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 activeTab="1"/>
  </bookViews>
  <sheets>
    <sheet name="KTTK" sheetId="20" r:id="rId1"/>
    <sheet name="ACC441B- lan 1" sheetId="22" r:id="rId2"/>
    <sheet name="ds thi" sheetId="35" r:id="rId3"/>
    <sheet name="GHEP" sheetId="36" r:id="rId4"/>
  </sheets>
  <externalReferences>
    <externalReference r:id="rId5"/>
  </externalReferences>
  <definedNames>
    <definedName name="___CON1" localSheetId="3">#REF!</definedName>
    <definedName name="___CON1">#REF!</definedName>
    <definedName name="___CON2" localSheetId="3">#REF!</definedName>
    <definedName name="___CON2">#REF!</definedName>
    <definedName name="___DST1" localSheetId="3">#REF!</definedName>
    <definedName name="___DST1">#REF!</definedName>
    <definedName name="___JK4" localSheetId="3">#REF!</definedName>
    <definedName name="___JK4">#REF!</definedName>
    <definedName name="___NET2" localSheetId="3">#REF!</definedName>
    <definedName name="___NET2">#REF!</definedName>
    <definedName name="___NPV1" localSheetId="3">#REF!</definedName>
    <definedName name="___NPV1">#REF!</definedName>
    <definedName name="___qa7" localSheetId="3">#REF!</definedName>
    <definedName name="___qa7">#REF!</definedName>
    <definedName name="__atn1" localSheetId="3">#REF!</definedName>
    <definedName name="__atn1">#REF!</definedName>
    <definedName name="__atn10" localSheetId="3">#REF!</definedName>
    <definedName name="__atn10">#REF!</definedName>
    <definedName name="__atn2" localSheetId="3">#REF!</definedName>
    <definedName name="__atn2">#REF!</definedName>
    <definedName name="__atn3" localSheetId="3">#REF!</definedName>
    <definedName name="__atn3">#REF!</definedName>
    <definedName name="__atn4" localSheetId="3">#REF!</definedName>
    <definedName name="__atn4">#REF!</definedName>
    <definedName name="__atn5" localSheetId="3">#REF!</definedName>
    <definedName name="__atn5">#REF!</definedName>
    <definedName name="__atn6" localSheetId="3">#REF!</definedName>
    <definedName name="__atn6">#REF!</definedName>
    <definedName name="__atn7" localSheetId="3">#REF!</definedName>
    <definedName name="__atn7">#REF!</definedName>
    <definedName name="__atn8" localSheetId="3">#REF!</definedName>
    <definedName name="__atn8">#REF!</definedName>
    <definedName name="__atn9" localSheetId="3">#REF!</definedName>
    <definedName name="__atn9">#REF!</definedName>
    <definedName name="__cao1" localSheetId="3">#REF!</definedName>
    <definedName name="__cao1">#REF!</definedName>
    <definedName name="__cao2" localSheetId="3">#REF!</definedName>
    <definedName name="__cao2">#REF!</definedName>
    <definedName name="__cao3" localSheetId="3">#REF!</definedName>
    <definedName name="__cao3">#REF!</definedName>
    <definedName name="__cao4" localSheetId="3">#REF!</definedName>
    <definedName name="__cao4">#REF!</definedName>
    <definedName name="__cao5" localSheetId="3">#REF!</definedName>
    <definedName name="__cao5">#REF!</definedName>
    <definedName name="__cao6" localSheetId="3">#REF!</definedName>
    <definedName name="__cao6">#REF!</definedName>
    <definedName name="__CON1" localSheetId="3">#REF!</definedName>
    <definedName name="__CON1">#REF!</definedName>
    <definedName name="__CON2" localSheetId="3">#REF!</definedName>
    <definedName name="__CON2">#REF!</definedName>
    <definedName name="__dai1" localSheetId="3">#REF!</definedName>
    <definedName name="__dai1">#REF!</definedName>
    <definedName name="__dai2" localSheetId="3">#REF!</definedName>
    <definedName name="__dai2">#REF!</definedName>
    <definedName name="__dai3" localSheetId="3">#REF!</definedName>
    <definedName name="__dai3">#REF!</definedName>
    <definedName name="__dai4" localSheetId="3">#REF!</definedName>
    <definedName name="__dai4">#REF!</definedName>
    <definedName name="__dai5" localSheetId="3">#REF!</definedName>
    <definedName name="__dai5">#REF!</definedName>
    <definedName name="__dai6" localSheetId="3">#REF!</definedName>
    <definedName name="__dai6">#REF!</definedName>
    <definedName name="__dan1" localSheetId="3">#REF!</definedName>
    <definedName name="__dan1">#REF!</definedName>
    <definedName name="__dan2" localSheetId="3">#REF!</definedName>
    <definedName name="__dan2">#REF!</definedName>
    <definedName name="__deo1" localSheetId="3">#REF!</definedName>
    <definedName name="__deo1">#REF!</definedName>
    <definedName name="__deo10" localSheetId="3">#REF!</definedName>
    <definedName name="__deo10">#REF!</definedName>
    <definedName name="__deo2" localSheetId="3">#REF!</definedName>
    <definedName name="__deo2">#REF!</definedName>
    <definedName name="__deo3" localSheetId="3">#REF!</definedName>
    <definedName name="__deo3">#REF!</definedName>
    <definedName name="__deo4" localSheetId="3">#REF!</definedName>
    <definedName name="__deo4">#REF!</definedName>
    <definedName name="__deo5" localSheetId="3">#REF!</definedName>
    <definedName name="__deo5">#REF!</definedName>
    <definedName name="__deo6" localSheetId="3">#REF!</definedName>
    <definedName name="__deo6">#REF!</definedName>
    <definedName name="__deo7" localSheetId="3">#REF!</definedName>
    <definedName name="__deo7">#REF!</definedName>
    <definedName name="__deo8" localSheetId="3">#REF!</definedName>
    <definedName name="__deo8">#REF!</definedName>
    <definedName name="__deo9" localSheetId="3">#REF!</definedName>
    <definedName name="__deo9">#REF!</definedName>
    <definedName name="__DST1" localSheetId="3">#REF!</definedName>
    <definedName name="__DST1">#REF!</definedName>
    <definedName name="__JK4" localSheetId="3">#REF!</definedName>
    <definedName name="__JK4">#REF!</definedName>
    <definedName name="__k5" localSheetId="3">#REF!</definedName>
    <definedName name="__k5">#REF!</definedName>
    <definedName name="__NET2" localSheetId="3">#REF!</definedName>
    <definedName name="__NET2">#REF!</definedName>
    <definedName name="__NPV1" localSheetId="3">#REF!</definedName>
    <definedName name="__NPV1">#REF!</definedName>
    <definedName name="__phi10" localSheetId="3">#REF!</definedName>
    <definedName name="__phi10">#REF!</definedName>
    <definedName name="__phi12" localSheetId="3">#REF!</definedName>
    <definedName name="__phi12">#REF!</definedName>
    <definedName name="__phi14" localSheetId="3">#REF!</definedName>
    <definedName name="__phi14">#REF!</definedName>
    <definedName name="__phi16" localSheetId="3">#REF!</definedName>
    <definedName name="__phi16">#REF!</definedName>
    <definedName name="__phi18" localSheetId="3">#REF!</definedName>
    <definedName name="__phi18">#REF!</definedName>
    <definedName name="__phi20" localSheetId="3">#REF!</definedName>
    <definedName name="__phi20">#REF!</definedName>
    <definedName name="__phi22" localSheetId="3">#REF!</definedName>
    <definedName name="__phi22">#REF!</definedName>
    <definedName name="__phi25" localSheetId="3">#REF!</definedName>
    <definedName name="__phi25">#REF!</definedName>
    <definedName name="__phi28" localSheetId="3">#REF!</definedName>
    <definedName name="__phi28">#REF!</definedName>
    <definedName name="__phi6" localSheetId="3">#REF!</definedName>
    <definedName name="__phi6">#REF!</definedName>
    <definedName name="__phi8" localSheetId="3">#REF!</definedName>
    <definedName name="__phi8">#REF!</definedName>
    <definedName name="__qa7" localSheetId="3">#REF!</definedName>
    <definedName name="__qa7">#REF!</definedName>
    <definedName name="__slg1" localSheetId="3">#REF!</definedName>
    <definedName name="__slg1">#REF!</definedName>
    <definedName name="__slg2" localSheetId="3">#REF!</definedName>
    <definedName name="__slg2">#REF!</definedName>
    <definedName name="__slg3" localSheetId="3">#REF!</definedName>
    <definedName name="__slg3">#REF!</definedName>
    <definedName name="__slg4" localSheetId="3">#REF!</definedName>
    <definedName name="__slg4">#REF!</definedName>
    <definedName name="__slg5" localSheetId="3">#REF!</definedName>
    <definedName name="__slg5">#REF!</definedName>
    <definedName name="__slg6" localSheetId="3">#REF!</definedName>
    <definedName name="__slg6">#REF!</definedName>
    <definedName name="_1" localSheetId="1">#REF!</definedName>
    <definedName name="_1" localSheetId="3">#REF!</definedName>
    <definedName name="_1" localSheetId="0">#REF!</definedName>
    <definedName name="_1">#REF!</definedName>
    <definedName name="_1000A01">#N/A</definedName>
    <definedName name="_2" localSheetId="1">#REF!</definedName>
    <definedName name="_2" localSheetId="3">#REF!</definedName>
    <definedName name="_2" localSheetId="0">#REF!</definedName>
    <definedName name="_2">#REF!</definedName>
    <definedName name="_atn1" localSheetId="1">#REF!</definedName>
    <definedName name="_atn1" localSheetId="3">#REF!</definedName>
    <definedName name="_atn1" localSheetId="0">#REF!</definedName>
    <definedName name="_atn1">#REF!</definedName>
    <definedName name="_atn10" localSheetId="1">#REF!</definedName>
    <definedName name="_atn10" localSheetId="3">#REF!</definedName>
    <definedName name="_atn10" localSheetId="0">#REF!</definedName>
    <definedName name="_atn10">#REF!</definedName>
    <definedName name="_atn2" localSheetId="1">#REF!</definedName>
    <definedName name="_atn2" localSheetId="3">#REF!</definedName>
    <definedName name="_atn2" localSheetId="0">#REF!</definedName>
    <definedName name="_atn2">#REF!</definedName>
    <definedName name="_atn3" localSheetId="1">#REF!</definedName>
    <definedName name="_atn3" localSheetId="3">#REF!</definedName>
    <definedName name="_atn3" localSheetId="0">#REF!</definedName>
    <definedName name="_atn3">#REF!</definedName>
    <definedName name="_atn4" localSheetId="1">#REF!</definedName>
    <definedName name="_atn4" localSheetId="3">#REF!</definedName>
    <definedName name="_atn4" localSheetId="0">#REF!</definedName>
    <definedName name="_atn4">#REF!</definedName>
    <definedName name="_atn5" localSheetId="1">#REF!</definedName>
    <definedName name="_atn5" localSheetId="3">#REF!</definedName>
    <definedName name="_atn5" localSheetId="0">#REF!</definedName>
    <definedName name="_atn5">#REF!</definedName>
    <definedName name="_atn6" localSheetId="1">#REF!</definedName>
    <definedName name="_atn6" localSheetId="3">#REF!</definedName>
    <definedName name="_atn6" localSheetId="0">#REF!</definedName>
    <definedName name="_atn6">#REF!</definedName>
    <definedName name="_atn7" localSheetId="1">#REF!</definedName>
    <definedName name="_atn7" localSheetId="3">#REF!</definedName>
    <definedName name="_atn7" localSheetId="0">#REF!</definedName>
    <definedName name="_atn7">#REF!</definedName>
    <definedName name="_atn8" localSheetId="1">#REF!</definedName>
    <definedName name="_atn8" localSheetId="3">#REF!</definedName>
    <definedName name="_atn8" localSheetId="0">#REF!</definedName>
    <definedName name="_atn8">#REF!</definedName>
    <definedName name="_atn9" localSheetId="1">#REF!</definedName>
    <definedName name="_atn9" localSheetId="3">#REF!</definedName>
    <definedName name="_atn9" localSheetId="0">#REF!</definedName>
    <definedName name="_atn9">#REF!</definedName>
    <definedName name="_cao1" localSheetId="3">#REF!</definedName>
    <definedName name="_cao1">#REF!</definedName>
    <definedName name="_cao2" localSheetId="3">#REF!</definedName>
    <definedName name="_cao2">#REF!</definedName>
    <definedName name="_cao3" localSheetId="3">#REF!</definedName>
    <definedName name="_cao3">#REF!</definedName>
    <definedName name="_cao4" localSheetId="3">#REF!</definedName>
    <definedName name="_cao4">#REF!</definedName>
    <definedName name="_cao5" localSheetId="3">#REF!</definedName>
    <definedName name="_cao5">#REF!</definedName>
    <definedName name="_cao6" localSheetId="3">#REF!</definedName>
    <definedName name="_cao6">#REF!</definedName>
    <definedName name="_CON1" localSheetId="1">#REF!</definedName>
    <definedName name="_CON1" localSheetId="3">#REF!</definedName>
    <definedName name="_CON1" localSheetId="0">#REF!</definedName>
    <definedName name="_CON1">#REF!</definedName>
    <definedName name="_CON2" localSheetId="1">#REF!</definedName>
    <definedName name="_CON2" localSheetId="3">#REF!</definedName>
    <definedName name="_CON2" localSheetId="0">#REF!</definedName>
    <definedName name="_CON2">#REF!</definedName>
    <definedName name="_dai1" localSheetId="3">#REF!</definedName>
    <definedName name="_dai1">#REF!</definedName>
    <definedName name="_dai2" localSheetId="3">#REF!</definedName>
    <definedName name="_dai2">#REF!</definedName>
    <definedName name="_dai3" localSheetId="3">#REF!</definedName>
    <definedName name="_dai3">#REF!</definedName>
    <definedName name="_dai4" localSheetId="3">#REF!</definedName>
    <definedName name="_dai4">#REF!</definedName>
    <definedName name="_dai5" localSheetId="3">#REF!</definedName>
    <definedName name="_dai5">#REF!</definedName>
    <definedName name="_dai6" localSheetId="3">#REF!</definedName>
    <definedName name="_dai6">#REF!</definedName>
    <definedName name="_dan1" localSheetId="3">#REF!</definedName>
    <definedName name="_dan1">#REF!</definedName>
    <definedName name="_dan2" localSheetId="3">#REF!</definedName>
    <definedName name="_dan2">#REF!</definedName>
    <definedName name="_deo1" localSheetId="1">#REF!</definedName>
    <definedName name="_deo1" localSheetId="3">#REF!</definedName>
    <definedName name="_deo1" localSheetId="0">#REF!</definedName>
    <definedName name="_deo1">#REF!</definedName>
    <definedName name="_deo10" localSheetId="1">#REF!</definedName>
    <definedName name="_deo10" localSheetId="3">#REF!</definedName>
    <definedName name="_deo10" localSheetId="0">#REF!</definedName>
    <definedName name="_deo10">#REF!</definedName>
    <definedName name="_deo2" localSheetId="1">#REF!</definedName>
    <definedName name="_deo2" localSheetId="3">#REF!</definedName>
    <definedName name="_deo2" localSheetId="0">#REF!</definedName>
    <definedName name="_deo2">#REF!</definedName>
    <definedName name="_deo3" localSheetId="1">#REF!</definedName>
    <definedName name="_deo3" localSheetId="3">#REF!</definedName>
    <definedName name="_deo3" localSheetId="0">#REF!</definedName>
    <definedName name="_deo3">#REF!</definedName>
    <definedName name="_deo4" localSheetId="1">#REF!</definedName>
    <definedName name="_deo4" localSheetId="3">#REF!</definedName>
    <definedName name="_deo4" localSheetId="0">#REF!</definedName>
    <definedName name="_deo4">#REF!</definedName>
    <definedName name="_deo5" localSheetId="1">#REF!</definedName>
    <definedName name="_deo5" localSheetId="3">#REF!</definedName>
    <definedName name="_deo5" localSheetId="0">#REF!</definedName>
    <definedName name="_deo5">#REF!</definedName>
    <definedName name="_deo6" localSheetId="1">#REF!</definedName>
    <definedName name="_deo6" localSheetId="3">#REF!</definedName>
    <definedName name="_deo6" localSheetId="0">#REF!</definedName>
    <definedName name="_deo6">#REF!</definedName>
    <definedName name="_deo7" localSheetId="1">#REF!</definedName>
    <definedName name="_deo7" localSheetId="3">#REF!</definedName>
    <definedName name="_deo7" localSheetId="0">#REF!</definedName>
    <definedName name="_deo7">#REF!</definedName>
    <definedName name="_deo8" localSheetId="1">#REF!</definedName>
    <definedName name="_deo8" localSheetId="3">#REF!</definedName>
    <definedName name="_deo8" localSheetId="0">#REF!</definedName>
    <definedName name="_deo8">#REF!</definedName>
    <definedName name="_deo9" localSheetId="1">#REF!</definedName>
    <definedName name="_deo9" localSheetId="3">#REF!</definedName>
    <definedName name="_deo9" localSheetId="0">#REF!</definedName>
    <definedName name="_deo9">#REF!</definedName>
    <definedName name="_DST1" localSheetId="1">#REF!</definedName>
    <definedName name="_DST1" localSheetId="3">#REF!</definedName>
    <definedName name="_DST1" localSheetId="0">#REF!</definedName>
    <definedName name="_DST1">#REF!</definedName>
    <definedName name="_Fill" localSheetId="1" hidden="1">#REF!</definedName>
    <definedName name="_Fill" localSheetId="2" hidden="1">#REF!</definedName>
    <definedName name="_Fill" localSheetId="3" hidden="1">#REF!</definedName>
    <definedName name="_Fill" localSheetId="0" hidden="1">#REF!</definedName>
    <definedName name="_Fill" hidden="1">#REF!</definedName>
    <definedName name="_xlnm._FilterDatabase" localSheetId="1" hidden="1">'ACC441B- lan 1'!$A$7:$Z$221</definedName>
    <definedName name="_xlnm._FilterDatabase" localSheetId="2" hidden="1">'ds thi'!$A$6:$L$95</definedName>
    <definedName name="_xlnm._FilterDatabase" localSheetId="3" hidden="1">GHEP!$A$7:$Z$10</definedName>
    <definedName name="_xlnm._FilterDatabase" localSheetId="0" hidden="1">KTTK!$A$7:$V$221</definedName>
    <definedName name="_JK4" localSheetId="1">#REF!</definedName>
    <definedName name="_JK4" localSheetId="3">#REF!</definedName>
    <definedName name="_JK4" localSheetId="0">#REF!</definedName>
    <definedName name="_JK4">#REF!</definedName>
    <definedName name="_k5" localSheetId="3">#REF!</definedName>
    <definedName name="_k5">#REF!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NET2" localSheetId="1">#REF!</definedName>
    <definedName name="_NET2" localSheetId="3">#REF!</definedName>
    <definedName name="_NET2" localSheetId="0">#REF!</definedName>
    <definedName name="_NET2">#REF!</definedName>
    <definedName name="_NPV1" localSheetId="1">#REF!</definedName>
    <definedName name="_NPV1" localSheetId="3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3">#REF!</definedName>
    <definedName name="_phi10">#REF!</definedName>
    <definedName name="_phi12" localSheetId="3">#REF!</definedName>
    <definedName name="_phi12">#REF!</definedName>
    <definedName name="_phi14" localSheetId="3">#REF!</definedName>
    <definedName name="_phi14">#REF!</definedName>
    <definedName name="_phi16" localSheetId="3">#REF!</definedName>
    <definedName name="_phi16">#REF!</definedName>
    <definedName name="_phi18" localSheetId="3">#REF!</definedName>
    <definedName name="_phi18">#REF!</definedName>
    <definedName name="_phi20" localSheetId="3">#REF!</definedName>
    <definedName name="_phi20">#REF!</definedName>
    <definedName name="_phi22" localSheetId="3">#REF!</definedName>
    <definedName name="_phi22">#REF!</definedName>
    <definedName name="_phi25" localSheetId="3">#REF!</definedName>
    <definedName name="_phi25">#REF!</definedName>
    <definedName name="_phi28" localSheetId="3">#REF!</definedName>
    <definedName name="_phi28">#REF!</definedName>
    <definedName name="_phi6" localSheetId="3">#REF!</definedName>
    <definedName name="_phi6">#REF!</definedName>
    <definedName name="_phi8" localSheetId="3">#REF!</definedName>
    <definedName name="_phi8">#REF!</definedName>
    <definedName name="_qa7" localSheetId="1">#REF!</definedName>
    <definedName name="_qa7" localSheetId="3">#REF!</definedName>
    <definedName name="_qa7" localSheetId="0">#REF!</definedName>
    <definedName name="_qa7">#REF!</definedName>
    <definedName name="_slg1" localSheetId="3">#REF!</definedName>
    <definedName name="_slg1">#REF!</definedName>
    <definedName name="_slg2" localSheetId="3">#REF!</definedName>
    <definedName name="_slg2">#REF!</definedName>
    <definedName name="_slg3" localSheetId="3">#REF!</definedName>
    <definedName name="_slg3">#REF!</definedName>
    <definedName name="_slg4" localSheetId="3">#REF!</definedName>
    <definedName name="_slg4">#REF!</definedName>
    <definedName name="_slg5" localSheetId="3">#REF!</definedName>
    <definedName name="_slg5">#REF!</definedName>
    <definedName name="_slg6" localSheetId="3">#REF!</definedName>
    <definedName name="_slg6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0" hidden="1">#REF!</definedName>
    <definedName name="_Sort" hidden="1">#REF!</definedName>
    <definedName name="A" localSheetId="1">#REF!</definedName>
    <definedName name="A" localSheetId="3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1">#REF!</definedName>
    <definedName name="a277Print_Titles" localSheetId="3">#REF!</definedName>
    <definedName name="a277Print_Titles" localSheetId="0">#REF!</definedName>
    <definedName name="a277Print_Titles">#REF!</definedName>
    <definedName name="AA" localSheetId="3">#REF!</definedName>
    <definedName name="AA">#REF!</definedName>
    <definedName name="AD" localSheetId="3">#REF!</definedName>
    <definedName name="AD">#REF!</definedName>
    <definedName name="ADASD" localSheetId="1">#REF!</definedName>
    <definedName name="ADASD" localSheetId="3">#REF!</definedName>
    <definedName name="ADASD" localSheetId="0">#REF!</definedName>
    <definedName name="ADASD">#REF!</definedName>
    <definedName name="All_Item" localSheetId="3">#REF!</definedName>
    <definedName name="All_Item">#REF!</definedName>
    <definedName name="ALPIN">#N/A</definedName>
    <definedName name="ALPJYOU">#N/A</definedName>
    <definedName name="ALPTOI">#N/A</definedName>
    <definedName name="AQ" localSheetId="3">#REF!</definedName>
    <definedName name="AQ">#REF!</definedName>
    <definedName name="AS" localSheetId="3">#REF!</definedName>
    <definedName name="AS">#REF!</definedName>
    <definedName name="ASEFAS" localSheetId="1">#REF!</definedName>
    <definedName name="ASEFAS" localSheetId="3">#REF!</definedName>
    <definedName name="ASEFAS" localSheetId="0">#REF!</definedName>
    <definedName name="ASEFAS">#REF!</definedName>
    <definedName name="assssssssss" localSheetId="3">#REF!</definedName>
    <definedName name="assssssssss">#REF!</definedName>
    <definedName name="Ã­TÆE" localSheetId="1">#REF!</definedName>
    <definedName name="Ã­TÆE" localSheetId="3">#REF!</definedName>
    <definedName name="Ã­TÆE" localSheetId="0">#REF!</definedName>
    <definedName name="Ã­TÆE">#REF!</definedName>
    <definedName name="ÄUI" localSheetId="1">#REF!</definedName>
    <definedName name="ÄUI" localSheetId="3">#REF!</definedName>
    <definedName name="ÄUI" localSheetId="0">#REF!</definedName>
    <definedName name="ÄUI">#REF!</definedName>
    <definedName name="ẤĐFHJĐFJFH" localSheetId="1" hidden="1">#REF!</definedName>
    <definedName name="ẤĐFHJĐFJFH" localSheetId="2" hidden="1">#REF!</definedName>
    <definedName name="ẤĐFHJĐFJFH" localSheetId="3" hidden="1">#REF!</definedName>
    <definedName name="ẤĐFHJĐFJFH" localSheetId="0" hidden="1">#REF!</definedName>
    <definedName name="ẤĐFHJĐFJFH" hidden="1">#REF!</definedName>
    <definedName name="b1_" localSheetId="3">#REF!</definedName>
    <definedName name="b1_">#REF!</definedName>
    <definedName name="b2_" localSheetId="3">#REF!</definedName>
    <definedName name="b2_">#REF!</definedName>
    <definedName name="b3_" localSheetId="3">#REF!</definedName>
    <definedName name="b3_">#REF!</definedName>
    <definedName name="b4_" localSheetId="3">#REF!</definedName>
    <definedName name="b4_">#REF!</definedName>
    <definedName name="Bang_cly" localSheetId="1">#REF!</definedName>
    <definedName name="Bang_cly" localSheetId="3">#REF!</definedName>
    <definedName name="Bang_cly" localSheetId="0">#REF!</definedName>
    <definedName name="Bang_cly">#REF!</definedName>
    <definedName name="Bang_CVC" localSheetId="1">#REF!</definedName>
    <definedName name="Bang_CVC" localSheetId="3">#REF!</definedName>
    <definedName name="Bang_CVC" localSheetId="0">#REF!</definedName>
    <definedName name="Bang_CVC">#REF!</definedName>
    <definedName name="bang_gia" localSheetId="1">#REF!</definedName>
    <definedName name="bang_gia" localSheetId="3">#REF!</definedName>
    <definedName name="bang_gia" localSheetId="0">#REF!</definedName>
    <definedName name="bang_gia">#REF!</definedName>
    <definedName name="Bang_travl" localSheetId="1">#REF!</definedName>
    <definedName name="Bang_travl" localSheetId="3">#REF!</definedName>
    <definedName name="Bang_travl" localSheetId="0">#REF!</definedName>
    <definedName name="Bang_travl">#REF!</definedName>
    <definedName name="bang1" localSheetId="1">#REF!</definedName>
    <definedName name="bang1" localSheetId="3">#REF!</definedName>
    <definedName name="bang1" localSheetId="0">#REF!</definedName>
    <definedName name="bang1">#REF!</definedName>
    <definedName name="bangchu" localSheetId="3">#REF!</definedName>
    <definedName name="bangchu">#REF!</definedName>
    <definedName name="bb" localSheetId="3">#REF!</definedName>
    <definedName name="bb">#REF!</definedName>
    <definedName name="bc" localSheetId="3">#REF!</definedName>
    <definedName name="bc">#REF!</definedName>
    <definedName name="BD4HK" localSheetId="1">#REF!</definedName>
    <definedName name="BD4HK" localSheetId="3">#REF!</definedName>
    <definedName name="BD4HK" localSheetId="0">#REF!</definedName>
    <definedName name="BD4HK">#REF!</definedName>
    <definedName name="BD4HKAV" localSheetId="1">#REF!</definedName>
    <definedName name="BD4HKAV" localSheetId="3">#REF!</definedName>
    <definedName name="BD4HKAV" localSheetId="0">#REF!</definedName>
    <definedName name="BD4HKAV">#REF!</definedName>
    <definedName name="BD6HK" localSheetId="1">#REF!</definedName>
    <definedName name="BD6HK" localSheetId="3">#REF!</definedName>
    <definedName name="BD6HK" localSheetId="0">#REF!</definedName>
    <definedName name="BD6HK">#REF!</definedName>
    <definedName name="BD6HK34" localSheetId="1">#REF!</definedName>
    <definedName name="BD6HK34" localSheetId="3">#REF!</definedName>
    <definedName name="BD6HK34" localSheetId="0">#REF!</definedName>
    <definedName name="BD6HK34">#REF!</definedName>
    <definedName name="BD6HKAV" localSheetId="1">#REF!</definedName>
    <definedName name="BD6HKAV" localSheetId="3">#REF!</definedName>
    <definedName name="BD6HKAV" localSheetId="0">#REF!</definedName>
    <definedName name="BD6HKAV">#REF!</definedName>
    <definedName name="BD8HK" localSheetId="1">#REF!</definedName>
    <definedName name="BD8HK" localSheetId="3">#REF!</definedName>
    <definedName name="BD8HK" localSheetId="0">#REF!</definedName>
    <definedName name="BD8HK">#REF!</definedName>
    <definedName name="BD98AV" localSheetId="1">#REF!</definedName>
    <definedName name="BD98AV" localSheetId="3">#REF!</definedName>
    <definedName name="BD98AV" localSheetId="0">#REF!</definedName>
    <definedName name="BD98AV">#REF!</definedName>
    <definedName name="BD98TIN" localSheetId="1">#REF!</definedName>
    <definedName name="BD98TIN" localSheetId="3">#REF!</definedName>
    <definedName name="BD98TIN" localSheetId="0">#REF!</definedName>
    <definedName name="BD98TIN">#REF!</definedName>
    <definedName name="BD99T" localSheetId="3">#REF!</definedName>
    <definedName name="BD99T">#REF!</definedName>
    <definedName name="bdiem" localSheetId="1">#REF!</definedName>
    <definedName name="bdiem" localSheetId="3">#REF!</definedName>
    <definedName name="bdiem" localSheetId="0">#REF!</definedName>
    <definedName name="bdiem">#REF!</definedName>
    <definedName name="benuoc" localSheetId="3">#REF!</definedName>
    <definedName name="benuoc">#REF!</definedName>
    <definedName name="bengam" localSheetId="3">#REF!</definedName>
    <definedName name="bengam">#REF!</definedName>
    <definedName name="BMB" localSheetId="1">#REF!</definedName>
    <definedName name="BMB" localSheetId="3">#REF!</definedName>
    <definedName name="BMB" localSheetId="0">#REF!</definedName>
    <definedName name="BMB">#REF!</definedName>
    <definedName name="BOQ" localSheetId="1">#REF!</definedName>
    <definedName name="BOQ" localSheetId="3">#REF!</definedName>
    <definedName name="BOQ" localSheetId="0">#REF!</definedName>
    <definedName name="BOQ">#REF!</definedName>
    <definedName name="BVCISUMMARY" localSheetId="1">#REF!</definedName>
    <definedName name="BVCISUMMARY" localSheetId="3">#REF!</definedName>
    <definedName name="BVCISUMMARY" localSheetId="0">#REF!</definedName>
    <definedName name="BVCISUMMARY">#REF!</definedName>
    <definedName name="c_" localSheetId="3">#REF!</definedName>
    <definedName name="c_">#REF!</definedName>
    <definedName name="C0" localSheetId="1">#REF!</definedName>
    <definedName name="C0" localSheetId="3">#REF!</definedName>
    <definedName name="C0" localSheetId="0">#REF!</definedName>
    <definedName name="C0">#REF!</definedName>
    <definedName name="cao" localSheetId="3">#REF!</definedName>
    <definedName name="cao">#REF!</definedName>
    <definedName name="Category_All" localSheetId="3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1">#REF!</definedName>
    <definedName name="Co" localSheetId="3">#REF!</definedName>
    <definedName name="Co" localSheetId="0">#REF!</definedName>
    <definedName name="Co">#REF!</definedName>
    <definedName name="cocbtct" localSheetId="3">#REF!</definedName>
    <definedName name="cocbtct">#REF!</definedName>
    <definedName name="cocot" localSheetId="3">#REF!</definedName>
    <definedName name="cocot">#REF!</definedName>
    <definedName name="cocott" localSheetId="3">#REF!</definedName>
    <definedName name="cocott">#REF!</definedName>
    <definedName name="COMMON" localSheetId="1">#REF!</definedName>
    <definedName name="COMMON" localSheetId="3">#REF!</definedName>
    <definedName name="COMMON" localSheetId="0">#REF!</definedName>
    <definedName name="COMMON">#REF!</definedName>
    <definedName name="comong" localSheetId="3">#REF!</definedName>
    <definedName name="comong">#REF!</definedName>
    <definedName name="CON_EQP_COS" localSheetId="1">#REF!</definedName>
    <definedName name="CON_EQP_COS" localSheetId="3">#REF!</definedName>
    <definedName name="CON_EQP_COS" localSheetId="0">#REF!</definedName>
    <definedName name="CON_EQP_COS">#REF!</definedName>
    <definedName name="CON_EQP_COST" localSheetId="3">#REF!</definedName>
    <definedName name="CON_EQP_COST">#REF!</definedName>
    <definedName name="CONST_EQ" localSheetId="3">#REF!</definedName>
    <definedName name="CONST_EQ">#REF!</definedName>
    <definedName name="Cong_HM_DTCT" localSheetId="1">#REF!</definedName>
    <definedName name="Cong_HM_DTCT" localSheetId="3">#REF!</definedName>
    <definedName name="Cong_HM_DTCT" localSheetId="0">#REF!</definedName>
    <definedName name="Cong_HM_DTCT">#REF!</definedName>
    <definedName name="Cong_M_DTCT" localSheetId="1">#REF!</definedName>
    <definedName name="Cong_M_DTCT" localSheetId="3">#REF!</definedName>
    <definedName name="Cong_M_DTCT" localSheetId="0">#REF!</definedName>
    <definedName name="Cong_M_DTCT">#REF!</definedName>
    <definedName name="Cong_NC_DTCT" localSheetId="1">#REF!</definedName>
    <definedName name="Cong_NC_DTCT" localSheetId="3">#REF!</definedName>
    <definedName name="Cong_NC_DTCT" localSheetId="0">#REF!</definedName>
    <definedName name="Cong_NC_DTCT">#REF!</definedName>
    <definedName name="Cong_VL_DTCT" localSheetId="1">#REF!</definedName>
    <definedName name="Cong_VL_DTCT" localSheetId="3">#REF!</definedName>
    <definedName name="Cong_VL_DTCT" localSheetId="0">#REF!</definedName>
    <definedName name="Cong_VL_DTCT">#REF!</definedName>
    <definedName name="congbenuoc" localSheetId="3">#REF!</definedName>
    <definedName name="congbenuoc">#REF!</definedName>
    <definedName name="congbengam" localSheetId="3">#REF!</definedName>
    <definedName name="congbengam">#REF!</definedName>
    <definedName name="congcoc" localSheetId="3">#REF!</definedName>
    <definedName name="congcoc">#REF!</definedName>
    <definedName name="congcocot" localSheetId="3">#REF!</definedName>
    <definedName name="congcocot">#REF!</definedName>
    <definedName name="congcocott" localSheetId="3">#REF!</definedName>
    <definedName name="congcocott">#REF!</definedName>
    <definedName name="congcomong" localSheetId="3">#REF!</definedName>
    <definedName name="congcomong">#REF!</definedName>
    <definedName name="congcottron" localSheetId="3">#REF!</definedName>
    <definedName name="congcottron">#REF!</definedName>
    <definedName name="congcotvuong" localSheetId="3">#REF!</definedName>
    <definedName name="congcotvuong">#REF!</definedName>
    <definedName name="congdam" localSheetId="3">#REF!</definedName>
    <definedName name="congdam">#REF!</definedName>
    <definedName name="congdan1" localSheetId="3">#REF!</definedName>
    <definedName name="congdan1">#REF!</definedName>
    <definedName name="congdan2" localSheetId="3">#REF!</definedName>
    <definedName name="congdan2">#REF!</definedName>
    <definedName name="congdandusan" localSheetId="3">#REF!</definedName>
    <definedName name="congdandusan">#REF!</definedName>
    <definedName name="conglanhto" localSheetId="3">#REF!</definedName>
    <definedName name="conglanhto">#REF!</definedName>
    <definedName name="congmong" localSheetId="3">#REF!</definedName>
    <definedName name="congmong">#REF!</definedName>
    <definedName name="congmongbang" localSheetId="3">#REF!</definedName>
    <definedName name="congmongbang">#REF!</definedName>
    <definedName name="congmongdon" localSheetId="3">#REF!</definedName>
    <definedName name="congmongdon">#REF!</definedName>
    <definedName name="congpanen" localSheetId="3">#REF!</definedName>
    <definedName name="congpanen">#REF!</definedName>
    <definedName name="congsan" localSheetId="3">#REF!</definedName>
    <definedName name="congsan">#REF!</definedName>
    <definedName name="congthang" localSheetId="3">#REF!</definedName>
    <definedName name="congthang">#REF!</definedName>
    <definedName name="cottron" localSheetId="3">#REF!</definedName>
    <definedName name="cottron">#REF!</definedName>
    <definedName name="cotvuong" localSheetId="3">#REF!</definedName>
    <definedName name="cotvuong">#REF!</definedName>
    <definedName name="COVER" localSheetId="1">#REF!</definedName>
    <definedName name="COVER" localSheetId="3">#REF!</definedName>
    <definedName name="COVER" localSheetId="0">#REF!</definedName>
    <definedName name="COVER">#REF!</definedName>
    <definedName name="CPT" localSheetId="3">#REF!</definedName>
    <definedName name="CPT">#REF!</definedName>
    <definedName name="CRITINST" localSheetId="1">#REF!</definedName>
    <definedName name="CRITINST" localSheetId="3">#REF!</definedName>
    <definedName name="CRITINST" localSheetId="0">#REF!</definedName>
    <definedName name="CRITINST">#REF!</definedName>
    <definedName name="CRITPURC" localSheetId="1">#REF!</definedName>
    <definedName name="CRITPURC" localSheetId="3">#REF!</definedName>
    <definedName name="CRITPURC" localSheetId="0">#REF!</definedName>
    <definedName name="CRITPURC">#REF!</definedName>
    <definedName name="CS_10" localSheetId="1">#REF!</definedName>
    <definedName name="CS_10" localSheetId="3">#REF!</definedName>
    <definedName name="CS_10" localSheetId="0">#REF!</definedName>
    <definedName name="CS_10">#REF!</definedName>
    <definedName name="CS_100" localSheetId="1">#REF!</definedName>
    <definedName name="CS_100" localSheetId="3">#REF!</definedName>
    <definedName name="CS_100" localSheetId="0">#REF!</definedName>
    <definedName name="CS_100">#REF!</definedName>
    <definedName name="CS_10S" localSheetId="1">#REF!</definedName>
    <definedName name="CS_10S" localSheetId="3">#REF!</definedName>
    <definedName name="CS_10S" localSheetId="0">#REF!</definedName>
    <definedName name="CS_10S">#REF!</definedName>
    <definedName name="CS_120" localSheetId="1">#REF!</definedName>
    <definedName name="CS_120" localSheetId="3">#REF!</definedName>
    <definedName name="CS_120" localSheetId="0">#REF!</definedName>
    <definedName name="CS_120">#REF!</definedName>
    <definedName name="CS_140" localSheetId="1">#REF!</definedName>
    <definedName name="CS_140" localSheetId="3">#REF!</definedName>
    <definedName name="CS_140" localSheetId="0">#REF!</definedName>
    <definedName name="CS_140">#REF!</definedName>
    <definedName name="CS_160" localSheetId="1">#REF!</definedName>
    <definedName name="CS_160" localSheetId="3">#REF!</definedName>
    <definedName name="CS_160" localSheetId="0">#REF!</definedName>
    <definedName name="CS_160">#REF!</definedName>
    <definedName name="CS_20" localSheetId="1">#REF!</definedName>
    <definedName name="CS_20" localSheetId="3">#REF!</definedName>
    <definedName name="CS_20" localSheetId="0">#REF!</definedName>
    <definedName name="CS_20">#REF!</definedName>
    <definedName name="CS_30" localSheetId="1">#REF!</definedName>
    <definedName name="CS_30" localSheetId="3">#REF!</definedName>
    <definedName name="CS_30" localSheetId="0">#REF!</definedName>
    <definedName name="CS_30">#REF!</definedName>
    <definedName name="CS_40" localSheetId="1">#REF!</definedName>
    <definedName name="CS_40" localSheetId="3">#REF!</definedName>
    <definedName name="CS_40" localSheetId="0">#REF!</definedName>
    <definedName name="CS_40">#REF!</definedName>
    <definedName name="CS_40S" localSheetId="1">#REF!</definedName>
    <definedName name="CS_40S" localSheetId="3">#REF!</definedName>
    <definedName name="CS_40S" localSheetId="0">#REF!</definedName>
    <definedName name="CS_40S">#REF!</definedName>
    <definedName name="CS_5S" localSheetId="1">#REF!</definedName>
    <definedName name="CS_5S" localSheetId="3">#REF!</definedName>
    <definedName name="CS_5S" localSheetId="0">#REF!</definedName>
    <definedName name="CS_5S">#REF!</definedName>
    <definedName name="CS_60" localSheetId="1">#REF!</definedName>
    <definedName name="CS_60" localSheetId="3">#REF!</definedName>
    <definedName name="CS_60" localSheetId="0">#REF!</definedName>
    <definedName name="CS_60">#REF!</definedName>
    <definedName name="CS_80" localSheetId="1">#REF!</definedName>
    <definedName name="CS_80" localSheetId="3">#REF!</definedName>
    <definedName name="CS_80" localSheetId="0">#REF!</definedName>
    <definedName name="CS_80">#REF!</definedName>
    <definedName name="CS_80S" localSheetId="1">#REF!</definedName>
    <definedName name="CS_80S" localSheetId="3">#REF!</definedName>
    <definedName name="CS_80S" localSheetId="0">#REF!</definedName>
    <definedName name="CS_80S">#REF!</definedName>
    <definedName name="CS_STD" localSheetId="1">#REF!</definedName>
    <definedName name="CS_STD" localSheetId="3">#REF!</definedName>
    <definedName name="CS_STD" localSheetId="0">#REF!</definedName>
    <definedName name="CS_STD">#REF!</definedName>
    <definedName name="CS_XS" localSheetId="1">#REF!</definedName>
    <definedName name="CS_XS" localSheetId="3">#REF!</definedName>
    <definedName name="CS_XS" localSheetId="0">#REF!</definedName>
    <definedName name="CS_XS">#REF!</definedName>
    <definedName name="CS_XXS" localSheetId="1">#REF!</definedName>
    <definedName name="CS_XXS" localSheetId="3">#REF!</definedName>
    <definedName name="CS_XXS" localSheetId="0">#REF!</definedName>
    <definedName name="CS_XXS">#REF!</definedName>
    <definedName name="ctiep" localSheetId="1">#REF!</definedName>
    <definedName name="ctiep" localSheetId="3">#REF!</definedName>
    <definedName name="ctiep" localSheetId="0">#REF!</definedName>
    <definedName name="ctiep">#REF!</definedName>
    <definedName name="CURRENCY" localSheetId="3">#REF!</definedName>
    <definedName name="CURRENCY">#REF!</definedName>
    <definedName name="chay1" localSheetId="1">#REF!</definedName>
    <definedName name="chay1" localSheetId="3">#REF!</definedName>
    <definedName name="chay1" localSheetId="0">#REF!</definedName>
    <definedName name="chay1">#REF!</definedName>
    <definedName name="chay10" localSheetId="1">#REF!</definedName>
    <definedName name="chay10" localSheetId="3">#REF!</definedName>
    <definedName name="chay10" localSheetId="0">#REF!</definedName>
    <definedName name="chay10">#REF!</definedName>
    <definedName name="chay2" localSheetId="1">#REF!</definedName>
    <definedName name="chay2" localSheetId="3">#REF!</definedName>
    <definedName name="chay2" localSheetId="0">#REF!</definedName>
    <definedName name="chay2">#REF!</definedName>
    <definedName name="chay3" localSheetId="1">#REF!</definedName>
    <definedName name="chay3" localSheetId="3">#REF!</definedName>
    <definedName name="chay3" localSheetId="0">#REF!</definedName>
    <definedName name="chay3">#REF!</definedName>
    <definedName name="chay4" localSheetId="1">#REF!</definedName>
    <definedName name="chay4" localSheetId="3">#REF!</definedName>
    <definedName name="chay4" localSheetId="0">#REF!</definedName>
    <definedName name="chay4">#REF!</definedName>
    <definedName name="chay5" localSheetId="1">#REF!</definedName>
    <definedName name="chay5" localSheetId="3">#REF!</definedName>
    <definedName name="chay5" localSheetId="0">#REF!</definedName>
    <definedName name="chay5">#REF!</definedName>
    <definedName name="chay6" localSheetId="1">#REF!</definedName>
    <definedName name="chay6" localSheetId="3">#REF!</definedName>
    <definedName name="chay6" localSheetId="0">#REF!</definedName>
    <definedName name="chay6">#REF!</definedName>
    <definedName name="chay7" localSheetId="1">#REF!</definedName>
    <definedName name="chay7" localSheetId="3">#REF!</definedName>
    <definedName name="chay7" localSheetId="0">#REF!</definedName>
    <definedName name="chay7">#REF!</definedName>
    <definedName name="chay8" localSheetId="1">#REF!</definedName>
    <definedName name="chay8" localSheetId="3">#REF!</definedName>
    <definedName name="chay8" localSheetId="0">#REF!</definedName>
    <definedName name="chay8">#REF!</definedName>
    <definedName name="chay9" localSheetId="1">#REF!</definedName>
    <definedName name="chay9" localSheetId="3">#REF!</definedName>
    <definedName name="chay9" localSheetId="0">#REF!</definedName>
    <definedName name="chay9">#REF!</definedName>
    <definedName name="d" localSheetId="1" hidden="1">{"'Sheet1'!$L$16"}</definedName>
    <definedName name="d" localSheetId="3" hidden="1">{"'Sheet1'!$L$16"}</definedName>
    <definedName name="d" hidden="1">{"'Sheet1'!$L$16"}</definedName>
    <definedName name="D_7101A_B" localSheetId="3">#REF!</definedName>
    <definedName name="D_7101A_B">#REF!</definedName>
    <definedName name="d1_" localSheetId="3">#REF!</definedName>
    <definedName name="d1_">#REF!</definedName>
    <definedName name="d2_" localSheetId="3">#REF!</definedName>
    <definedName name="d2_">#REF!</definedName>
    <definedName name="d3_" localSheetId="3">#REF!</definedName>
    <definedName name="d3_">#REF!</definedName>
    <definedName name="d4_" localSheetId="3">#REF!</definedName>
    <definedName name="d4_">#REF!</definedName>
    <definedName name="d5_" localSheetId="3">#REF!</definedName>
    <definedName name="d5_">#REF!</definedName>
    <definedName name="dam" localSheetId="3">#REF!</definedName>
    <definedName name="dam">#REF!</definedName>
    <definedName name="danducsan" localSheetId="3">#REF!</definedName>
    <definedName name="danducsan">#REF!</definedName>
    <definedName name="_xlnm.Database" localSheetId="1">#REF!</definedName>
    <definedName name="_xlnm.Database" localSheetId="3">#REF!</definedName>
    <definedName name="_xlnm.Database" localSheetId="0">#REF!</definedName>
    <definedName name="_xlnm.Database">#REF!</definedName>
    <definedName name="dd" localSheetId="1" hidden="1">{"'Sheet1'!$L$16"}</definedName>
    <definedName name="dd" localSheetId="3" hidden="1">{"'Sheet1'!$L$16"}</definedName>
    <definedName name="dd" hidden="1">{"'Sheet1'!$L$16"}</definedName>
    <definedName name="DDT" localSheetId="1">#REF!</definedName>
    <definedName name="DDT" localSheetId="3">#REF!</definedName>
    <definedName name="DDT" localSheetId="0">#REF!</definedName>
    <definedName name="DDT">#REF!</definedName>
    <definedName name="den_bu" localSheetId="1">#REF!</definedName>
    <definedName name="den_bu" localSheetId="3">#REF!</definedName>
    <definedName name="den_bu" localSheetId="0">#REF!</definedName>
    <definedName name="den_bu">#REF!</definedName>
    <definedName name="DGCTI592" localSheetId="1">#REF!</definedName>
    <definedName name="DGCTI592" localSheetId="3">#REF!</definedName>
    <definedName name="DGCTI592" localSheetId="0">#REF!</definedName>
    <definedName name="DGCTI592">#REF!</definedName>
    <definedName name="dientichck" localSheetId="3">#REF!</definedName>
    <definedName name="dientichck">#REF!</definedName>
    <definedName name="doan1" localSheetId="3">#REF!</definedName>
    <definedName name="doan1">#REF!</definedName>
    <definedName name="doan2" localSheetId="3">#REF!</definedName>
    <definedName name="doan2">#REF!</definedName>
    <definedName name="doan3" localSheetId="3">#REF!</definedName>
    <definedName name="doan3">#REF!</definedName>
    <definedName name="doan4" localSheetId="3">#REF!</definedName>
    <definedName name="doan4">#REF!</definedName>
    <definedName name="doan5" localSheetId="3">#REF!</definedName>
    <definedName name="doan5">#REF!</definedName>
    <definedName name="doan6" localSheetId="3">#REF!</definedName>
    <definedName name="doan6">#REF!</definedName>
    <definedName name="ds" localSheetId="3">#REF!</definedName>
    <definedName name="ds">#REF!</definedName>
    <definedName name="DSH" localSheetId="1">#REF!</definedName>
    <definedName name="DSH" localSheetId="3">#REF!</definedName>
    <definedName name="DSH" localSheetId="0">#REF!</definedName>
    <definedName name="DSH">#REF!</definedName>
    <definedName name="DSUMDATA" localSheetId="1">#REF!</definedName>
    <definedName name="DSUMDATA" localSheetId="3">#REF!</definedName>
    <definedName name="DSUMDATA" localSheetId="0">#REF!</definedName>
    <definedName name="DSUMDATA">#REF!</definedName>
    <definedName name="dtich1" localSheetId="3">#REF!</definedName>
    <definedName name="dtich1">#REF!</definedName>
    <definedName name="dtich2" localSheetId="3">#REF!</definedName>
    <definedName name="dtich2">#REF!</definedName>
    <definedName name="dtich3" localSheetId="3">#REF!</definedName>
    <definedName name="dtich3">#REF!</definedName>
    <definedName name="dtich4" localSheetId="3">#REF!</definedName>
    <definedName name="dtich4">#REF!</definedName>
    <definedName name="dtich5" localSheetId="3">#REF!</definedName>
    <definedName name="dtich5">#REF!</definedName>
    <definedName name="dtich6" localSheetId="3">#REF!</definedName>
    <definedName name="dtich6">#REF!</definedName>
    <definedName name="du_dkien" localSheetId="1">#REF!</definedName>
    <definedName name="du_dkien" localSheetId="3">#REF!</definedName>
    <definedName name="du_dkien" localSheetId="0">#REF!</definedName>
    <definedName name="du_dkien">#REF!</definedName>
    <definedName name="DYÕ" localSheetId="1">#REF!</definedName>
    <definedName name="DYÕ" localSheetId="3">#REF!</definedName>
    <definedName name="DYÕ" localSheetId="0">#REF!</definedName>
    <definedName name="DYÕ">#REF!</definedName>
    <definedName name="E" localSheetId="3">#REF!</definedName>
    <definedName name="E">#REF!</definedName>
    <definedName name="End_1" localSheetId="1">#REF!</definedName>
    <definedName name="End_1" localSheetId="3">#REF!</definedName>
    <definedName name="End_1" localSheetId="0">#REF!</definedName>
    <definedName name="End_1">#REF!</definedName>
    <definedName name="End_10" localSheetId="1">#REF!</definedName>
    <definedName name="End_10" localSheetId="3">#REF!</definedName>
    <definedName name="End_10" localSheetId="0">#REF!</definedName>
    <definedName name="End_10">#REF!</definedName>
    <definedName name="End_11" localSheetId="1">#REF!</definedName>
    <definedName name="End_11" localSheetId="3">#REF!</definedName>
    <definedName name="End_11" localSheetId="0">#REF!</definedName>
    <definedName name="End_11">#REF!</definedName>
    <definedName name="End_12" localSheetId="1">#REF!</definedName>
    <definedName name="End_12" localSheetId="3">#REF!</definedName>
    <definedName name="End_12" localSheetId="0">#REF!</definedName>
    <definedName name="End_12">#REF!</definedName>
    <definedName name="End_13" localSheetId="1">#REF!</definedName>
    <definedName name="End_13" localSheetId="3">#REF!</definedName>
    <definedName name="End_13" localSheetId="0">#REF!</definedName>
    <definedName name="End_13">#REF!</definedName>
    <definedName name="End_2" localSheetId="1">#REF!</definedName>
    <definedName name="End_2" localSheetId="3">#REF!</definedName>
    <definedName name="End_2" localSheetId="0">#REF!</definedName>
    <definedName name="End_2">#REF!</definedName>
    <definedName name="End_3" localSheetId="1">#REF!</definedName>
    <definedName name="End_3" localSheetId="3">#REF!</definedName>
    <definedName name="End_3" localSheetId="0">#REF!</definedName>
    <definedName name="End_3">#REF!</definedName>
    <definedName name="End_4" localSheetId="1">#REF!</definedName>
    <definedName name="End_4" localSheetId="3">#REF!</definedName>
    <definedName name="End_4" localSheetId="0">#REF!</definedName>
    <definedName name="End_4">#REF!</definedName>
    <definedName name="End_5" localSheetId="1">#REF!</definedName>
    <definedName name="End_5" localSheetId="3">#REF!</definedName>
    <definedName name="End_5" localSheetId="0">#REF!</definedName>
    <definedName name="End_5">#REF!</definedName>
    <definedName name="End_6" localSheetId="1">#REF!</definedName>
    <definedName name="End_6" localSheetId="3">#REF!</definedName>
    <definedName name="End_6" localSheetId="0">#REF!</definedName>
    <definedName name="End_6">#REF!</definedName>
    <definedName name="End_7" localSheetId="1">#REF!</definedName>
    <definedName name="End_7" localSheetId="3">#REF!</definedName>
    <definedName name="End_7" localSheetId="0">#REF!</definedName>
    <definedName name="End_7">#REF!</definedName>
    <definedName name="End_8" localSheetId="1">#REF!</definedName>
    <definedName name="End_8" localSheetId="3">#REF!</definedName>
    <definedName name="End_8" localSheetId="0">#REF!</definedName>
    <definedName name="End_8">#REF!</definedName>
    <definedName name="End_9" localSheetId="1">#REF!</definedName>
    <definedName name="End_9" localSheetId="3">#REF!</definedName>
    <definedName name="End_9" localSheetId="0">#REF!</definedName>
    <definedName name="End_9">#REF!</definedName>
    <definedName name="ethg" localSheetId="1">#REF!</definedName>
    <definedName name="ethg" localSheetId="3">#REF!</definedName>
    <definedName name="ethg" localSheetId="0">#REF!</definedName>
    <definedName name="ethg">#REF!</definedName>
    <definedName name="_xlnm.Extract" localSheetId="1">#REF!</definedName>
    <definedName name="_xlnm.Extract" localSheetId="3">#REF!</definedName>
    <definedName name="_xlnm.Extract" localSheetId="0">#REF!</definedName>
    <definedName name="_xlnm.Extract">#REF!</definedName>
    <definedName name="f" localSheetId="3">#REF!</definedName>
    <definedName name="f">#REF!</definedName>
    <definedName name="FACTOR" localSheetId="3">#REF!</definedName>
    <definedName name="FACTOR">#REF!</definedName>
    <definedName name="FGHFG" localSheetId="1">#REF!</definedName>
    <definedName name="FGHFG" localSheetId="3">#REF!</definedName>
    <definedName name="FGHFG" localSheetId="0">#REF!</definedName>
    <definedName name="FGHFG">#REF!</definedName>
    <definedName name="FGHKGFKGF" localSheetId="1">#REF!</definedName>
    <definedName name="FGHKGFKGF" localSheetId="3">#REF!</definedName>
    <definedName name="FGHKGFKGF" localSheetId="0">#REF!</definedName>
    <definedName name="FGHKGFKGF">#REF!</definedName>
    <definedName name="FJK" localSheetId="1">#REF!</definedName>
    <definedName name="FJK" localSheetId="3">#REF!</definedName>
    <definedName name="FJK" localSheetId="0">#REF!</definedName>
    <definedName name="FJK">#REF!</definedName>
    <definedName name="FJKJGHJ" localSheetId="1">#REF!</definedName>
    <definedName name="FJKJGHJ" localSheetId="3">#REF!</definedName>
    <definedName name="FJKJGHJ" localSheetId="0">#REF!</definedName>
    <definedName name="FJKJGHJ">#REF!</definedName>
    <definedName name="fs" localSheetId="3">#REF!</definedName>
    <definedName name="fs">#REF!</definedName>
    <definedName name="g" localSheetId="1" hidden="1">#REF!</definedName>
    <definedName name="g" localSheetId="2" hidden="1">#REF!</definedName>
    <definedName name="g" localSheetId="3" hidden="1">#REF!</definedName>
    <definedName name="g" localSheetId="0" hidden="1">#REF!</definedName>
    <definedName name="g" hidden="1">#REF!</definedName>
    <definedName name="GFHG" localSheetId="1">#REF!</definedName>
    <definedName name="GFHG" localSheetId="3">#REF!</definedName>
    <definedName name="GFHG" localSheetId="0">#REF!</definedName>
    <definedName name="GFHG">#REF!</definedName>
    <definedName name="GFHKFFGJF" localSheetId="1">#REF!</definedName>
    <definedName name="GFHKFFGJF" localSheetId="3">#REF!</definedName>
    <definedName name="GFHKFFGJF" localSheetId="0">#REF!</definedName>
    <definedName name="GFHKFFGJF">#REF!</definedName>
    <definedName name="GHKJHJ" localSheetId="1">#REF!</definedName>
    <definedName name="GHKJHJ" localSheetId="3">#REF!</definedName>
    <definedName name="GHKJHJ" localSheetId="0">#REF!</definedName>
    <definedName name="GHKJHJ">#REF!</definedName>
    <definedName name="GJKGHJGJ" localSheetId="1">#REF!</definedName>
    <definedName name="GJKGHJGJ" localSheetId="3">#REF!</definedName>
    <definedName name="GJKGHJGJ" localSheetId="0">#REF!</definedName>
    <definedName name="GJKGHJGJ">#REF!</definedName>
    <definedName name="GJKL.JKGHJ" localSheetId="1">#REF!</definedName>
    <definedName name="GJKL.JKGHJ" localSheetId="3">#REF!</definedName>
    <definedName name="GJKL.JKGHJ" localSheetId="0">#REF!</definedName>
    <definedName name="GJKL.JKGHJ">#REF!</definedName>
    <definedName name="GJKLH" localSheetId="1">#REF!</definedName>
    <definedName name="GJKLH" localSheetId="3">#REF!</definedName>
    <definedName name="GJKLH" localSheetId="0">#REF!</definedName>
    <definedName name="GJKLH">#REF!</definedName>
    <definedName name="GKFGHF" localSheetId="1">#REF!</definedName>
    <definedName name="GKFGHF" localSheetId="3">#REF!</definedName>
    <definedName name="GKFGHF" localSheetId="0">#REF!</definedName>
    <definedName name="GKFGHF">#REF!</definedName>
    <definedName name="gs" localSheetId="3">#REF!</definedName>
    <definedName name="gs">#REF!</definedName>
    <definedName name="GTXL" localSheetId="1">#REF!</definedName>
    <definedName name="GTXL" localSheetId="3">#REF!</definedName>
    <definedName name="GTXL" localSheetId="0">#REF!</definedName>
    <definedName name="GTXL">#REF!</definedName>
    <definedName name="gia_tien" localSheetId="1">#REF!</definedName>
    <definedName name="gia_tien" localSheetId="3">#REF!</definedName>
    <definedName name="gia_tien" localSheetId="0">#REF!</definedName>
    <definedName name="gia_tien">#REF!</definedName>
    <definedName name="gia_tien_BTN" localSheetId="1">#REF!</definedName>
    <definedName name="gia_tien_BTN" localSheetId="3">#REF!</definedName>
    <definedName name="gia_tien_BTN" localSheetId="0">#REF!</definedName>
    <definedName name="gia_tien_BTN">#REF!</definedName>
    <definedName name="h" localSheetId="1" hidden="1">{"'Sheet1'!$L$16"}</definedName>
    <definedName name="h" localSheetId="2" hidden="1">{"'Sheet1'!$L$16"}</definedName>
    <definedName name="h" localSheetId="3" hidden="1">{"'Sheet1'!$L$16"}</definedName>
    <definedName name="h" localSheetId="0" hidden="1">{"'Sheet1'!$L$16"}</definedName>
    <definedName name="h" hidden="1">{"'Sheet1'!$L$16"}</definedName>
    <definedName name="hc" localSheetId="3">#REF!</definedName>
    <definedName name="hc">#REF!</definedName>
    <definedName name="HGKH" localSheetId="1">#REF!</definedName>
    <definedName name="HGKH" localSheetId="3">#REF!</definedName>
    <definedName name="HGKH" localSheetId="0">#REF!</definedName>
    <definedName name="HGKH">#REF!</definedName>
    <definedName name="HH" localSheetId="1">#REF!</definedName>
    <definedName name="HH" localSheetId="3">#REF!</definedName>
    <definedName name="HH" localSheetId="0">#REF!</definedName>
    <definedName name="HH">#REF!</definedName>
    <definedName name="hien" localSheetId="1">#REF!</definedName>
    <definedName name="hien" localSheetId="3">#REF!</definedName>
    <definedName name="hien" localSheetId="0">#REF!</definedName>
    <definedName name="hien">#REF!</definedName>
    <definedName name="HJKJJGKLJKGJ" localSheetId="1">#REF!</definedName>
    <definedName name="HJKJJGKLJKGJ" localSheetId="3">#REF!</definedName>
    <definedName name="HJKJJGKLJKGJ" localSheetId="0">#REF!</definedName>
    <definedName name="HJKJJGKLJKGJ">#REF!</definedName>
    <definedName name="HLHKGLGJ" localSheetId="1">#REF!</definedName>
    <definedName name="HLHKGLGJ" localSheetId="3">#REF!</definedName>
    <definedName name="HLHKGLGJ" localSheetId="0">#REF!</definedName>
    <definedName name="HLHKGLGJ">#REF!</definedName>
    <definedName name="HOME_MANP" localSheetId="1">#REF!</definedName>
    <definedName name="HOME_MANP" localSheetId="3">#REF!</definedName>
    <definedName name="HOME_MANP" localSheetId="0">#REF!</definedName>
    <definedName name="HOME_MANP">#REF!</definedName>
    <definedName name="HOMEOFFICE_COST" localSheetId="1">#REF!</definedName>
    <definedName name="HOMEOFFICE_COST" localSheetId="3">#REF!</definedName>
    <definedName name="HOMEOFFICE_COST" localSheetId="0">#REF!</definedName>
    <definedName name="HOMEOFFICE_COST">#REF!</definedName>
    <definedName name="Ht" localSheetId="3">#REF!</definedName>
    <definedName name="Ht">#REF!</definedName>
    <definedName name="HTML_CodePage" hidden="1">950</definedName>
    <definedName name="HTML_Control" localSheetId="1" hidden="1">{"'Sheet1'!$L$16"}</definedName>
    <definedName name="HTML_Control" localSheetId="2" hidden="1">{"'Sheet1'!$L$16"}</definedName>
    <definedName name="HTML_Control" localSheetId="3" hidden="1">{"'Sheet1'!$L$16"}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localSheetId="2" hidden="1">{"'Sheet1'!$L$16"}</definedName>
    <definedName name="huy" localSheetId="3" hidden="1">{"'Sheet1'!$L$16"}</definedName>
    <definedName name="huy" localSheetId="0" hidden="1">{"'Sheet1'!$L$16"}</definedName>
    <definedName name="huy" hidden="1">{"'Sheet1'!$L$16"}</definedName>
    <definedName name="I" localSheetId="1">#REF!</definedName>
    <definedName name="I" localSheetId="3">#REF!</definedName>
    <definedName name="I" localSheetId="0">#REF!</definedName>
    <definedName name="I">#REF!</definedName>
    <definedName name="I_A" localSheetId="1">#REF!</definedName>
    <definedName name="I_A" localSheetId="3">#REF!</definedName>
    <definedName name="I_A" localSheetId="0">#REF!</definedName>
    <definedName name="I_A">#REF!</definedName>
    <definedName name="I_B" localSheetId="1">#REF!</definedName>
    <definedName name="I_B" localSheetId="3">#REF!</definedName>
    <definedName name="I_B" localSheetId="0">#REF!</definedName>
    <definedName name="I_B">#REF!</definedName>
    <definedName name="I_c" localSheetId="1">#REF!</definedName>
    <definedName name="I_c" localSheetId="3">#REF!</definedName>
    <definedName name="I_c" localSheetId="0">#REF!</definedName>
    <definedName name="I_c">#REF!</definedName>
    <definedName name="IDLAB_COST" localSheetId="1">#REF!</definedName>
    <definedName name="IDLAB_COST" localSheetId="3">#REF!</definedName>
    <definedName name="IDLAB_COST" localSheetId="0">#REF!</definedName>
    <definedName name="IDLAB_COST">#REF!</definedName>
    <definedName name="II_A" localSheetId="1">#REF!</definedName>
    <definedName name="II_A" localSheetId="3">#REF!</definedName>
    <definedName name="II_A" localSheetId="0">#REF!</definedName>
    <definedName name="II_A">#REF!</definedName>
    <definedName name="II_B" localSheetId="1">#REF!</definedName>
    <definedName name="II_B" localSheetId="3">#REF!</definedName>
    <definedName name="II_B" localSheetId="0">#REF!</definedName>
    <definedName name="II_B">#REF!</definedName>
    <definedName name="II_c" localSheetId="1">#REF!</definedName>
    <definedName name="II_c" localSheetId="3">#REF!</definedName>
    <definedName name="II_c" localSheetId="0">#REF!</definedName>
    <definedName name="II_c">#REF!</definedName>
    <definedName name="III_a" localSheetId="1">#REF!</definedName>
    <definedName name="III_a" localSheetId="3">#REF!</definedName>
    <definedName name="III_a" localSheetId="0">#REF!</definedName>
    <definedName name="III_a">#REF!</definedName>
    <definedName name="III_B" localSheetId="1">#REF!</definedName>
    <definedName name="III_B" localSheetId="3">#REF!</definedName>
    <definedName name="III_B" localSheetId="0">#REF!</definedName>
    <definedName name="III_B">#REF!</definedName>
    <definedName name="III_c" localSheetId="1">#REF!</definedName>
    <definedName name="III_c" localSheetId="3">#REF!</definedName>
    <definedName name="III_c" localSheetId="0">#REF!</definedName>
    <definedName name="III_c">#REF!</definedName>
    <definedName name="IND_LAB" localSheetId="3">#REF!</definedName>
    <definedName name="IND_LAB">#REF!</definedName>
    <definedName name="INDMANP" localSheetId="1">#REF!</definedName>
    <definedName name="INDMANP" localSheetId="3">#REF!</definedName>
    <definedName name="INDMANP" localSheetId="0">#REF!</definedName>
    <definedName name="INDMANP">#REF!</definedName>
    <definedName name="Ip" localSheetId="3">#REF!</definedName>
    <definedName name="Ip">#REF!</definedName>
    <definedName name="IUPUIOÅUPIOÅP" localSheetId="1">#REF!</definedName>
    <definedName name="IUPUIOÅUPIOÅP" localSheetId="3">#REF!</definedName>
    <definedName name="IUPUIOÅUPIOÅP" localSheetId="0">#REF!</definedName>
    <definedName name="IUPUIOÅUPIOÅP">#REF!</definedName>
    <definedName name="j" localSheetId="1" hidden="1">{"'Sheet1'!$L$16"}</definedName>
    <definedName name="j" localSheetId="3" hidden="1">{"'Sheet1'!$L$16"}</definedName>
    <definedName name="j" hidden="1">{"'Sheet1'!$L$16"}</definedName>
    <definedName name="j356C8" localSheetId="1">#REF!</definedName>
    <definedName name="j356C8" localSheetId="3">#REF!</definedName>
    <definedName name="j356C8" localSheetId="0">#REF!</definedName>
    <definedName name="j356C8">#REF!</definedName>
    <definedName name="JHAH" localSheetId="3">#REF!</definedName>
    <definedName name="JHAH">#REF!</definedName>
    <definedName name="jjjjg" localSheetId="3">#REF!</definedName>
    <definedName name="jjjjg">#REF!</definedName>
    <definedName name="JKGDF" localSheetId="1">#REF!</definedName>
    <definedName name="JKGDF" localSheetId="3">#REF!</definedName>
    <definedName name="JKGDF" localSheetId="0">#REF!</definedName>
    <definedName name="JKGDF">#REF!</definedName>
    <definedName name="JKHJKHK" localSheetId="1">#REF!</definedName>
    <definedName name="JKHJKHK" localSheetId="3">#REF!</definedName>
    <definedName name="JKHJKHK" localSheetId="0">#REF!</definedName>
    <definedName name="JKHJKHK">#REF!</definedName>
    <definedName name="k" localSheetId="1" hidden="1">{"'Sheet1'!$L$16"}</definedName>
    <definedName name="k" localSheetId="3" hidden="1">{"'Sheet1'!$L$16"}</definedName>
    <definedName name="k" hidden="1">{"'Sheet1'!$L$16"}</definedName>
    <definedName name="KA" localSheetId="3">#REF!</definedName>
    <definedName name="KA">#REF!</definedName>
    <definedName name="KAE" localSheetId="3">#REF!</definedName>
    <definedName name="KAE">#REF!</definedName>
    <definedName name="KAS" localSheetId="3">#REF!</definedName>
    <definedName name="KAS">#REF!</definedName>
    <definedName name="kcong" localSheetId="1">#REF!</definedName>
    <definedName name="kcong" localSheetId="3">#REF!</definedName>
    <definedName name="kcong" localSheetId="0">#REF!</definedName>
    <definedName name="kcong">#REF!</definedName>
    <definedName name="KKJH" localSheetId="1">#REF!</definedName>
    <definedName name="KKJH" localSheetId="3">#REF!</definedName>
    <definedName name="KKJH" localSheetId="0">#REF!</definedName>
    <definedName name="KKJH">#REF!</definedName>
    <definedName name="KP" localSheetId="3">#REF!</definedName>
    <definedName name="KP">#REF!</definedName>
    <definedName name="L" localSheetId="3">#REF!</definedName>
    <definedName name="L">#REF!</definedName>
    <definedName name="lanhto" localSheetId="3">#REF!</definedName>
    <definedName name="lanhto">#REF!</definedName>
    <definedName name="lkidfgkdrldfkjgeker" localSheetId="3">#REF!</definedName>
    <definedName name="lkidfgkdrldfkjgeker">#REF!</definedName>
    <definedName name="lkjh" localSheetId="3">#REF!</definedName>
    <definedName name="lkjh">#REF!</definedName>
    <definedName name="m" localSheetId="1">#REF!</definedName>
    <definedName name="m" localSheetId="3">#REF!</definedName>
    <definedName name="m" localSheetId="0">#REF!</definedName>
    <definedName name="m">#REF!</definedName>
    <definedName name="MAJ_CON_EQP" localSheetId="1">#REF!</definedName>
    <definedName name="MAJ_CON_EQP" localSheetId="3">#REF!</definedName>
    <definedName name="MAJ_CON_EQP" localSheetId="0">#REF!</definedName>
    <definedName name="MAJ_CON_EQP">#REF!</definedName>
    <definedName name="MG_A" localSheetId="1">#REF!</definedName>
    <definedName name="MG_A" localSheetId="3">#REF!</definedName>
    <definedName name="MG_A" localSheetId="0">#REF!</definedName>
    <definedName name="MG_A">#REF!</definedName>
    <definedName name="mhny" localSheetId="3">#REF!</definedName>
    <definedName name="mhny">#REF!</definedName>
    <definedName name="mhyt" localSheetId="3">#REF!</definedName>
    <definedName name="mhyt">#REF!</definedName>
    <definedName name="mnbvc" localSheetId="3">#REF!</definedName>
    <definedName name="mnbvc">#REF!</definedName>
    <definedName name="mongbang" localSheetId="3">#REF!</definedName>
    <definedName name="mongbang">#REF!</definedName>
    <definedName name="mongdon" localSheetId="3">#REF!</definedName>
    <definedName name="mongdon">#REF!</definedName>
    <definedName name="NET" localSheetId="1">#REF!</definedName>
    <definedName name="NET" localSheetId="3">#REF!</definedName>
    <definedName name="NET" localSheetId="0">#REF!</definedName>
    <definedName name="NET">#REF!</definedName>
    <definedName name="NET_1" localSheetId="1">#REF!</definedName>
    <definedName name="NET_1" localSheetId="3">#REF!</definedName>
    <definedName name="NET_1" localSheetId="0">#REF!</definedName>
    <definedName name="NET_1">#REF!</definedName>
    <definedName name="NET_ANA" localSheetId="1">#REF!</definedName>
    <definedName name="NET_ANA" localSheetId="3">#REF!</definedName>
    <definedName name="NET_ANA" localSheetId="0">#REF!</definedName>
    <definedName name="NET_ANA">#REF!</definedName>
    <definedName name="NET_ANA_1" localSheetId="1">#REF!</definedName>
    <definedName name="NET_ANA_1" localSheetId="3">#REF!</definedName>
    <definedName name="NET_ANA_1" localSheetId="0">#REF!</definedName>
    <definedName name="NET_ANA_1">#REF!</definedName>
    <definedName name="NET_ANA_2" localSheetId="1">#REF!</definedName>
    <definedName name="NET_ANA_2" localSheetId="3">#REF!</definedName>
    <definedName name="NET_ANA_2" localSheetId="0">#REF!</definedName>
    <definedName name="NET_ANA_2">#REF!</definedName>
    <definedName name="No" localSheetId="1">#REF!</definedName>
    <definedName name="No" localSheetId="3">#REF!</definedName>
    <definedName name="No" localSheetId="0">#REF!</definedName>
    <definedName name="No">#REF!</definedName>
    <definedName name="Np" localSheetId="3">#REF!</definedName>
    <definedName name="Np">#REF!</definedName>
    <definedName name="NH" localSheetId="1">#REF!</definedName>
    <definedName name="NH" localSheetId="3">#REF!</definedName>
    <definedName name="NH" localSheetId="0">#REF!</definedName>
    <definedName name="NH">#REF!</definedName>
    <definedName name="NHot" localSheetId="1">#REF!</definedName>
    <definedName name="NHot" localSheetId="3">#REF!</definedName>
    <definedName name="NHot" localSheetId="0">#REF!</definedName>
    <definedName name="NHot">#REF!</definedName>
    <definedName name="ojoo" localSheetId="3">#REF!</definedName>
    <definedName name="ojoo">#REF!</definedName>
    <definedName name="OUIUIYIOPIO" localSheetId="1">#REF!</definedName>
    <definedName name="OUIUIYIOPIO" localSheetId="3">#REF!</definedName>
    <definedName name="OUIUIYIOPIO" localSheetId="0">#REF!</definedName>
    <definedName name="OUIUIYIOPIO">#REF!</definedName>
    <definedName name="panen" localSheetId="3">#REF!</definedName>
    <definedName name="panen">#REF!</definedName>
    <definedName name="pm" localSheetId="1">#REF!</definedName>
    <definedName name="pm" localSheetId="3">#REF!</definedName>
    <definedName name="pm" localSheetId="0">#REF!</definedName>
    <definedName name="pm">#REF!</definedName>
    <definedName name="POL" localSheetId="3">#REF!</definedName>
    <definedName name="POL">#REF!</definedName>
    <definedName name="poui" localSheetId="3">#REF!</definedName>
    <definedName name="poui">#REF!</definedName>
    <definedName name="PRICE" localSheetId="3">#REF!</definedName>
    <definedName name="PRICE">#REF!</definedName>
    <definedName name="PRICE1" localSheetId="3">#REF!</definedName>
    <definedName name="PRICE1">#REF!</definedName>
    <definedName name="_xlnm.Print_Area" localSheetId="1">#REF!</definedName>
    <definedName name="_xlnm.Print_Area" localSheetId="3">#REF!</definedName>
    <definedName name="_xlnm.Print_Area" localSheetId="0">#REF!</definedName>
    <definedName name="_xlnm.Print_Area">#REF!</definedName>
    <definedName name="PRINT_AREA_MI" localSheetId="1">#REF!</definedName>
    <definedName name="PRINT_AREA_MI" localSheetId="3">#REF!</definedName>
    <definedName name="PRINT_AREA_MI" localSheetId="0">#REF!</definedName>
    <definedName name="PRINT_AREA_MI">#REF!</definedName>
    <definedName name="_xlnm.Print_Titles" localSheetId="1">'ACC441B- lan 1'!$1:$7</definedName>
    <definedName name="_xlnm.Print_Titles" localSheetId="2">'ds thi'!$1:$6</definedName>
    <definedName name="_xlnm.Print_Titles" localSheetId="3">GHEP!$1:$7</definedName>
    <definedName name="_xlnm.Print_Titles" localSheetId="0">KTTK!$1:$7</definedName>
    <definedName name="_xlnm.Print_Titles">#N/A</definedName>
    <definedName name="PRINT_TITLES_MI" localSheetId="1">#REF!</definedName>
    <definedName name="PRINT_TITLES_MI" localSheetId="3">#REF!</definedName>
    <definedName name="PRINT_TITLES_MI" localSheetId="0">#REF!</definedName>
    <definedName name="PRINT_TITLES_MI">#REF!</definedName>
    <definedName name="PRINTA" localSheetId="1">#REF!</definedName>
    <definedName name="PRINTA" localSheetId="3">#REF!</definedName>
    <definedName name="PRINTA" localSheetId="0">#REF!</definedName>
    <definedName name="PRINTA">#REF!</definedName>
    <definedName name="PRINTB" localSheetId="1">#REF!</definedName>
    <definedName name="PRINTB" localSheetId="3">#REF!</definedName>
    <definedName name="PRINTB" localSheetId="0">#REF!</definedName>
    <definedName name="PRINTB">#REF!</definedName>
    <definedName name="PRINTC" localSheetId="1">#REF!</definedName>
    <definedName name="PRINTC" localSheetId="3">#REF!</definedName>
    <definedName name="PRINTC" localSheetId="0">#REF!</definedName>
    <definedName name="PRINTC">#REF!</definedName>
    <definedName name="PROPOSAL" localSheetId="1">#REF!</definedName>
    <definedName name="PROPOSAL" localSheetId="3">#REF!</definedName>
    <definedName name="PROPOSAL" localSheetId="0">#REF!</definedName>
    <definedName name="PROPOSAL">#REF!</definedName>
    <definedName name="PT_Duong" localSheetId="1">#REF!</definedName>
    <definedName name="PT_Duong" localSheetId="3">#REF!</definedName>
    <definedName name="PT_Duong" localSheetId="0">#REF!</definedName>
    <definedName name="PT_Duong">#REF!</definedName>
    <definedName name="ptdg" localSheetId="1">#REF!</definedName>
    <definedName name="ptdg" localSheetId="3">#REF!</definedName>
    <definedName name="ptdg" localSheetId="0">#REF!</definedName>
    <definedName name="ptdg">#REF!</definedName>
    <definedName name="PTDG_cau" localSheetId="1">#REF!</definedName>
    <definedName name="PTDG_cau" localSheetId="3">#REF!</definedName>
    <definedName name="PTDG_cau" localSheetId="0">#REF!</definedName>
    <definedName name="PTDG_cau">#REF!</definedName>
    <definedName name="phu_luc_vua" localSheetId="1">#REF!</definedName>
    <definedName name="phu_luc_vua" localSheetId="3">#REF!</definedName>
    <definedName name="phu_luc_vua" localSheetId="0">#REF!</definedName>
    <definedName name="phu_luc_vua">#REF!</definedName>
    <definedName name="q" localSheetId="3">#REF!</definedName>
    <definedName name="q">#REF!</definedName>
    <definedName name="QÆ" localSheetId="1">#REF!</definedName>
    <definedName name="QÆ" localSheetId="3">#REF!</definedName>
    <definedName name="QÆ" localSheetId="0">#REF!</definedName>
    <definedName name="QÆ">#REF!</definedName>
    <definedName name="qc" localSheetId="3">#REF!</definedName>
    <definedName name="qc">#REF!</definedName>
    <definedName name="QE" localSheetId="1">#REF!</definedName>
    <definedName name="QE" localSheetId="3">#REF!</definedName>
    <definedName name="QE" localSheetId="0">#REF!</definedName>
    <definedName name="QE">#REF!</definedName>
    <definedName name="QERTQWT" localSheetId="1">#REF!</definedName>
    <definedName name="QERTQWT" localSheetId="3">#REF!</definedName>
    <definedName name="QERTQWT" localSheetId="0">#REF!</definedName>
    <definedName name="QERTQWT">#REF!</definedName>
    <definedName name="RECOUT">#N/A</definedName>
    <definedName name="RFP003A" localSheetId="3">#REF!</definedName>
    <definedName name="RFP003A">#REF!</definedName>
    <definedName name="RFP003B" localSheetId="3">#REF!</definedName>
    <definedName name="RFP003B">#REF!</definedName>
    <definedName name="RFP003C" localSheetId="3">#REF!</definedName>
    <definedName name="RFP003C">#REF!</definedName>
    <definedName name="RFP003D" localSheetId="3">#REF!</definedName>
    <definedName name="RFP003D">#REF!</definedName>
    <definedName name="RFP003E" localSheetId="3">#REF!</definedName>
    <definedName name="RFP003E">#REF!</definedName>
    <definedName name="RFP003F" localSheetId="3">#REF!</definedName>
    <definedName name="RFP003F">#REF!</definedName>
    <definedName name="rong1" localSheetId="3">#REF!</definedName>
    <definedName name="rong1">#REF!</definedName>
    <definedName name="rong2" localSheetId="3">#REF!</definedName>
    <definedName name="rong2">#REF!</definedName>
    <definedName name="rong3" localSheetId="3">#REF!</definedName>
    <definedName name="rong3">#REF!</definedName>
    <definedName name="rong4" localSheetId="3">#REF!</definedName>
    <definedName name="rong4">#REF!</definedName>
    <definedName name="rong5" localSheetId="3">#REF!</definedName>
    <definedName name="rong5">#REF!</definedName>
    <definedName name="rong6" localSheetId="3">#REF!</definedName>
    <definedName name="rong6">#REF!</definedName>
    <definedName name="SAAS" localSheetId="3">#REF!</definedName>
    <definedName name="SAAS">#REF!</definedName>
    <definedName name="sad" localSheetId="3">#REF!</definedName>
    <definedName name="sad">#REF!</definedName>
    <definedName name="san" localSheetId="3">#REF!</definedName>
    <definedName name="san">#REF!</definedName>
    <definedName name="SCH" localSheetId="3">#REF!</definedName>
    <definedName name="SCH">#REF!</definedName>
    <definedName name="SGFD" localSheetId="1" hidden="1">#REF!</definedName>
    <definedName name="SGFD" localSheetId="2" hidden="1">#REF!</definedName>
    <definedName name="SGFD" localSheetId="3" hidden="1">#REF!</definedName>
    <definedName name="SGFD" localSheetId="0" hidden="1">#REF!</definedName>
    <definedName name="SGFD" hidden="1">#REF!</definedName>
    <definedName name="SIZE" localSheetId="3">#REF!</definedName>
    <definedName name="SIZE">#REF!</definedName>
    <definedName name="slg" localSheetId="3">#REF!</definedName>
    <definedName name="slg">#REF!</definedName>
    <definedName name="SORT" localSheetId="1">#REF!</definedName>
    <definedName name="SORT" localSheetId="3">#REF!</definedName>
    <definedName name="SORT" localSheetId="0">#REF!</definedName>
    <definedName name="SORT">#REF!</definedName>
    <definedName name="SPEC" localSheetId="1">#REF!</definedName>
    <definedName name="SPEC" localSheetId="3">#REF!</definedName>
    <definedName name="SPEC" localSheetId="0">#REF!</definedName>
    <definedName name="SPEC">#REF!</definedName>
    <definedName name="SPECSUMMARY" localSheetId="1">#REF!</definedName>
    <definedName name="SPECSUMMARY" localSheetId="3">#REF!</definedName>
    <definedName name="SPECSUMMARY" localSheetId="0">#REF!</definedName>
    <definedName name="SPECSUMMARY">#REF!</definedName>
    <definedName name="SRDFTSFSD" localSheetId="1">#REF!</definedName>
    <definedName name="SRDFTSFSD" localSheetId="3">#REF!</definedName>
    <definedName name="SRDFTSFSD" localSheetId="0">#REF!</definedName>
    <definedName name="SRDFTSFSD">#REF!</definedName>
    <definedName name="SRFTTSDF" localSheetId="3">#REF!</definedName>
    <definedName name="SRFTTSDF">#REF!</definedName>
    <definedName name="Start_1" localSheetId="1">#REF!</definedName>
    <definedName name="Start_1" localSheetId="3">#REF!</definedName>
    <definedName name="Start_1" localSheetId="0">#REF!</definedName>
    <definedName name="Start_1">#REF!</definedName>
    <definedName name="Start_10" localSheetId="1">#REF!</definedName>
    <definedName name="Start_10" localSheetId="3">#REF!</definedName>
    <definedName name="Start_10" localSheetId="0">#REF!</definedName>
    <definedName name="Start_10">#REF!</definedName>
    <definedName name="Start_11" localSheetId="1">#REF!</definedName>
    <definedName name="Start_11" localSheetId="3">#REF!</definedName>
    <definedName name="Start_11" localSheetId="0">#REF!</definedName>
    <definedName name="Start_11">#REF!</definedName>
    <definedName name="Start_12" localSheetId="1">#REF!</definedName>
    <definedName name="Start_12" localSheetId="3">#REF!</definedName>
    <definedName name="Start_12" localSheetId="0">#REF!</definedName>
    <definedName name="Start_12">#REF!</definedName>
    <definedName name="Start_13" localSheetId="1">#REF!</definedName>
    <definedName name="Start_13" localSheetId="3">#REF!</definedName>
    <definedName name="Start_13" localSheetId="0">#REF!</definedName>
    <definedName name="Start_13">#REF!</definedName>
    <definedName name="Start_2" localSheetId="1">#REF!</definedName>
    <definedName name="Start_2" localSheetId="3">#REF!</definedName>
    <definedName name="Start_2" localSheetId="0">#REF!</definedName>
    <definedName name="Start_2">#REF!</definedName>
    <definedName name="Start_3" localSheetId="1">#REF!</definedName>
    <definedName name="Start_3" localSheetId="3">#REF!</definedName>
    <definedName name="Start_3" localSheetId="0">#REF!</definedName>
    <definedName name="Start_3">#REF!</definedName>
    <definedName name="Start_4" localSheetId="1">#REF!</definedName>
    <definedName name="Start_4" localSheetId="3">#REF!</definedName>
    <definedName name="Start_4" localSheetId="0">#REF!</definedName>
    <definedName name="Start_4">#REF!</definedName>
    <definedName name="Start_5" localSheetId="1">#REF!</definedName>
    <definedName name="Start_5" localSheetId="3">#REF!</definedName>
    <definedName name="Start_5" localSheetId="0">#REF!</definedName>
    <definedName name="Start_5">#REF!</definedName>
    <definedName name="Start_6" localSheetId="1">#REF!</definedName>
    <definedName name="Start_6" localSheetId="3">#REF!</definedName>
    <definedName name="Start_6" localSheetId="0">#REF!</definedName>
    <definedName name="Start_6">#REF!</definedName>
    <definedName name="Start_7" localSheetId="1">#REF!</definedName>
    <definedName name="Start_7" localSheetId="3">#REF!</definedName>
    <definedName name="Start_7" localSheetId="0">#REF!</definedName>
    <definedName name="Start_7">#REF!</definedName>
    <definedName name="Start_8" localSheetId="1">#REF!</definedName>
    <definedName name="Start_8" localSheetId="3">#REF!</definedName>
    <definedName name="Start_8" localSheetId="0">#REF!</definedName>
    <definedName name="Start_8">#REF!</definedName>
    <definedName name="Start_9" localSheetId="1">#REF!</definedName>
    <definedName name="Start_9" localSheetId="3">#REF!</definedName>
    <definedName name="Start_9" localSheetId="0">#REF!</definedName>
    <definedName name="Start_9">#REF!</definedName>
    <definedName name="SUMMARY" localSheetId="1">#REF!</definedName>
    <definedName name="SUMMARY" localSheetId="3">#REF!</definedName>
    <definedName name="SUMMARY" localSheetId="0">#REF!</definedName>
    <definedName name="SUMMARY">#REF!</definedName>
    <definedName name="T" localSheetId="1">#REF!</definedName>
    <definedName name="T" localSheetId="3">#REF!</definedName>
    <definedName name="T" localSheetId="0">#REF!</definedName>
    <definedName name="T">#REF!</definedName>
    <definedName name="TaxTV">10%</definedName>
    <definedName name="TaxXL">5%</definedName>
    <definedName name="tenck" localSheetId="3">#REF!</definedName>
    <definedName name="tenck">#REF!</definedName>
    <definedName name="Tien" localSheetId="1">#REF!</definedName>
    <definedName name="Tien" localSheetId="3">#REF!</definedName>
    <definedName name="Tien" localSheetId="0">#REF!</definedName>
    <definedName name="Tien">#REF!</definedName>
    <definedName name="TITAN" localSheetId="3">#REF!</definedName>
    <definedName name="TITAN">#REF!</definedName>
    <definedName name="tkb" localSheetId="1" hidden="1">{"'Sheet1'!$L$16"}</definedName>
    <definedName name="tkb" localSheetId="3" hidden="1">{"'Sheet1'!$L$16"}</definedName>
    <definedName name="tkb" hidden="1">{"'Sheet1'!$L$16"}</definedName>
    <definedName name="Tle" localSheetId="1">#REF!</definedName>
    <definedName name="Tle" localSheetId="3">#REF!</definedName>
    <definedName name="Tle" localSheetId="0">#REF!</definedName>
    <definedName name="Tle">#REF!</definedName>
    <definedName name="tongbt" localSheetId="3">#REF!</definedName>
    <definedName name="tongbt">#REF!</definedName>
    <definedName name="tongcong" localSheetId="3">#REF!</definedName>
    <definedName name="tongcong">#REF!</definedName>
    <definedName name="tongdientich" localSheetId="3">#REF!</definedName>
    <definedName name="tongdientich">#REF!</definedName>
    <definedName name="tongthep" localSheetId="3">#REF!</definedName>
    <definedName name="tongthep">#REF!</definedName>
    <definedName name="tongthetich" localSheetId="3">#REF!</definedName>
    <definedName name="tongthetich">#REF!</definedName>
    <definedName name="TPLRP" localSheetId="3">#REF!</definedName>
    <definedName name="TPLRP">#REF!</definedName>
    <definedName name="tthi" localSheetId="1">#REF!</definedName>
    <definedName name="tthi" localSheetId="3">#REF!</definedName>
    <definedName name="tthi" localSheetId="0">#REF!</definedName>
    <definedName name="tthi">#REF!</definedName>
    <definedName name="ty_le" localSheetId="1">#REF!</definedName>
    <definedName name="ty_le" localSheetId="3">#REF!</definedName>
    <definedName name="ty_le" localSheetId="0">#REF!</definedName>
    <definedName name="ty_le">#REF!</definedName>
    <definedName name="ty_le_BTN" localSheetId="1">#REF!</definedName>
    <definedName name="ty_le_BTN" localSheetId="3">#REF!</definedName>
    <definedName name="ty_le_BTN" localSheetId="0">#REF!</definedName>
    <definedName name="ty_le_BTN">#REF!</definedName>
    <definedName name="Ty_le1" localSheetId="1">#REF!</definedName>
    <definedName name="Ty_le1" localSheetId="3">#REF!</definedName>
    <definedName name="Ty_le1" localSheetId="0">#REF!</definedName>
    <definedName name="Ty_le1">#REF!</definedName>
    <definedName name="TYURU" localSheetId="1">#REF!</definedName>
    <definedName name="TYURU" localSheetId="3">#REF!</definedName>
    <definedName name="TYURU" localSheetId="0">#REF!</definedName>
    <definedName name="TYURU">#REF!</definedName>
    <definedName name="thang" localSheetId="3">#REF!</definedName>
    <definedName name="thang">#REF!</definedName>
    <definedName name="thanhtien" localSheetId="3">#REF!</definedName>
    <definedName name="thanhtien">#REF!</definedName>
    <definedName name="thepban" localSheetId="3">#REF!</definedName>
    <definedName name="thepban">#REF!</definedName>
    <definedName name="thetichck" localSheetId="3">#REF!</definedName>
    <definedName name="thetichck">#REF!</definedName>
    <definedName name="thtich1" localSheetId="3">#REF!</definedName>
    <definedName name="thtich1">#REF!</definedName>
    <definedName name="thtich2" localSheetId="3">#REF!</definedName>
    <definedName name="thtich2">#REF!</definedName>
    <definedName name="thtich3" localSheetId="3">#REF!</definedName>
    <definedName name="thtich3">#REF!</definedName>
    <definedName name="thtich4" localSheetId="3">#REF!</definedName>
    <definedName name="thtich4">#REF!</definedName>
    <definedName name="thtich5" localSheetId="3">#REF!</definedName>
    <definedName name="thtich5">#REF!</definedName>
    <definedName name="thtich6" localSheetId="3">#REF!</definedName>
    <definedName name="thtich6">#REF!</definedName>
    <definedName name="Tra_DM_su_dung" localSheetId="1">#REF!</definedName>
    <definedName name="Tra_DM_su_dung" localSheetId="3">#REF!</definedName>
    <definedName name="Tra_DM_su_dung" localSheetId="0">#REF!</definedName>
    <definedName name="Tra_DM_su_dung">#REF!</definedName>
    <definedName name="Tra_don_gia_KS" localSheetId="1">#REF!</definedName>
    <definedName name="Tra_don_gia_KS" localSheetId="3">#REF!</definedName>
    <definedName name="Tra_don_gia_KS" localSheetId="0">#REF!</definedName>
    <definedName name="Tra_don_gia_KS">#REF!</definedName>
    <definedName name="Tra_DTCT" localSheetId="1">#REF!</definedName>
    <definedName name="Tra_DTCT" localSheetId="3">#REF!</definedName>
    <definedName name="Tra_DTCT" localSheetId="0">#REF!</definedName>
    <definedName name="Tra_DTCT">#REF!</definedName>
    <definedName name="Tra_tim_hang_mucPT_trung" localSheetId="1">#REF!</definedName>
    <definedName name="Tra_tim_hang_mucPT_trung" localSheetId="3">#REF!</definedName>
    <definedName name="Tra_tim_hang_mucPT_trung" localSheetId="0">#REF!</definedName>
    <definedName name="Tra_tim_hang_mucPT_trung">#REF!</definedName>
    <definedName name="Tra_TL" localSheetId="1">#REF!</definedName>
    <definedName name="Tra_TL" localSheetId="3">#REF!</definedName>
    <definedName name="Tra_TL" localSheetId="0">#REF!</definedName>
    <definedName name="Tra_TL">#REF!</definedName>
    <definedName name="Tra_ty_le2" localSheetId="1">#REF!</definedName>
    <definedName name="Tra_ty_le2" localSheetId="3">#REF!</definedName>
    <definedName name="Tra_ty_le2" localSheetId="0">#REF!</definedName>
    <definedName name="Tra_ty_le2">#REF!</definedName>
    <definedName name="Tra_ty_le3" localSheetId="1">#REF!</definedName>
    <definedName name="Tra_ty_le3" localSheetId="3">#REF!</definedName>
    <definedName name="Tra_ty_le3" localSheetId="0">#REF!</definedName>
    <definedName name="Tra_ty_le3">#REF!</definedName>
    <definedName name="Tra_ty_le4" localSheetId="1">#REF!</definedName>
    <definedName name="Tra_ty_le4" localSheetId="3">#REF!</definedName>
    <definedName name="Tra_ty_le4" localSheetId="0">#REF!</definedName>
    <definedName name="Tra_ty_le4">#REF!</definedName>
    <definedName name="Tra_ty_le5" localSheetId="1">#REF!</definedName>
    <definedName name="Tra_ty_le5" localSheetId="3">#REF!</definedName>
    <definedName name="Tra_ty_le5" localSheetId="0">#REF!</definedName>
    <definedName name="Tra_ty_le5">#REF!</definedName>
    <definedName name="Tracp" localSheetId="1">#REF!</definedName>
    <definedName name="Tracp" localSheetId="3">#REF!</definedName>
    <definedName name="Tracp" localSheetId="0">#REF!</definedName>
    <definedName name="Tracp">#REF!</definedName>
    <definedName name="TRADE2" localSheetId="3">#REF!</definedName>
    <definedName name="TRADE2">#REF!</definedName>
    <definedName name="TRW" localSheetId="1">#REF!</definedName>
    <definedName name="TRW" localSheetId="3">#REF!</definedName>
    <definedName name="TRW" localSheetId="0">#REF!</definedName>
    <definedName name="TRW">#REF!</definedName>
    <definedName name="u" localSheetId="3">#REF!</definedName>
    <definedName name="u">#REF!</definedName>
    <definedName name="UIOUIGyGF" localSheetId="1">#REF!</definedName>
    <definedName name="UIOUIGyGF" localSheetId="3">#REF!</definedName>
    <definedName name="UIOUIGyGF" localSheetId="0">#REF!</definedName>
    <definedName name="UIOUIGyGF">#REF!</definedName>
    <definedName name="uyt" localSheetId="3">#REF!</definedName>
    <definedName name="uyt">#REF!</definedName>
    <definedName name="VARIINST" localSheetId="1">#REF!</definedName>
    <definedName name="VARIINST" localSheetId="3">#REF!</definedName>
    <definedName name="VARIINST" localSheetId="0">#REF!</definedName>
    <definedName name="VARIINST">#REF!</definedName>
    <definedName name="VARIPURC" localSheetId="1">#REF!</definedName>
    <definedName name="VARIPURC" localSheetId="3">#REF!</definedName>
    <definedName name="VARIPURC" localSheetId="0">#REF!</definedName>
    <definedName name="VARIPURC">#REF!</definedName>
    <definedName name="W" localSheetId="1">#REF!</definedName>
    <definedName name="W" localSheetId="3">#REF!</definedName>
    <definedName name="W" localSheetId="0">#REF!</definedName>
    <definedName name="W">#REF!</definedName>
    <definedName name="WERQYUTIK" localSheetId="1">#REF!</definedName>
    <definedName name="WERQYUTIK" localSheetId="3">#REF!</definedName>
    <definedName name="WERQYUTIK" localSheetId="0">#REF!</definedName>
    <definedName name="WERQYUTIK">#REF!</definedName>
    <definedName name="WERTRQWETR" localSheetId="1">#REF!</definedName>
    <definedName name="WERTRQWETR" localSheetId="3">#REF!</definedName>
    <definedName name="WERTRQWETR" localSheetId="0">#REF!</definedName>
    <definedName name="WERTRQWETR">#REF!</definedName>
    <definedName name="X" localSheetId="1">#REF!</definedName>
    <definedName name="X" localSheetId="3">#REF!</definedName>
    <definedName name="X" localSheetId="0">#REF!</definedName>
    <definedName name="X">#REF!</definedName>
    <definedName name="x1_" localSheetId="3">#REF!</definedName>
    <definedName name="x1_">#REF!</definedName>
    <definedName name="x2_" localSheetId="3">#REF!</definedName>
    <definedName name="x2_">#REF!</definedName>
    <definedName name="xh" localSheetId="1">#REF!</definedName>
    <definedName name="xh" localSheetId="3">#REF!</definedName>
    <definedName name="xh" localSheetId="0">#REF!</definedName>
    <definedName name="xh">#REF!</definedName>
    <definedName name="xn" localSheetId="1">#REF!</definedName>
    <definedName name="xn" localSheetId="3">#REF!</definedName>
    <definedName name="xn" localSheetId="0">#REF!</definedName>
    <definedName name="xn">#REF!</definedName>
    <definedName name="YUIPYU" localSheetId="1">#REF!</definedName>
    <definedName name="YUIPYU" localSheetId="3">#REF!</definedName>
    <definedName name="YUIPYU" localSheetId="0">#REF!</definedName>
    <definedName name="YUIPYU">#REF!</definedName>
    <definedName name="ZYX" localSheetId="1">#REF!</definedName>
    <definedName name="ZYX" localSheetId="3">#REF!</definedName>
    <definedName name="ZYX" localSheetId="0">#REF!</definedName>
    <definedName name="ZYX">#REF!</definedName>
    <definedName name="ZZZ" localSheetId="1">#REF!</definedName>
    <definedName name="ZZZ" localSheetId="3">#REF!</definedName>
    <definedName name="ZZZ" localSheetId="0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W10" i="36"/>
  <c r="S10"/>
  <c r="W9"/>
  <c r="S9"/>
  <c r="W8"/>
  <c r="S8"/>
  <c r="A9"/>
  <c r="A10" s="1"/>
  <c r="P7"/>
  <c r="Z6"/>
  <c r="Y6"/>
  <c r="X6"/>
  <c r="W6"/>
  <c r="V6"/>
  <c r="U6"/>
  <c r="T6"/>
  <c r="A74" i="35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52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30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J184" i="22" l="1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8"/>
  <c r="I209"/>
  <c r="I210"/>
  <c r="I211"/>
  <c r="I212"/>
  <c r="I213"/>
  <c r="I214"/>
  <c r="I215"/>
  <c r="I216"/>
  <c r="I217"/>
  <c r="I218"/>
  <c r="I219"/>
  <c r="I220"/>
  <c r="I221"/>
  <c r="H184"/>
  <c r="H185"/>
  <c r="H186"/>
  <c r="H187"/>
  <c r="H188"/>
  <c r="H189"/>
  <c r="H190"/>
  <c r="H191"/>
  <c r="H192"/>
  <c r="H193"/>
  <c r="H194"/>
  <c r="H195"/>
  <c r="H196"/>
  <c r="H197"/>
  <c r="H198"/>
  <c r="H199"/>
  <c r="H200"/>
  <c r="H201"/>
  <c r="H202"/>
  <c r="H203"/>
  <c r="H204"/>
  <c r="H205"/>
  <c r="H206"/>
  <c r="H207"/>
  <c r="H208"/>
  <c r="H209"/>
  <c r="H210"/>
  <c r="H211"/>
  <c r="H212"/>
  <c r="H213"/>
  <c r="H214"/>
  <c r="H215"/>
  <c r="H216"/>
  <c r="H217"/>
  <c r="H218"/>
  <c r="H219"/>
  <c r="H220"/>
  <c r="H221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C15" i="36" l="1"/>
  <c r="C14"/>
  <c r="AD6" i="20"/>
  <c r="C16" i="36" l="1"/>
  <c r="D15" s="1"/>
  <c r="AE6" i="20"/>
  <c r="D14" i="36" l="1"/>
  <c r="D16" s="1"/>
  <c r="G8" i="22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12"/>
  <c r="W113"/>
  <c r="W114"/>
  <c r="W115"/>
  <c r="W116"/>
  <c r="W117"/>
  <c r="W118"/>
  <c r="W119"/>
  <c r="W120"/>
  <c r="W121"/>
  <c r="W122"/>
  <c r="W123"/>
  <c r="W124"/>
  <c r="W125"/>
  <c r="W126"/>
  <c r="W127"/>
  <c r="W128"/>
  <c r="W129"/>
  <c r="W130"/>
  <c r="W131"/>
  <c r="W132"/>
  <c r="W133"/>
  <c r="W134"/>
  <c r="W135"/>
  <c r="W136"/>
  <c r="W137"/>
  <c r="W138"/>
  <c r="W139"/>
  <c r="W140"/>
  <c r="W141"/>
  <c r="W142"/>
  <c r="W143"/>
  <c r="W144"/>
  <c r="W145"/>
  <c r="W146"/>
  <c r="W147"/>
  <c r="W148"/>
  <c r="W149"/>
  <c r="W150"/>
  <c r="W151"/>
  <c r="W152"/>
  <c r="W153"/>
  <c r="W154"/>
  <c r="W155"/>
  <c r="W156"/>
  <c r="W157"/>
  <c r="W158"/>
  <c r="W159"/>
  <c r="W160"/>
  <c r="W161"/>
  <c r="W162"/>
  <c r="W163"/>
  <c r="W164"/>
  <c r="W165"/>
  <c r="W166"/>
  <c r="W167"/>
  <c r="W168"/>
  <c r="W169"/>
  <c r="W170"/>
  <c r="W171"/>
  <c r="W172"/>
  <c r="W173"/>
  <c r="W174"/>
  <c r="W175"/>
  <c r="W176"/>
  <c r="W177"/>
  <c r="W178"/>
  <c r="W179"/>
  <c r="W180"/>
  <c r="W181"/>
  <c r="W182"/>
  <c r="W183"/>
  <c r="W8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H115"/>
  <c r="H116"/>
  <c r="H117"/>
  <c r="H118"/>
  <c r="H119"/>
  <c r="H120"/>
  <c r="H121"/>
  <c r="H122"/>
  <c r="H123"/>
  <c r="H124"/>
  <c r="H125"/>
  <c r="H126"/>
  <c r="H127"/>
  <c r="H128"/>
  <c r="H129"/>
  <c r="H130"/>
  <c r="H131"/>
  <c r="H132"/>
  <c r="H133"/>
  <c r="H134"/>
  <c r="H135"/>
  <c r="H136"/>
  <c r="H137"/>
  <c r="H138"/>
  <c r="H139"/>
  <c r="H140"/>
  <c r="H141"/>
  <c r="H142"/>
  <c r="H143"/>
  <c r="H144"/>
  <c r="H145"/>
  <c r="H146"/>
  <c r="H147"/>
  <c r="H148"/>
  <c r="H149"/>
  <c r="H150"/>
  <c r="H151"/>
  <c r="H152"/>
  <c r="H153"/>
  <c r="H154"/>
  <c r="H155"/>
  <c r="H156"/>
  <c r="H157"/>
  <c r="H158"/>
  <c r="H159"/>
  <c r="H160"/>
  <c r="H161"/>
  <c r="H162"/>
  <c r="H163"/>
  <c r="H164"/>
  <c r="H165"/>
  <c r="H166"/>
  <c r="H167"/>
  <c r="H168"/>
  <c r="H169"/>
  <c r="H170"/>
  <c r="H171"/>
  <c r="H172"/>
  <c r="H173"/>
  <c r="H174"/>
  <c r="H175"/>
  <c r="H176"/>
  <c r="H177"/>
  <c r="H178"/>
  <c r="H179"/>
  <c r="H180"/>
  <c r="H181"/>
  <c r="H182"/>
  <c r="H183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9"/>
  <c r="I9"/>
  <c r="H9"/>
  <c r="Z75" i="20"/>
  <c r="Z9"/>
  <c r="Z8"/>
  <c r="Z173"/>
  <c r="G9" i="22"/>
  <c r="AA175" i="20"/>
  <c r="AA9"/>
  <c r="AA10"/>
  <c r="AA11"/>
  <c r="AA12"/>
  <c r="AA13"/>
  <c r="AA14"/>
  <c r="AA15"/>
  <c r="AA16"/>
  <c r="AA17"/>
  <c r="AA18"/>
  <c r="AA19"/>
  <c r="AA20"/>
  <c r="AA21"/>
  <c r="AA22"/>
  <c r="AA23"/>
  <c r="AA24"/>
  <c r="AA25"/>
  <c r="AA26"/>
  <c r="AA27"/>
  <c r="AA28"/>
  <c r="AA29"/>
  <c r="AA30"/>
  <c r="AA31"/>
  <c r="AA32"/>
  <c r="AA33"/>
  <c r="AA34"/>
  <c r="AA35"/>
  <c r="AA36"/>
  <c r="AA37"/>
  <c r="AA38"/>
  <c r="AA39"/>
  <c r="AA40"/>
  <c r="AA41"/>
  <c r="AA42"/>
  <c r="AA43"/>
  <c r="AA44"/>
  <c r="AA45"/>
  <c r="AA46"/>
  <c r="AA47"/>
  <c r="AA48"/>
  <c r="AA49"/>
  <c r="AA50"/>
  <c r="AA51"/>
  <c r="AA52"/>
  <c r="AA53"/>
  <c r="AA54"/>
  <c r="AA55"/>
  <c r="AA56"/>
  <c r="AA57"/>
  <c r="AA58"/>
  <c r="AA59"/>
  <c r="AA60"/>
  <c r="AA61"/>
  <c r="AA62"/>
  <c r="AA63"/>
  <c r="AA64"/>
  <c r="AA65"/>
  <c r="AA66"/>
  <c r="AA67"/>
  <c r="AA68"/>
  <c r="AA69"/>
  <c r="AA70"/>
  <c r="AA71"/>
  <c r="AA72"/>
  <c r="AA73"/>
  <c r="AA74"/>
  <c r="AA75"/>
  <c r="AA76"/>
  <c r="AA77"/>
  <c r="AA78"/>
  <c r="AA79"/>
  <c r="AA80"/>
  <c r="AA81"/>
  <c r="AA82"/>
  <c r="AA83"/>
  <c r="AA84"/>
  <c r="AA85"/>
  <c r="AA86"/>
  <c r="AA87"/>
  <c r="AA88"/>
  <c r="AA89"/>
  <c r="AA90"/>
  <c r="AA91"/>
  <c r="AA92"/>
  <c r="AA93"/>
  <c r="AA94"/>
  <c r="AA95"/>
  <c r="AA96"/>
  <c r="AA97"/>
  <c r="AA98"/>
  <c r="AA99"/>
  <c r="AA100"/>
  <c r="AA101"/>
  <c r="AA102"/>
  <c r="AA103"/>
  <c r="AA104"/>
  <c r="AA105"/>
  <c r="AA106"/>
  <c r="AA107"/>
  <c r="AA108"/>
  <c r="AA109"/>
  <c r="AA110"/>
  <c r="AA111"/>
  <c r="AA112"/>
  <c r="AA113"/>
  <c r="AA114"/>
  <c r="AA115"/>
  <c r="AA116"/>
  <c r="AA117"/>
  <c r="AA118"/>
  <c r="AA119"/>
  <c r="AA120"/>
  <c r="AA121"/>
  <c r="AA122"/>
  <c r="AA123"/>
  <c r="AA124"/>
  <c r="AA125"/>
  <c r="AA126"/>
  <c r="AA127"/>
  <c r="AA128"/>
  <c r="AA129"/>
  <c r="AA130"/>
  <c r="AA131"/>
  <c r="AA132"/>
  <c r="AA133"/>
  <c r="AA134"/>
  <c r="AA135"/>
  <c r="AA136"/>
  <c r="AA137"/>
  <c r="AA138"/>
  <c r="AA139"/>
  <c r="AA140"/>
  <c r="AA141"/>
  <c r="AA142"/>
  <c r="AA143"/>
  <c r="AA144"/>
  <c r="AA145"/>
  <c r="AA146"/>
  <c r="AA147"/>
  <c r="AA148"/>
  <c r="AA149"/>
  <c r="AA150"/>
  <c r="AA151"/>
  <c r="AA152"/>
  <c r="AA153"/>
  <c r="AA154"/>
  <c r="AA155"/>
  <c r="AA156"/>
  <c r="AA157"/>
  <c r="AA158"/>
  <c r="AA159"/>
  <c r="AA160"/>
  <c r="AA161"/>
  <c r="AA162"/>
  <c r="AA163"/>
  <c r="AA164"/>
  <c r="AA165"/>
  <c r="AA166"/>
  <c r="AA167"/>
  <c r="AA168"/>
  <c r="AA169"/>
  <c r="AA170"/>
  <c r="AA171"/>
  <c r="AA172"/>
  <c r="AA173"/>
  <c r="AA174"/>
  <c r="AA176"/>
  <c r="AA177"/>
  <c r="AA178"/>
  <c r="AA179"/>
  <c r="AA180"/>
  <c r="AA181"/>
  <c r="AA182"/>
  <c r="AA183"/>
  <c r="AA184"/>
  <c r="AA185"/>
  <c r="AA186"/>
  <c r="AA187"/>
  <c r="AA188"/>
  <c r="AA189"/>
  <c r="AA190"/>
  <c r="AA191"/>
  <c r="AA192"/>
  <c r="AA193"/>
  <c r="AA194"/>
  <c r="AA195"/>
  <c r="AA196"/>
  <c r="AA197"/>
  <c r="AA198"/>
  <c r="AA199"/>
  <c r="AA200"/>
  <c r="AA201"/>
  <c r="AA202"/>
  <c r="AA203"/>
  <c r="AA204"/>
  <c r="AA205"/>
  <c r="AA206"/>
  <c r="AA207"/>
  <c r="AA208"/>
  <c r="AA209"/>
  <c r="AA210"/>
  <c r="AA211"/>
  <c r="AA212"/>
  <c r="AA213"/>
  <c r="AA214"/>
  <c r="AA215"/>
  <c r="AA216"/>
  <c r="AA217"/>
  <c r="AA218"/>
  <c r="AA219"/>
  <c r="AA220"/>
  <c r="AA221"/>
  <c r="AA8"/>
  <c r="AC177"/>
  <c r="AB102"/>
  <c r="AB103" s="1"/>
  <c r="AB6"/>
  <c r="AC6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Z112"/>
  <c r="Z113"/>
  <c r="Z114"/>
  <c r="Z115"/>
  <c r="Z116"/>
  <c r="Z117"/>
  <c r="Z118"/>
  <c r="Z119"/>
  <c r="Z120"/>
  <c r="Z121"/>
  <c r="Z122"/>
  <c r="Z123"/>
  <c r="Z124"/>
  <c r="Z125"/>
  <c r="Z126"/>
  <c r="Z127"/>
  <c r="Z128"/>
  <c r="Z129"/>
  <c r="Z130"/>
  <c r="Z131"/>
  <c r="Z132"/>
  <c r="Z133"/>
  <c r="Z134"/>
  <c r="Z135"/>
  <c r="Z136"/>
  <c r="Z137"/>
  <c r="Z138"/>
  <c r="Z139"/>
  <c r="Z140"/>
  <c r="Z141"/>
  <c r="Z142"/>
  <c r="Z143"/>
  <c r="Z144"/>
  <c r="Z145"/>
  <c r="Z146"/>
  <c r="Z147"/>
  <c r="Z148"/>
  <c r="Z149"/>
  <c r="Z150"/>
  <c r="Z151"/>
  <c r="Z152"/>
  <c r="Z153"/>
  <c r="Z154"/>
  <c r="Z155"/>
  <c r="Z156"/>
  <c r="Z157"/>
  <c r="Z158"/>
  <c r="Z159"/>
  <c r="Z160"/>
  <c r="Z161"/>
  <c r="Z162"/>
  <c r="Z163"/>
  <c r="Z164"/>
  <c r="Z165"/>
  <c r="Z166"/>
  <c r="Z167"/>
  <c r="Z168"/>
  <c r="Z169"/>
  <c r="Z170"/>
  <c r="Z171"/>
  <c r="Z172"/>
  <c r="Z174"/>
  <c r="Z175"/>
  <c r="Z176"/>
  <c r="Z177"/>
  <c r="Z178"/>
  <c r="Z179"/>
  <c r="Z180"/>
  <c r="Z181"/>
  <c r="Z182"/>
  <c r="Z183"/>
  <c r="Z184"/>
  <c r="Z185"/>
  <c r="Z186"/>
  <c r="Z187"/>
  <c r="Z188"/>
  <c r="Z189"/>
  <c r="Z190"/>
  <c r="Z191"/>
  <c r="Z192"/>
  <c r="Z193"/>
  <c r="Z194"/>
  <c r="Z195"/>
  <c r="Z196"/>
  <c r="Z197"/>
  <c r="Z198"/>
  <c r="Z199"/>
  <c r="Z200"/>
  <c r="Z201"/>
  <c r="Z202"/>
  <c r="Z203"/>
  <c r="Z204"/>
  <c r="Z205"/>
  <c r="Z206"/>
  <c r="Z207"/>
  <c r="Z208"/>
  <c r="Z209"/>
  <c r="Z210"/>
  <c r="Z211"/>
  <c r="Z212"/>
  <c r="Z213"/>
  <c r="Z214"/>
  <c r="Z215"/>
  <c r="Z216"/>
  <c r="Z217"/>
  <c r="Z218"/>
  <c r="Z219"/>
  <c r="Z220"/>
  <c r="Z221"/>
  <c r="S10" i="22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S112"/>
  <c r="S113"/>
  <c r="S114"/>
  <c r="S115"/>
  <c r="S116"/>
  <c r="S117"/>
  <c r="S118"/>
  <c r="S119"/>
  <c r="S120"/>
  <c r="S121"/>
  <c r="S122"/>
  <c r="S123"/>
  <c r="S124"/>
  <c r="S125"/>
  <c r="S126"/>
  <c r="S127"/>
  <c r="S128"/>
  <c r="S129"/>
  <c r="S130"/>
  <c r="S131"/>
  <c r="S132"/>
  <c r="S133"/>
  <c r="S134"/>
  <c r="S135"/>
  <c r="S136"/>
  <c r="S137"/>
  <c r="S138"/>
  <c r="S139"/>
  <c r="S140"/>
  <c r="S141"/>
  <c r="S142"/>
  <c r="S143"/>
  <c r="S144"/>
  <c r="S145"/>
  <c r="S146"/>
  <c r="S147"/>
  <c r="S148"/>
  <c r="S149"/>
  <c r="S150"/>
  <c r="S151"/>
  <c r="S152"/>
  <c r="S153"/>
  <c r="S154"/>
  <c r="S155"/>
  <c r="S156"/>
  <c r="S157"/>
  <c r="S158"/>
  <c r="S159"/>
  <c r="S160"/>
  <c r="S161"/>
  <c r="S162"/>
  <c r="S163"/>
  <c r="S164"/>
  <c r="S165"/>
  <c r="S166"/>
  <c r="S167"/>
  <c r="S168"/>
  <c r="S169"/>
  <c r="S170"/>
  <c r="S171"/>
  <c r="S172"/>
  <c r="S173"/>
  <c r="S174"/>
  <c r="S175"/>
  <c r="S176"/>
  <c r="S177"/>
  <c r="S178"/>
  <c r="S179"/>
  <c r="S180"/>
  <c r="S181"/>
  <c r="S182"/>
  <c r="S183"/>
  <c r="S9"/>
  <c r="S8"/>
  <c r="J8"/>
  <c r="I8"/>
  <c r="T6" s="1"/>
  <c r="H8"/>
  <c r="Z6"/>
  <c r="X6"/>
  <c r="Y6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P7"/>
  <c r="R191" i="20"/>
  <c r="R190"/>
  <c r="R189"/>
  <c r="R188"/>
  <c r="R187"/>
  <c r="R186"/>
  <c r="R185"/>
  <c r="R179"/>
  <c r="R180"/>
  <c r="R181"/>
  <c r="R182"/>
  <c r="R183"/>
  <c r="R184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12"/>
  <c r="R113"/>
  <c r="R114"/>
  <c r="R115"/>
  <c r="R116"/>
  <c r="R117"/>
  <c r="R118"/>
  <c r="R119"/>
  <c r="R120"/>
  <c r="R121"/>
  <c r="R122"/>
  <c r="R123"/>
  <c r="R124"/>
  <c r="R125"/>
  <c r="R126"/>
  <c r="R127"/>
  <c r="R128"/>
  <c r="R129"/>
  <c r="R130"/>
  <c r="R131"/>
  <c r="R132"/>
  <c r="R133"/>
  <c r="R134"/>
  <c r="R135"/>
  <c r="R136"/>
  <c r="R137"/>
  <c r="R138"/>
  <c r="R139"/>
  <c r="R140"/>
  <c r="R141"/>
  <c r="R142"/>
  <c r="R143"/>
  <c r="R144"/>
  <c r="R145"/>
  <c r="R146"/>
  <c r="R147"/>
  <c r="R148"/>
  <c r="R149"/>
  <c r="R150"/>
  <c r="R151"/>
  <c r="R152"/>
  <c r="R153"/>
  <c r="R154"/>
  <c r="R155"/>
  <c r="R156"/>
  <c r="R157"/>
  <c r="R158"/>
  <c r="R159"/>
  <c r="R160"/>
  <c r="R161"/>
  <c r="R162"/>
  <c r="R163"/>
  <c r="R164"/>
  <c r="R165"/>
  <c r="R166"/>
  <c r="R167"/>
  <c r="R168"/>
  <c r="R169"/>
  <c r="R170"/>
  <c r="R171"/>
  <c r="R172"/>
  <c r="R173"/>
  <c r="R174"/>
  <c r="R175"/>
  <c r="R176"/>
  <c r="R177"/>
  <c r="R178"/>
  <c r="R8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W6" i="22"/>
  <c r="P94" l="1"/>
  <c r="Q94" s="1"/>
  <c r="P12"/>
  <c r="P14"/>
  <c r="Q14" s="1"/>
  <c r="P16"/>
  <c r="P11"/>
  <c r="Q11" s="1"/>
  <c r="P13"/>
  <c r="Q13" s="1"/>
  <c r="P15"/>
  <c r="P63"/>
  <c r="Q63" s="1"/>
  <c r="P25"/>
  <c r="Q25" s="1"/>
  <c r="P9"/>
  <c r="Q9" s="1"/>
  <c r="P43"/>
  <c r="Q43" s="1"/>
  <c r="P81"/>
  <c r="Q81" s="1"/>
  <c r="P38"/>
  <c r="Q38" s="1"/>
  <c r="P46"/>
  <c r="Q46" s="1"/>
  <c r="P17"/>
  <c r="Q17" s="1"/>
  <c r="P33"/>
  <c r="Q33" s="1"/>
  <c r="P53"/>
  <c r="Q53" s="1"/>
  <c r="P73"/>
  <c r="Q73" s="1"/>
  <c r="P89"/>
  <c r="Q89" s="1"/>
  <c r="Q12"/>
  <c r="P66"/>
  <c r="Q66" s="1"/>
  <c r="P21"/>
  <c r="Q21" s="1"/>
  <c r="P29"/>
  <c r="Q29" s="1"/>
  <c r="P37"/>
  <c r="Q37" s="1"/>
  <c r="P47"/>
  <c r="Q47" s="1"/>
  <c r="P59"/>
  <c r="Q59" s="1"/>
  <c r="P69"/>
  <c r="Q69" s="1"/>
  <c r="P77"/>
  <c r="Q77" s="1"/>
  <c r="P85"/>
  <c r="Q85" s="1"/>
  <c r="P93"/>
  <c r="Q93" s="1"/>
  <c r="P24"/>
  <c r="Q24" s="1"/>
  <c r="P56"/>
  <c r="Q56" s="1"/>
  <c r="P80"/>
  <c r="Q80" s="1"/>
  <c r="P95"/>
  <c r="Q95" s="1"/>
  <c r="Q15"/>
  <c r="P19"/>
  <c r="Q19" s="1"/>
  <c r="P23"/>
  <c r="Q23" s="1"/>
  <c r="P27"/>
  <c r="Q27" s="1"/>
  <c r="P31"/>
  <c r="Q31" s="1"/>
  <c r="P35"/>
  <c r="Q35" s="1"/>
  <c r="P41"/>
  <c r="Q41" s="1"/>
  <c r="P45"/>
  <c r="Q45" s="1"/>
  <c r="P49"/>
  <c r="Q49" s="1"/>
  <c r="P55"/>
  <c r="Q55" s="1"/>
  <c r="P61"/>
  <c r="Q61" s="1"/>
  <c r="P65"/>
  <c r="Q65" s="1"/>
  <c r="P71"/>
  <c r="Q71" s="1"/>
  <c r="P75"/>
  <c r="Q75" s="1"/>
  <c r="P79"/>
  <c r="Q79" s="1"/>
  <c r="P83"/>
  <c r="Q83" s="1"/>
  <c r="P87"/>
  <c r="Q87" s="1"/>
  <c r="P91"/>
  <c r="Q91" s="1"/>
  <c r="Q16"/>
  <c r="P32"/>
  <c r="Q32" s="1"/>
  <c r="P44"/>
  <c r="Q44" s="1"/>
  <c r="P62"/>
  <c r="Q62" s="1"/>
  <c r="P72"/>
  <c r="Q72" s="1"/>
  <c r="P88"/>
  <c r="Q88" s="1"/>
  <c r="P67"/>
  <c r="Q67" s="1"/>
  <c r="P51"/>
  <c r="Q51" s="1"/>
  <c r="P92"/>
  <c r="Q92" s="1"/>
  <c r="P39"/>
  <c r="Q39" s="1"/>
  <c r="P57"/>
  <c r="Q57" s="1"/>
  <c r="P90"/>
  <c r="Q90" s="1"/>
  <c r="P84"/>
  <c r="Q84" s="1"/>
  <c r="P76"/>
  <c r="Q76" s="1"/>
  <c r="P68"/>
  <c r="Q68" s="1"/>
  <c r="P64"/>
  <c r="Q64" s="1"/>
  <c r="P60"/>
  <c r="Q60" s="1"/>
  <c r="P52"/>
  <c r="Q52" s="1"/>
  <c r="P40"/>
  <c r="Q40" s="1"/>
  <c r="P36"/>
  <c r="Q36" s="1"/>
  <c r="P28"/>
  <c r="Q28" s="1"/>
  <c r="P20"/>
  <c r="Q20" s="1"/>
  <c r="P10"/>
  <c r="Q10" s="1"/>
  <c r="P26"/>
  <c r="Q26" s="1"/>
  <c r="P22"/>
  <c r="Q22" s="1"/>
  <c r="P18"/>
  <c r="Q18" s="1"/>
  <c r="P8"/>
  <c r="P96"/>
  <c r="Q96" s="1"/>
  <c r="P86"/>
  <c r="Q86" s="1"/>
  <c r="P82"/>
  <c r="Q82" s="1"/>
  <c r="P78"/>
  <c r="Q78" s="1"/>
  <c r="P74"/>
  <c r="Q74" s="1"/>
  <c r="P70"/>
  <c r="Q70" s="1"/>
  <c r="P58"/>
  <c r="Q58" s="1"/>
  <c r="P54"/>
  <c r="Q54" s="1"/>
  <c r="P50"/>
  <c r="Q50" s="1"/>
  <c r="P48"/>
  <c r="Q48" s="1"/>
  <c r="P42"/>
  <c r="Q42" s="1"/>
  <c r="P34"/>
  <c r="Q34" s="1"/>
  <c r="P30"/>
  <c r="Q30" s="1"/>
  <c r="U6"/>
  <c r="V6"/>
  <c r="C225" l="1"/>
  <c r="C226"/>
  <c r="Q8"/>
  <c r="C227" l="1"/>
  <c r="D226" s="1"/>
  <c r="D225" l="1"/>
  <c r="D227" s="1"/>
</calcChain>
</file>

<file path=xl/comments1.xml><?xml version="1.0" encoding="utf-8"?>
<comments xmlns="http://schemas.openxmlformats.org/spreadsheetml/2006/main">
  <authors>
    <author>thangdtu</author>
    <author>User</author>
    <author>Phong Bao Tri</author>
  </authors>
  <commentList>
    <comment ref="B30" authorId="0">
      <text>
        <r>
          <rPr>
            <b/>
            <sz val="9"/>
            <color indexed="81"/>
            <rFont val="Tahoma"/>
            <family val="2"/>
            <charset val="163"/>
          </rPr>
          <t>qd 518, ngay 12/3/2012. T15KDN B-T16KDNB tu HK3.</t>
        </r>
        <r>
          <rPr>
            <sz val="9"/>
            <color indexed="81"/>
            <rFont val="Tahoma"/>
            <family val="2"/>
            <charset val="163"/>
          </rPr>
          <t xml:space="preserve">
</t>
        </r>
      </text>
    </comment>
    <comment ref="B44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chuyển trường , BL điểm chưa nhập: toán C1 7d;    GDTC2 9d; AVSC1 6d;</t>
        </r>
      </text>
    </comment>
    <comment ref="B49" authorId="2">
      <text>
        <r>
          <rPr>
            <b/>
            <sz val="8"/>
            <color indexed="81"/>
            <rFont val="Tahoma"/>
            <family val="2"/>
          </rPr>
          <t>QD so 1581 ngay 8/8/2011. từ K16QNH chuyển K16KKT.
Học mới: Đường lối, AVSC2, Toán C2, Ng lí kế toán 2, kte vi mô.
 Chưa nhập điểm: Nguyên lí thống kê=7.8, kte vĩ mô=8.7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<sst xmlns="http://schemas.openxmlformats.org/spreadsheetml/2006/main" count="1446" uniqueCount="327">
  <si>
    <t>GHI CHÚ</t>
  </si>
  <si>
    <t>TRƯỜNG ĐẠI HỌC DUY TÂN</t>
  </si>
  <si>
    <t>STT</t>
  </si>
  <si>
    <t>MSV</t>
  </si>
  <si>
    <t>SỐ TC :</t>
  </si>
  <si>
    <t>LẦN THI:</t>
  </si>
  <si>
    <t>CHỮ</t>
  </si>
  <si>
    <t>Nợ HP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</si>
  <si>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</si>
  <si>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</si>
  <si>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</si>
  <si>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</si>
  <si>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</si>
  <si>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</si>
  <si>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Q</t>
  </si>
  <si>
    <t>L</t>
  </si>
  <si>
    <t>M</t>
  </si>
  <si>
    <t>Không</t>
  </si>
  <si>
    <t>Một</t>
  </si>
  <si>
    <t>Hai</t>
  </si>
  <si>
    <t>Ba</t>
  </si>
  <si>
    <t>Bốn</t>
  </si>
  <si>
    <t>Năm</t>
  </si>
  <si>
    <t>Sáu</t>
  </si>
  <si>
    <t>Bảy</t>
  </si>
  <si>
    <t>Tám</t>
  </si>
  <si>
    <t>Chín</t>
  </si>
  <si>
    <t>Mười</t>
  </si>
  <si>
    <t>DC</t>
  </si>
  <si>
    <t>Đình chỉ</t>
  </si>
  <si>
    <t>V</t>
  </si>
  <si>
    <t>Vắng</t>
  </si>
  <si>
    <t>Nợ LP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</si>
  <si>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</si>
  <si>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</si>
  <si>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</si>
  <si>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</si>
  <si>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</si>
  <si>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</si>
  <si>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</si>
  <si>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</si>
  <si>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</si>
  <si>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</si>
  <si>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</si>
  <si>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</si>
  <si>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</si>
  <si>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</si>
  <si>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</si>
  <si>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</si>
  <si>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</si>
  <si>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</si>
  <si>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</si>
  <si>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</si>
  <si>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</si>
  <si>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</si>
  <si>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</si>
  <si>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</si>
  <si>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</si>
  <si>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</si>
  <si>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</si>
  <si>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</si>
  <si>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</si>
  <si>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</si>
  <si>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</si>
  <si>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</si>
  <si>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</si>
  <si>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</si>
  <si>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</si>
  <si>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</si>
  <si>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</si>
  <si>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</si>
  <si>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</si>
  <si>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</si>
  <si>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</si>
  <si>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</si>
  <si>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</si>
  <si>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</si>
  <si>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</si>
  <si>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</si>
  <si>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</si>
  <si>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</si>
  <si>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</si>
  <si>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</si>
  <si>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</si>
  <si>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</si>
  <si>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</si>
  <si>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</si>
  <si>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</si>
  <si>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</si>
  <si>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</si>
  <si>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</si>
  <si>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</si>
  <si>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</si>
  <si>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</si>
  <si>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</si>
  <si>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</si>
  <si>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</si>
  <si>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</si>
  <si>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</si>
  <si>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</si>
  <si>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</si>
  <si>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</si>
  <si>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</si>
  <si>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</si>
  <si>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</si>
  <si>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</si>
  <si>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</si>
  <si>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</si>
  <si>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</si>
  <si>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</si>
  <si>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</si>
  <si>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</si>
  <si>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</si>
  <si>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</si>
  <si>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LẬP BẢNG</t>
  </si>
  <si>
    <t>Nguyễn Đắc Thăng</t>
  </si>
  <si>
    <t>Ths.Nguyễn Hữu Phú</t>
  </si>
  <si>
    <t>SỐ</t>
  </si>
  <si>
    <t>H</t>
  </si>
  <si>
    <t>I</t>
  </si>
  <si>
    <t>G</t>
  </si>
  <si>
    <t>F</t>
  </si>
  <si>
    <t>ht</t>
  </si>
  <si>
    <t>hoãn thi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</si>
  <si>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</si>
  <si>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</si>
  <si>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</si>
  <si>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</si>
  <si>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</si>
  <si>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</si>
  <si>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</si>
  <si>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</si>
  <si>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</si>
  <si>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</si>
  <si>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TRƯỜNG ĐH DUY TÂN</t>
  </si>
  <si>
    <t xml:space="preserve">DANH SÁCH SINH VIÊN DỰ THI KTHP 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</si>
  <si>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</si>
  <si>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</si>
  <si>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</si>
  <si>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</si>
  <si>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</si>
  <si>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</si>
  <si>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</si>
  <si>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Anh</t>
  </si>
  <si>
    <t>Diệu</t>
  </si>
  <si>
    <t>Hiền</t>
  </si>
  <si>
    <t>Hiếu</t>
  </si>
  <si>
    <t>Nguyễn Thị</t>
  </si>
  <si>
    <t>Hùng</t>
  </si>
  <si>
    <t>Huyền</t>
  </si>
  <si>
    <t>Linh</t>
  </si>
  <si>
    <t>Nhi</t>
  </si>
  <si>
    <t>Phương</t>
  </si>
  <si>
    <t>Thảo</t>
  </si>
  <si>
    <t>Trâm</t>
  </si>
  <si>
    <t>Trang</t>
  </si>
  <si>
    <t>Vân</t>
  </si>
  <si>
    <t>Vy</t>
  </si>
  <si>
    <t>Diễm</t>
  </si>
  <si>
    <t>Hà</t>
  </si>
  <si>
    <t>Hằng</t>
  </si>
  <si>
    <t>Huy</t>
  </si>
  <si>
    <t>Vũ</t>
  </si>
  <si>
    <t>hp</t>
  </si>
  <si>
    <t>ThS. Nguyễn Ân</t>
  </si>
  <si>
    <t>Loan</t>
  </si>
  <si>
    <t>Nguyễn Thị Thu</t>
  </si>
  <si>
    <t>Quỳnh</t>
  </si>
  <si>
    <t>Nguyễn Thị Thanh</t>
  </si>
  <si>
    <t>Trinh</t>
  </si>
  <si>
    <t>Thu</t>
  </si>
  <si>
    <t>học ghép</t>
  </si>
  <si>
    <t>Phòng</t>
  </si>
  <si>
    <t>Hoàng</t>
  </si>
  <si>
    <t>Mỹ</t>
  </si>
  <si>
    <t>Oanh</t>
  </si>
  <si>
    <t>Tuấn</t>
  </si>
  <si>
    <t>Trung</t>
  </si>
  <si>
    <t>Dung</t>
  </si>
  <si>
    <t>Châu</t>
  </si>
  <si>
    <t>Tiên</t>
  </si>
  <si>
    <t>Hoa</t>
  </si>
  <si>
    <t>Minh</t>
  </si>
  <si>
    <t>Thi</t>
  </si>
  <si>
    <t>Sương</t>
  </si>
  <si>
    <t>Đạt</t>
  </si>
  <si>
    <t>Lê Thị Thùy</t>
  </si>
  <si>
    <t>Duy</t>
  </si>
  <si>
    <t>Trần Thanh</t>
  </si>
  <si>
    <t>Nguyễn Đức</t>
  </si>
  <si>
    <t>Hướng</t>
  </si>
  <si>
    <t>Khánh</t>
  </si>
  <si>
    <t>Ngân</t>
  </si>
  <si>
    <t>Trần Văn</t>
  </si>
  <si>
    <t>Nguyễn Minh</t>
  </si>
  <si>
    <t>Trí</t>
  </si>
  <si>
    <t>Nguyễn Lê Linh</t>
  </si>
  <si>
    <t>Vi</t>
  </si>
  <si>
    <t>MÔN :  Kế toán xây dựng</t>
  </si>
  <si>
    <t>LỚP ACC441 ( B ) * HK2-Năm Học 2014-2015</t>
  </si>
  <si>
    <t>Thời gian:  13h30 - 15/3/ 2015 - Phòng :  ……….        Phan thanh</t>
  </si>
  <si>
    <t>Nguyễn Thị Vũ</t>
  </si>
  <si>
    <t>An</t>
  </si>
  <si>
    <t>ACC 441B</t>
  </si>
  <si>
    <t>K18KDN</t>
  </si>
  <si>
    <t xml:space="preserve"> </t>
  </si>
  <si>
    <t>P 213/1</t>
  </si>
  <si>
    <t xml:space="preserve">Lê Quang Tuấn </t>
  </si>
  <si>
    <t>K17KDN</t>
  </si>
  <si>
    <t>Võ Trâm</t>
  </si>
  <si>
    <t>K18QCD</t>
  </si>
  <si>
    <t>Phan Thị Ngọc</t>
  </si>
  <si>
    <t>Ánh</t>
  </si>
  <si>
    <t>Cảnh</t>
  </si>
  <si>
    <t xml:space="preserve">Hoàng Thị Mỹ </t>
  </si>
  <si>
    <t>Lâm Phương Quỳnh</t>
  </si>
  <si>
    <t xml:space="preserve">Phạm Thị </t>
  </si>
  <si>
    <t>Chi</t>
  </si>
  <si>
    <t>Trần Thành</t>
  </si>
  <si>
    <t>K16KCD9</t>
  </si>
  <si>
    <t>Nguyễn Thị Ngọc</t>
  </si>
  <si>
    <t>Hà Thị Minh</t>
  </si>
  <si>
    <t xml:space="preserve">Nguyễn Thành </t>
  </si>
  <si>
    <t>Đô</t>
  </si>
  <si>
    <t>K17QCD4</t>
  </si>
  <si>
    <t xml:space="preserve">Huỳnh Thị Thuỳ </t>
  </si>
  <si>
    <t>Dương</t>
  </si>
  <si>
    <t>Trần Đình Quốc</t>
  </si>
  <si>
    <t>Hồ Thị</t>
  </si>
  <si>
    <t>Giang</t>
  </si>
  <si>
    <t>K18PSU-KCD</t>
  </si>
  <si>
    <t>Nguyễn Vĩnh</t>
  </si>
  <si>
    <t>Lý Thị</t>
  </si>
  <si>
    <t>Phạm Thị Thu</t>
  </si>
  <si>
    <t>C18KCD1B</t>
  </si>
  <si>
    <t>Cao Thị</t>
  </si>
  <si>
    <t>K19KCD</t>
  </si>
  <si>
    <t xml:space="preserve">Bùi Thị Thu </t>
  </si>
  <si>
    <t>Lại Ngọc Trung</t>
  </si>
  <si>
    <t>P 213/2</t>
  </si>
  <si>
    <t xml:space="preserve">Huỳnh Thị </t>
  </si>
  <si>
    <t>Huế</t>
  </si>
  <si>
    <t>Lê Nhật</t>
  </si>
  <si>
    <t>K17QCD</t>
  </si>
  <si>
    <t xml:space="preserve">Hoàng Minh </t>
  </si>
  <si>
    <t>K17QCD5</t>
  </si>
  <si>
    <t>Võ Hoàng</t>
  </si>
  <si>
    <t xml:space="preserve">Nguyễn Phú </t>
  </si>
  <si>
    <t>Hoàng Quốc</t>
  </si>
  <si>
    <t>K18KCD</t>
  </si>
  <si>
    <t>Nguyễn Thị Diệu</t>
  </si>
  <si>
    <t>Kế</t>
  </si>
  <si>
    <t xml:space="preserve">Đỗ Thế </t>
  </si>
  <si>
    <t>Khang</t>
  </si>
  <si>
    <t>Kiều Lê Ngọc</t>
  </si>
  <si>
    <t>Kiều</t>
  </si>
  <si>
    <t xml:space="preserve">Lê Thị </t>
  </si>
  <si>
    <t>Lê Văn Nguyên</t>
  </si>
  <si>
    <t>Liêm</t>
  </si>
  <si>
    <t>Lương Thị Phương</t>
  </si>
  <si>
    <t xml:space="preserve">Lê Trần Vĩnh </t>
  </si>
  <si>
    <t>Lộc</t>
  </si>
  <si>
    <t>Trần Thị Minh</t>
  </si>
  <si>
    <t>Lý</t>
  </si>
  <si>
    <t>P 214/1</t>
  </si>
  <si>
    <t>Nguyễn Thị Khánh</t>
  </si>
  <si>
    <t>Trần Hưng</t>
  </si>
  <si>
    <t>Nguyễn Thị Ly</t>
  </si>
  <si>
    <t>Na</t>
  </si>
  <si>
    <t>Lê Thị</t>
  </si>
  <si>
    <t>Nga</t>
  </si>
  <si>
    <t xml:space="preserve">Trần Thị </t>
  </si>
  <si>
    <t>Dương Văn</t>
  </si>
  <si>
    <t>Nguyệt</t>
  </si>
  <si>
    <t>Vũ Thị Thanh</t>
  </si>
  <si>
    <t>Nhàn</t>
  </si>
  <si>
    <t xml:space="preserve">Nguyễn Thị Yến </t>
  </si>
  <si>
    <t>Huỳnh Thị Tú</t>
  </si>
  <si>
    <t>Trương Thị Hiền</t>
  </si>
  <si>
    <t>Đoàn Thị Hoài</t>
  </si>
  <si>
    <t xml:space="preserve">Nguyễn Thanh </t>
  </si>
  <si>
    <t>Dương Thảo</t>
  </si>
  <si>
    <t xml:space="preserve">Nguyễn Cao </t>
  </si>
  <si>
    <t>Thái</t>
  </si>
  <si>
    <t>K17QCD6</t>
  </si>
  <si>
    <t>Thân</t>
  </si>
  <si>
    <t>Trần Thiị Phương</t>
  </si>
  <si>
    <t>Nguyễn Thị Phương</t>
  </si>
  <si>
    <t>Đỗ Nguyễn Anh</t>
  </si>
  <si>
    <t xml:space="preserve">Nguyễn Thị </t>
  </si>
  <si>
    <t>Thơm</t>
  </si>
  <si>
    <t>Hoàng Thị Hoài</t>
  </si>
  <si>
    <t>3+1</t>
  </si>
  <si>
    <t>P 214/2</t>
  </si>
  <si>
    <t xml:space="preserve">Nguyễn Thị Hồng </t>
  </si>
  <si>
    <t>Thúy</t>
  </si>
  <si>
    <t>Huỳnh Thị Diễm</t>
  </si>
  <si>
    <t>Hồ Thủy</t>
  </si>
  <si>
    <t>K19QCD</t>
  </si>
  <si>
    <t>Trần Thị Ngọc</t>
  </si>
  <si>
    <t>Ngô Nhật Bích</t>
  </si>
  <si>
    <t>Đoàn Đoan</t>
  </si>
  <si>
    <t>Ngô Thị Mai</t>
  </si>
  <si>
    <t xml:space="preserve">Hồ Hữu </t>
  </si>
  <si>
    <t>K17QCD7</t>
  </si>
  <si>
    <t>Hoàng Lê Việt</t>
  </si>
  <si>
    <t>Lữ Thị</t>
  </si>
  <si>
    <t>Phạm Hoàng</t>
  </si>
  <si>
    <t>Trịnh Thanh</t>
  </si>
  <si>
    <t>Nguyễn Thoại</t>
  </si>
  <si>
    <t>Tỷ</t>
  </si>
  <si>
    <t xml:space="preserve">Trần Thị Hồng </t>
  </si>
  <si>
    <t>Hà Lê Nhật</t>
  </si>
  <si>
    <t>Phạm Thế</t>
  </si>
  <si>
    <t>Vị</t>
  </si>
  <si>
    <t xml:space="preserve">Trương Thanh </t>
  </si>
  <si>
    <t>Viên</t>
  </si>
  <si>
    <t xml:space="preserve">Nguyễn Văn </t>
  </si>
  <si>
    <t>Việt</t>
  </si>
  <si>
    <t>Lê Tuấn</t>
  </si>
  <si>
    <t xml:space="preserve">Lê Nguyễn Thảo </t>
  </si>
  <si>
    <t>Trương Thị Như</t>
  </si>
  <si>
    <t>Ý</t>
  </si>
  <si>
    <t>v</t>
  </si>
  <si>
    <t>Thời gian:  13h30 - 15/3/ 2015</t>
  </si>
  <si>
    <t>Đà Nẵng, ngày 18 tháng  3 năm 2015</t>
  </si>
  <si>
    <t>BẢNG ĐIỂM ĐÁNH GIÁ KẾT QUẢ HỌC TẬP*(ACC 441)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</si>
</sst>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119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13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8.5"/>
      <name val="Times New Roman"/>
      <family val="1"/>
    </font>
    <font>
      <b/>
      <sz val="10"/>
      <color indexed="12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0"/>
      <color indexed="8"/>
      <name val="Times New Roman"/>
      <family val="1"/>
      <charset val="163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  <charset val="163"/>
    </font>
    <font>
      <sz val="10"/>
      <name val="Times New Roman"/>
      <family val="1"/>
      <charset val="163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1"/>
      <name val="Times New Roman"/>
      <family val="1"/>
      <charset val="163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sz val="9"/>
      <name val="Times New Roman"/>
      <family val="1"/>
      <charset val="163"/>
    </font>
    <font>
      <sz val="8"/>
      <color indexed="8"/>
      <name val="Times New Roman"/>
      <family val="1"/>
      <charset val="163"/>
    </font>
    <font>
      <sz val="7.5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9.5"/>
      <name val="Times New Roman"/>
      <family val="1"/>
      <charset val="163"/>
    </font>
    <font>
      <sz val="10"/>
      <color rgb="FFFF0000"/>
      <name val="Times New Roman"/>
      <family val="1"/>
      <charset val="163"/>
    </font>
    <font>
      <sz val="9"/>
      <color rgb="FFFF0000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1"/>
      <color rgb="FFFF0000"/>
      <name val="Times New Roman"/>
      <family val="1"/>
      <charset val="163"/>
    </font>
    <font>
      <b/>
      <sz val="12"/>
      <color indexed="8"/>
      <name val="Times New Roman"/>
      <family val="1"/>
      <charset val="163"/>
    </font>
    <font>
      <b/>
      <sz val="8"/>
      <name val="Times New Roman"/>
      <family val="1"/>
      <charset val="163"/>
    </font>
    <font>
      <sz val="10.5"/>
      <name val="Times New Roman"/>
      <family val="1"/>
      <charset val="163"/>
    </font>
    <font>
      <sz val="8"/>
      <name val="Times New Roman"/>
      <family val="1"/>
      <charset val="163"/>
    </font>
    <font>
      <sz val="10.5"/>
      <color theme="1"/>
      <name val="Times New Roman"/>
      <family val="1"/>
      <charset val="163"/>
    </font>
    <font>
      <sz val="9"/>
      <color theme="1"/>
      <name val="Times New Roman"/>
      <family val="1"/>
      <charset val="163"/>
    </font>
    <font>
      <sz val="7.5"/>
      <color indexed="8"/>
      <name val="Times New Roman"/>
      <family val="1"/>
      <charset val="163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/>
      <top/>
      <bottom style="thin">
        <color theme="0" tint="-0.14996795556505021"/>
      </bottom>
      <diagonal/>
    </border>
    <border>
      <left/>
      <right style="thin">
        <color indexed="8"/>
      </right>
      <top/>
      <bottom style="thin">
        <color theme="0" tint="-0.14996795556505021"/>
      </bottom>
      <diagonal/>
    </border>
    <border>
      <left style="thin">
        <color indexed="8"/>
      </left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8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8"/>
      </left>
      <right style="thin">
        <color indexed="22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2">
    <xf numFmtId="0" fontId="0" fillId="0" borderId="0"/>
    <xf numFmtId="166" fontId="17" fillId="0" borderId="0" applyFont="0" applyFill="0" applyBorder="0" applyAlignment="0" applyProtection="0"/>
    <xf numFmtId="0" fontId="23" fillId="0" borderId="0" applyFont="0" applyFill="0" applyBorder="0" applyAlignment="0" applyProtection="0"/>
    <xf numFmtId="167" fontId="17" fillId="0" borderId="0" applyFont="0" applyFill="0" applyBorder="0" applyAlignment="0" applyProtection="0"/>
    <xf numFmtId="40" fontId="23" fillId="0" borderId="0" applyFont="0" applyFill="0" applyBorder="0" applyAlignment="0" applyProtection="0"/>
    <xf numFmtId="38" fontId="23" fillId="0" borderId="0" applyFont="0" applyFill="0" applyBorder="0" applyAlignment="0" applyProtection="0"/>
    <xf numFmtId="168" fontId="24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5" fillId="0" borderId="0"/>
    <xf numFmtId="185" fontId="45" fillId="0" borderId="0"/>
    <xf numFmtId="0" fontId="26" fillId="2" borderId="0"/>
    <xf numFmtId="0" fontId="27" fillId="2" borderId="0"/>
    <xf numFmtId="0" fontId="28" fillId="2" borderId="0"/>
    <xf numFmtId="186" fontId="12" fillId="0" borderId="0" applyFont="0" applyFill="0" applyBorder="0" applyAlignment="0" applyProtection="0"/>
    <xf numFmtId="187" fontId="12" fillId="0" borderId="0" applyFont="0" applyFill="0" applyBorder="0" applyAlignment="0" applyProtection="0"/>
    <xf numFmtId="0" fontId="29" fillId="0" borderId="0">
      <alignment wrapText="1"/>
    </xf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188" fontId="66" fillId="0" borderId="0" applyFont="0" applyFill="0" applyBorder="0" applyAlignment="0" applyProtection="0"/>
    <xf numFmtId="183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189" fontId="66" fillId="0" borderId="0" applyFont="0" applyFill="0" applyBorder="0" applyAlignment="0" applyProtection="0"/>
    <xf numFmtId="0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190" fontId="66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30" fillId="0" borderId="0" applyFont="0" applyFill="0" applyBorder="0" applyAlignment="0" applyProtection="0"/>
    <xf numFmtId="191" fontId="66" fillId="0" borderId="0" applyFont="0" applyFill="0" applyBorder="0" applyAlignment="0" applyProtection="0"/>
    <xf numFmtId="0" fontId="17" fillId="0" borderId="0" applyFont="0" applyFill="0" applyBorder="0" applyAlignment="0" applyProtection="0">
      <alignment horizontal="right"/>
    </xf>
    <xf numFmtId="0" fontId="30" fillId="0" borderId="0"/>
    <xf numFmtId="0" fontId="61" fillId="0" borderId="0"/>
    <xf numFmtId="0" fontId="30" fillId="0" borderId="0"/>
    <xf numFmtId="37" fontId="69" fillId="0" borderId="0"/>
    <xf numFmtId="0" fontId="70" fillId="0" borderId="0"/>
    <xf numFmtId="0" fontId="17" fillId="0" borderId="0" applyFill="0" applyBorder="0" applyAlignment="0"/>
    <xf numFmtId="169" fontId="17" fillId="0" borderId="0" applyFill="0" applyBorder="0" applyAlignment="0"/>
    <xf numFmtId="170" fontId="17" fillId="0" borderId="0" applyFill="0" applyBorder="0" applyAlignment="0"/>
    <xf numFmtId="0" fontId="62" fillId="0" borderId="0"/>
    <xf numFmtId="165" fontId="63" fillId="0" borderId="0" applyFont="0" applyFill="0" applyBorder="0" applyAlignment="0" applyProtection="0"/>
    <xf numFmtId="171" fontId="31" fillId="0" borderId="0"/>
    <xf numFmtId="3" fontId="17" fillId="0" borderId="0" applyFont="0" applyFill="0" applyBorder="0" applyAlignment="0" applyProtection="0"/>
    <xf numFmtId="172" fontId="17" fillId="0" borderId="0" applyFont="0" applyFill="0" applyBorder="0" applyAlignment="0" applyProtection="0"/>
    <xf numFmtId="173" fontId="31" fillId="0" borderId="0"/>
    <xf numFmtId="0" fontId="17" fillId="0" borderId="0" applyFont="0" applyFill="0" applyBorder="0" applyAlignment="0" applyProtection="0"/>
    <xf numFmtId="174" fontId="31" fillId="0" borderId="0"/>
    <xf numFmtId="0" fontId="17" fillId="0" borderId="0" applyFill="0" applyBorder="0" applyAlignment="0"/>
    <xf numFmtId="2" fontId="17" fillId="0" borderId="0" applyFont="0" applyFill="0" applyBorder="0" applyAlignment="0" applyProtection="0"/>
    <xf numFmtId="38" fontId="14" fillId="2" borderId="0" applyNumberFormat="0" applyBorder="0" applyAlignment="0" applyProtection="0"/>
    <xf numFmtId="0" fontId="64" fillId="0" borderId="0">
      <alignment horizontal="left"/>
    </xf>
    <xf numFmtId="0" fontId="32" fillId="0" borderId="1" applyNumberFormat="0" applyAlignment="0" applyProtection="0">
      <alignment horizontal="left" vertical="center"/>
    </xf>
    <xf numFmtId="0" fontId="32" fillId="0" borderId="2">
      <alignment horizontal="left" vertical="center"/>
    </xf>
    <xf numFmtId="0" fontId="96" fillId="0" borderId="24" applyNumberFormat="0" applyFill="0" applyAlignment="0" applyProtection="0"/>
    <xf numFmtId="0" fontId="33" fillId="0" borderId="0" applyProtection="0"/>
    <xf numFmtId="0" fontId="32" fillId="0" borderId="0" applyProtection="0"/>
    <xf numFmtId="10" fontId="14" fillId="3" borderId="3" applyNumberFormat="0" applyBorder="0" applyAlignment="0" applyProtection="0"/>
    <xf numFmtId="0" fontId="17" fillId="0" borderId="0" applyFill="0" applyBorder="0" applyAlignment="0"/>
    <xf numFmtId="38" fontId="34" fillId="0" borderId="0" applyFont="0" applyFill="0" applyBorder="0" applyAlignment="0" applyProtection="0"/>
    <xf numFmtId="40" fontId="34" fillId="0" borderId="0" applyFont="0" applyFill="0" applyBorder="0" applyAlignment="0" applyProtection="0"/>
    <xf numFmtId="0" fontId="65" fillId="0" borderId="4"/>
    <xf numFmtId="192" fontId="17" fillId="0" borderId="5"/>
    <xf numFmtId="175" fontId="34" fillId="0" borderId="0" applyFont="0" applyFill="0" applyBorder="0" applyAlignment="0" applyProtection="0"/>
    <xf numFmtId="176" fontId="34" fillId="0" borderId="0" applyFont="0" applyFill="0" applyBorder="0" applyAlignment="0" applyProtection="0"/>
    <xf numFmtId="0" fontId="35" fillId="0" borderId="0" applyNumberFormat="0" applyFont="0" applyFill="0" applyAlignment="0"/>
    <xf numFmtId="0" fontId="11" fillId="0" borderId="0"/>
    <xf numFmtId="37" fontId="36" fillId="0" borderId="0"/>
    <xf numFmtId="177" fontId="37" fillId="0" borderId="0"/>
    <xf numFmtId="0" fontId="17" fillId="0" borderId="0"/>
    <xf numFmtId="0" fontId="17" fillId="0" borderId="0"/>
    <xf numFmtId="0" fontId="95" fillId="0" borderId="0"/>
    <xf numFmtId="0" fontId="17" fillId="0" borderId="0"/>
    <xf numFmtId="0" fontId="95" fillId="0" borderId="0"/>
    <xf numFmtId="0" fontId="17" fillId="0" borderId="0"/>
    <xf numFmtId="0" fontId="58" fillId="0" borderId="0"/>
    <xf numFmtId="0" fontId="97" fillId="0" borderId="0"/>
    <xf numFmtId="0" fontId="17" fillId="0" borderId="0"/>
    <xf numFmtId="0" fontId="17" fillId="0" borderId="0"/>
    <xf numFmtId="0" fontId="80" fillId="0" borderId="0"/>
    <xf numFmtId="0" fontId="16" fillId="0" borderId="0"/>
    <xf numFmtId="0" fontId="19" fillId="0" borderId="0"/>
    <xf numFmtId="0" fontId="19" fillId="0" borderId="0"/>
    <xf numFmtId="0" fontId="66" fillId="0" borderId="0"/>
    <xf numFmtId="9" fontId="10" fillId="0" borderId="0" applyFont="0" applyFill="0" applyBorder="0" applyAlignment="0" applyProtection="0"/>
    <xf numFmtId="169" fontId="17" fillId="0" borderId="0" applyFont="0" applyFill="0" applyBorder="0" applyAlignment="0" applyProtection="0"/>
    <xf numFmtId="10" fontId="17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4" fillId="0" borderId="6" applyNumberFormat="0" applyBorder="0"/>
    <xf numFmtId="0" fontId="17" fillId="0" borderId="0" applyFill="0" applyBorder="0" applyAlignment="0"/>
    <xf numFmtId="0" fontId="34" fillId="0" borderId="0" applyNumberFormat="0" applyFont="0" applyFill="0" applyBorder="0" applyAlignment="0" applyProtection="0">
      <alignment horizontal="left"/>
    </xf>
    <xf numFmtId="15" fontId="34" fillId="0" borderId="0" applyFont="0" applyFill="0" applyBorder="0" applyAlignment="0" applyProtection="0"/>
    <xf numFmtId="4" fontId="34" fillId="0" borderId="0" applyFont="0" applyFill="0" applyBorder="0" applyAlignment="0" applyProtection="0"/>
    <xf numFmtId="0" fontId="71" fillId="0" borderId="4">
      <alignment horizontal="center"/>
    </xf>
    <xf numFmtId="3" fontId="34" fillId="0" borderId="0" applyFont="0" applyFill="0" applyBorder="0" applyAlignment="0" applyProtection="0"/>
    <xf numFmtId="0" fontId="34" fillId="4" borderId="0" applyNumberFormat="0" applyFont="0" applyBorder="0" applyAlignment="0" applyProtection="0"/>
    <xf numFmtId="3" fontId="38" fillId="0" borderId="0"/>
    <xf numFmtId="0" fontId="72" fillId="0" borderId="0"/>
    <xf numFmtId="0" fontId="65" fillId="0" borderId="0"/>
    <xf numFmtId="49" fontId="19" fillId="0" borderId="0" applyFill="0" applyBorder="0" applyAlignment="0"/>
    <xf numFmtId="0" fontId="17" fillId="0" borderId="0" applyFill="0" applyBorder="0" applyAlignment="0"/>
    <xf numFmtId="0" fontId="73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12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67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35" fillId="0" borderId="0"/>
    <xf numFmtId="16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44" fillId="0" borderId="0"/>
    <xf numFmtId="181" fontId="15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15" fillId="0" borderId="0" applyFont="0" applyFill="0" applyBorder="0" applyAlignment="0" applyProtection="0"/>
    <xf numFmtId="0" fontId="9" fillId="0" borderId="0"/>
    <xf numFmtId="0" fontId="80" fillId="0" borderId="0"/>
    <xf numFmtId="0" fontId="8" fillId="0" borderId="0"/>
    <xf numFmtId="0" fontId="10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3">
    <xf numFmtId="0" fontId="0" fillId="0" borderId="0" xfId="0"/>
    <xf numFmtId="0" fontId="50" fillId="0" borderId="0" xfId="73" applyFont="1"/>
    <xf numFmtId="0" fontId="51" fillId="0" borderId="0" xfId="73" applyFont="1"/>
    <xf numFmtId="0" fontId="52" fillId="0" borderId="0" xfId="73" applyFont="1" applyAlignment="1">
      <alignment horizontal="left"/>
    </xf>
    <xf numFmtId="0" fontId="52" fillId="0" borderId="0" xfId="73" applyFont="1"/>
    <xf numFmtId="0" fontId="11" fillId="0" borderId="0" xfId="73" applyFont="1" applyAlignment="1">
      <alignment horizontal="left"/>
    </xf>
    <xf numFmtId="49" fontId="18" fillId="5" borderId="3" xfId="73" applyNumberFormat="1" applyFont="1" applyFill="1" applyBorder="1" applyAlignment="1">
      <alignment horizontal="center" wrapText="1"/>
    </xf>
    <xf numFmtId="0" fontId="18" fillId="5" borderId="3" xfId="73" applyFont="1" applyFill="1" applyBorder="1" applyAlignment="1">
      <alignment horizontal="center" wrapText="1"/>
    </xf>
    <xf numFmtId="0" fontId="20" fillId="5" borderId="3" xfId="73" applyFont="1" applyFill="1" applyBorder="1" applyAlignment="1">
      <alignment horizontal="center" wrapText="1"/>
    </xf>
    <xf numFmtId="0" fontId="54" fillId="5" borderId="3" xfId="73" applyFont="1" applyFill="1" applyBorder="1" applyAlignment="1">
      <alignment horizontal="center" wrapText="1"/>
    </xf>
    <xf numFmtId="0" fontId="55" fillId="5" borderId="3" xfId="73" applyFont="1" applyFill="1" applyBorder="1" applyAlignment="1">
      <alignment horizontal="center" wrapText="1"/>
    </xf>
    <xf numFmtId="0" fontId="47" fillId="0" borderId="0" xfId="73" applyFont="1" applyAlignment="1">
      <alignment horizontal="left"/>
    </xf>
    <xf numFmtId="183" fontId="13" fillId="0" borderId="5" xfId="73" applyNumberFormat="1" applyFont="1" applyBorder="1" applyAlignment="1">
      <alignment horizontal="center"/>
    </xf>
    <xf numFmtId="0" fontId="49" fillId="0" borderId="5" xfId="77" applyFont="1" applyFill="1" applyBorder="1" applyAlignment="1">
      <alignment horizontal="left"/>
    </xf>
    <xf numFmtId="0" fontId="11" fillId="0" borderId="0" xfId="73" applyFont="1" applyAlignment="1"/>
    <xf numFmtId="183" fontId="13" fillId="0" borderId="7" xfId="73" applyNumberFormat="1" applyFont="1" applyBorder="1" applyAlignment="1">
      <alignment horizontal="center"/>
    </xf>
    <xf numFmtId="0" fontId="49" fillId="0" borderId="7" xfId="77" applyFont="1" applyFill="1" applyBorder="1" applyAlignment="1">
      <alignment horizontal="left"/>
    </xf>
    <xf numFmtId="0" fontId="57" fillId="0" borderId="0" xfId="73" applyFont="1" applyFill="1" applyAlignment="1">
      <alignment horizontal="center"/>
    </xf>
    <xf numFmtId="0" fontId="57" fillId="0" borderId="0" xfId="73" applyFont="1" applyFill="1" applyBorder="1" applyAlignment="1">
      <alignment horizontal="center"/>
    </xf>
    <xf numFmtId="0" fontId="57" fillId="0" borderId="0" xfId="73" applyFont="1" applyFill="1" applyBorder="1" applyAlignment="1">
      <alignment horizontal="left"/>
    </xf>
    <xf numFmtId="0" fontId="11" fillId="0" borderId="0" xfId="73" applyFont="1"/>
    <xf numFmtId="0" fontId="11" fillId="0" borderId="0" xfId="73" applyFont="1" applyAlignment="1">
      <alignment horizontal="center"/>
    </xf>
    <xf numFmtId="0" fontId="11" fillId="0" borderId="0" xfId="73" applyFont="1" applyBorder="1"/>
    <xf numFmtId="0" fontId="11" fillId="0" borderId="0" xfId="73" applyFont="1" applyBorder="1" applyAlignment="1">
      <alignment horizontal="left"/>
    </xf>
    <xf numFmtId="0" fontId="13" fillId="0" borderId="0" xfId="73" applyFont="1" applyAlignment="1">
      <alignment horizontal="center"/>
    </xf>
    <xf numFmtId="0" fontId="13" fillId="0" borderId="0" xfId="73" applyFont="1" applyBorder="1" applyAlignment="1">
      <alignment horizontal="center" vertical="center" wrapText="1"/>
    </xf>
    <xf numFmtId="0" fontId="56" fillId="0" borderId="5" xfId="73" applyFont="1" applyBorder="1" applyAlignment="1">
      <alignment horizontal="center"/>
    </xf>
    <xf numFmtId="0" fontId="56" fillId="0" borderId="7" xfId="73" applyFont="1" applyBorder="1" applyAlignment="1">
      <alignment horizontal="center"/>
    </xf>
    <xf numFmtId="0" fontId="20" fillId="0" borderId="0" xfId="73" applyFont="1" applyAlignment="1">
      <alignment horizontal="center"/>
    </xf>
    <xf numFmtId="0" fontId="52" fillId="0" borderId="0" xfId="73" applyFont="1" applyAlignment="1">
      <alignment horizontal="center"/>
    </xf>
    <xf numFmtId="183" fontId="22" fillId="0" borderId="7" xfId="0" applyNumberFormat="1" applyFont="1" applyFill="1" applyBorder="1" applyAlignment="1">
      <alignment horizontal="center"/>
    </xf>
    <xf numFmtId="183" fontId="11" fillId="0" borderId="7" xfId="0" applyNumberFormat="1" applyFont="1" applyFill="1" applyBorder="1" applyAlignment="1">
      <alignment horizontal="center"/>
    </xf>
    <xf numFmtId="0" fontId="67" fillId="0" borderId="5" xfId="73" applyFont="1" applyBorder="1" applyAlignment="1">
      <alignment horizontal="left"/>
    </xf>
    <xf numFmtId="0" fontId="67" fillId="0" borderId="7" xfId="73" applyFont="1" applyBorder="1" applyAlignment="1">
      <alignment horizontal="left"/>
    </xf>
    <xf numFmtId="0" fontId="13" fillId="0" borderId="0" xfId="77" applyFont="1" applyFill="1" applyBorder="1" applyAlignment="1">
      <alignment horizontal="center"/>
    </xf>
    <xf numFmtId="183" fontId="11" fillId="0" borderId="5" xfId="0" applyNumberFormat="1" applyFont="1" applyFill="1" applyBorder="1" applyAlignment="1">
      <alignment horizontal="center"/>
    </xf>
    <xf numFmtId="183" fontId="22" fillId="0" borderId="5" xfId="0" applyNumberFormat="1" applyFont="1" applyFill="1" applyBorder="1" applyAlignment="1">
      <alignment horizontal="center"/>
    </xf>
    <xf numFmtId="0" fontId="68" fillId="0" borderId="0" xfId="73" applyFont="1" applyAlignment="1">
      <alignment horizontal="left"/>
    </xf>
    <xf numFmtId="183" fontId="11" fillId="0" borderId="5" xfId="66" applyNumberFormat="1" applyFont="1" applyFill="1" applyBorder="1" applyAlignment="1">
      <alignment horizontal="center"/>
    </xf>
    <xf numFmtId="183" fontId="22" fillId="0" borderId="7" xfId="66" applyNumberFormat="1" applyFont="1" applyFill="1" applyBorder="1" applyAlignment="1">
      <alignment horizontal="center"/>
    </xf>
    <xf numFmtId="183" fontId="11" fillId="0" borderId="7" xfId="66" applyNumberFormat="1" applyFont="1" applyFill="1" applyBorder="1" applyAlignment="1">
      <alignment horizontal="center"/>
    </xf>
    <xf numFmtId="0" fontId="50" fillId="0" borderId="0" xfId="73" applyFont="1" applyAlignment="1">
      <alignment horizontal="left"/>
    </xf>
    <xf numFmtId="0" fontId="75" fillId="0" borderId="0" xfId="73" applyFont="1"/>
    <xf numFmtId="183" fontId="98" fillId="0" borderId="5" xfId="73" applyNumberFormat="1" applyFont="1" applyBorder="1" applyAlignment="1">
      <alignment horizontal="center"/>
    </xf>
    <xf numFmtId="183" fontId="98" fillId="0" borderId="7" xfId="73" applyNumberFormat="1" applyFont="1" applyBorder="1" applyAlignment="1">
      <alignment horizontal="center"/>
    </xf>
    <xf numFmtId="183" fontId="22" fillId="6" borderId="7" xfId="0" applyNumberFormat="1" applyFont="1" applyFill="1" applyBorder="1" applyAlignment="1">
      <alignment horizontal="center"/>
    </xf>
    <xf numFmtId="0" fontId="68" fillId="0" borderId="0" xfId="73" applyFont="1"/>
    <xf numFmtId="0" fontId="79" fillId="0" borderId="7" xfId="79" applyFont="1" applyFill="1" applyBorder="1" applyAlignment="1"/>
    <xf numFmtId="183" fontId="22" fillId="0" borderId="5" xfId="66" applyNumberFormat="1" applyFont="1" applyFill="1" applyBorder="1" applyAlignment="1">
      <alignment horizontal="center"/>
    </xf>
    <xf numFmtId="0" fontId="92" fillId="0" borderId="0" xfId="73" applyFont="1" applyAlignment="1">
      <alignment horizontal="center"/>
    </xf>
    <xf numFmtId="0" fontId="93" fillId="0" borderId="0" xfId="73" applyFont="1" applyAlignment="1">
      <alignment horizontal="center"/>
    </xf>
    <xf numFmtId="0" fontId="13" fillId="0" borderId="0" xfId="73" applyFont="1" applyAlignment="1">
      <alignment horizontal="left"/>
    </xf>
    <xf numFmtId="0" fontId="81" fillId="0" borderId="0" xfId="73" applyFont="1" applyAlignment="1">
      <alignment horizontal="center"/>
    </xf>
    <xf numFmtId="0" fontId="89" fillId="0" borderId="0" xfId="73" applyFont="1" applyAlignment="1">
      <alignment horizontal="center"/>
    </xf>
    <xf numFmtId="0" fontId="81" fillId="0" borderId="0" xfId="73" applyFont="1" applyAlignment="1">
      <alignment horizontal="left"/>
    </xf>
    <xf numFmtId="0" fontId="100" fillId="6" borderId="3" xfId="0" applyNumberFormat="1" applyFont="1" applyFill="1" applyBorder="1" applyAlignment="1" applyProtection="1">
      <alignment horizontal="center" wrapText="1"/>
    </xf>
    <xf numFmtId="0" fontId="89" fillId="0" borderId="0" xfId="73" applyFont="1"/>
    <xf numFmtId="0" fontId="89" fillId="0" borderId="0" xfId="0" applyFont="1"/>
    <xf numFmtId="0" fontId="101" fillId="6" borderId="3" xfId="0" applyNumberFormat="1" applyFont="1" applyFill="1" applyBorder="1" applyAlignment="1" applyProtection="1">
      <alignment horizontal="center" wrapText="1"/>
    </xf>
    <xf numFmtId="9" fontId="101" fillId="0" borderId="3" xfId="81" applyFont="1" applyBorder="1" applyAlignment="1">
      <alignment horizontal="center"/>
    </xf>
    <xf numFmtId="9" fontId="100" fillId="0" borderId="3" xfId="81" applyFont="1" applyBorder="1" applyAlignment="1">
      <alignment horizontal="center"/>
    </xf>
    <xf numFmtId="0" fontId="94" fillId="0" borderId="0" xfId="73" applyFont="1" applyAlignment="1">
      <alignment horizontal="left"/>
    </xf>
    <xf numFmtId="0" fontId="99" fillId="0" borderId="0" xfId="73" applyFont="1"/>
    <xf numFmtId="0" fontId="99" fillId="0" borderId="0" xfId="73" applyFont="1" applyAlignment="1">
      <alignment horizontal="center"/>
    </xf>
    <xf numFmtId="0" fontId="99" fillId="0" borderId="0" xfId="73" applyFont="1" applyBorder="1"/>
    <xf numFmtId="0" fontId="99" fillId="0" borderId="0" xfId="73" applyFont="1" applyBorder="1" applyAlignment="1">
      <alignment horizontal="left"/>
    </xf>
    <xf numFmtId="0" fontId="93" fillId="0" borderId="0" xfId="73" applyFont="1" applyAlignment="1">
      <alignment horizontal="left"/>
    </xf>
    <xf numFmtId="0" fontId="94" fillId="0" borderId="0" xfId="73" applyFont="1" applyAlignment="1">
      <alignment horizontal="center"/>
    </xf>
    <xf numFmtId="0" fontId="93" fillId="0" borderId="0" xfId="73" applyFont="1" applyAlignment="1"/>
    <xf numFmtId="0" fontId="100" fillId="0" borderId="3" xfId="0" applyFont="1" applyBorder="1" applyAlignment="1"/>
    <xf numFmtId="0" fontId="50" fillId="0" borderId="0" xfId="73" applyFont="1" applyAlignment="1">
      <alignment horizontal="center"/>
    </xf>
    <xf numFmtId="0" fontId="103" fillId="0" borderId="0" xfId="73" applyFont="1"/>
    <xf numFmtId="0" fontId="50" fillId="6" borderId="0" xfId="73" applyFont="1" applyFill="1"/>
    <xf numFmtId="0" fontId="20" fillId="0" borderId="0" xfId="73" applyFont="1"/>
    <xf numFmtId="0" fontId="20" fillId="0" borderId="0" xfId="73" applyFont="1" applyAlignment="1">
      <alignment horizontal="left"/>
    </xf>
    <xf numFmtId="0" fontId="50" fillId="6" borderId="0" xfId="73" applyFont="1" applyFill="1" applyAlignment="1">
      <alignment horizontal="center"/>
    </xf>
    <xf numFmtId="0" fontId="104" fillId="0" borderId="0" xfId="68" applyFont="1" applyAlignment="1"/>
    <xf numFmtId="0" fontId="13" fillId="0" borderId="3" xfId="77" applyFont="1" applyFill="1" applyBorder="1" applyAlignment="1">
      <alignment horizontal="center"/>
    </xf>
    <xf numFmtId="0" fontId="13" fillId="0" borderId="7" xfId="77" applyFont="1" applyFill="1" applyBorder="1" applyAlignment="1">
      <alignment horizontal="center"/>
    </xf>
    <xf numFmtId="0" fontId="104" fillId="0" borderId="0" xfId="68" applyFont="1" applyAlignment="1">
      <alignment vertical="center"/>
    </xf>
    <xf numFmtId="0" fontId="78" fillId="0" borderId="7" xfId="75" applyFont="1" applyBorder="1" applyAlignment="1" applyProtection="1">
      <alignment horizontal="center"/>
    </xf>
    <xf numFmtId="0" fontId="86" fillId="0" borderId="7" xfId="77" applyFont="1" applyFill="1" applyBorder="1" applyAlignment="1">
      <alignment horizontal="center"/>
    </xf>
    <xf numFmtId="0" fontId="91" fillId="0" borderId="7" xfId="77" applyFont="1" applyFill="1" applyBorder="1" applyAlignment="1">
      <alignment horizontal="left"/>
    </xf>
    <xf numFmtId="0" fontId="76" fillId="6" borderId="25" xfId="79" applyNumberFormat="1" applyFont="1" applyFill="1" applyBorder="1" applyAlignment="1"/>
    <xf numFmtId="0" fontId="76" fillId="6" borderId="26" xfId="79" applyFont="1" applyFill="1" applyBorder="1" applyAlignment="1"/>
    <xf numFmtId="0" fontId="76" fillId="6" borderId="27" xfId="79" applyFont="1" applyFill="1" applyBorder="1" applyAlignment="1"/>
    <xf numFmtId="0" fontId="76" fillId="6" borderId="28" xfId="79" applyNumberFormat="1" applyFont="1" applyFill="1" applyBorder="1" applyAlignment="1"/>
    <xf numFmtId="0" fontId="76" fillId="6" borderId="29" xfId="79" applyFont="1" applyFill="1" applyBorder="1" applyAlignment="1"/>
    <xf numFmtId="0" fontId="76" fillId="6" borderId="30" xfId="79" applyFont="1" applyFill="1" applyBorder="1" applyAlignment="1"/>
    <xf numFmtId="0" fontId="99" fillId="6" borderId="10" xfId="0" applyNumberFormat="1" applyFont="1" applyFill="1" applyBorder="1" applyAlignment="1" applyProtection="1">
      <alignment horizontal="left" wrapText="1"/>
    </xf>
    <xf numFmtId="0" fontId="99" fillId="6" borderId="10" xfId="0" applyNumberFormat="1" applyFont="1" applyFill="1" applyBorder="1" applyAlignment="1" applyProtection="1">
      <alignment horizontal="center" wrapText="1"/>
    </xf>
    <xf numFmtId="0" fontId="76" fillId="6" borderId="31" xfId="79" applyFont="1" applyFill="1" applyBorder="1" applyAlignment="1"/>
    <xf numFmtId="0" fontId="18" fillId="6" borderId="7" xfId="78" applyNumberFormat="1" applyFont="1" applyFill="1" applyBorder="1" applyAlignment="1"/>
    <xf numFmtId="0" fontId="105" fillId="0" borderId="0" xfId="73" applyFont="1" applyAlignment="1">
      <alignment horizontal="left"/>
    </xf>
    <xf numFmtId="0" fontId="106" fillId="0" borderId="7" xfId="79" applyNumberFormat="1" applyFont="1" applyFill="1" applyBorder="1" applyAlignment="1"/>
    <xf numFmtId="0" fontId="107" fillId="0" borderId="7" xfId="73" applyFont="1" applyBorder="1"/>
    <xf numFmtId="0" fontId="108" fillId="0" borderId="8" xfId="73" applyFont="1" applyBorder="1"/>
    <xf numFmtId="0" fontId="108" fillId="0" borderId="9" xfId="73" applyFont="1" applyBorder="1"/>
    <xf numFmtId="0" fontId="109" fillId="0" borderId="7" xfId="79" applyFont="1" applyFill="1" applyBorder="1" applyAlignment="1"/>
    <xf numFmtId="0" fontId="79" fillId="0" borderId="0" xfId="68" applyFont="1" applyAlignment="1">
      <alignment horizontal="center"/>
    </xf>
    <xf numFmtId="0" fontId="79" fillId="0" borderId="0" xfId="68" applyFont="1" applyBorder="1" applyAlignment="1"/>
    <xf numFmtId="0" fontId="76" fillId="0" borderId="0" xfId="68" applyFont="1" applyBorder="1" applyAlignment="1">
      <alignment horizontal="center"/>
    </xf>
    <xf numFmtId="0" fontId="103" fillId="0" borderId="0" xfId="73" applyFont="1" applyAlignment="1">
      <alignment horizontal="left"/>
    </xf>
    <xf numFmtId="0" fontId="81" fillId="0" borderId="7" xfId="77" applyFont="1" applyFill="1" applyBorder="1" applyAlignment="1">
      <alignment horizontal="left"/>
    </xf>
    <xf numFmtId="0" fontId="112" fillId="0" borderId="0" xfId="68" applyFont="1" applyAlignment="1"/>
    <xf numFmtId="0" fontId="10" fillId="6" borderId="0" xfId="0" applyFont="1" applyFill="1"/>
    <xf numFmtId="183" fontId="11" fillId="6" borderId="5" xfId="0" applyNumberFormat="1" applyFont="1" applyFill="1" applyBorder="1" applyAlignment="1">
      <alignment horizontal="center"/>
    </xf>
    <xf numFmtId="183" fontId="11" fillId="6" borderId="7" xfId="0" applyNumberFormat="1" applyFont="1" applyFill="1" applyBorder="1" applyAlignment="1">
      <alignment horizontal="center"/>
    </xf>
    <xf numFmtId="0" fontId="10" fillId="6" borderId="0" xfId="0" applyFont="1" applyFill="1" applyBorder="1"/>
    <xf numFmtId="0" fontId="76" fillId="6" borderId="7" xfId="79" applyNumberFormat="1" applyFont="1" applyFill="1" applyBorder="1" applyAlignment="1"/>
    <xf numFmtId="0" fontId="76" fillId="6" borderId="8" xfId="79" applyFont="1" applyFill="1" applyBorder="1" applyAlignment="1"/>
    <xf numFmtId="0" fontId="74" fillId="6" borderId="9" xfId="79" applyFont="1" applyFill="1" applyBorder="1" applyAlignment="1"/>
    <xf numFmtId="0" fontId="74" fillId="6" borderId="7" xfId="79" applyFont="1" applyFill="1" applyBorder="1" applyAlignment="1"/>
    <xf numFmtId="0" fontId="77" fillId="6" borderId="7" xfId="0" applyFont="1" applyFill="1" applyBorder="1"/>
    <xf numFmtId="0" fontId="77" fillId="6" borderId="8" xfId="0" applyFont="1" applyFill="1" applyBorder="1"/>
    <xf numFmtId="0" fontId="110" fillId="6" borderId="9" xfId="0" applyFont="1" applyFill="1" applyBorder="1"/>
    <xf numFmtId="0" fontId="110" fillId="6" borderId="7" xfId="0" applyFont="1" applyFill="1" applyBorder="1"/>
    <xf numFmtId="0" fontId="108" fillId="0" borderId="7" xfId="73" applyFont="1" applyBorder="1"/>
    <xf numFmtId="0" fontId="113" fillId="0" borderId="7" xfId="77" applyFont="1" applyFill="1" applyBorder="1" applyAlignment="1">
      <alignment horizontal="left"/>
    </xf>
    <xf numFmtId="0" fontId="114" fillId="0" borderId="5" xfId="77" applyFont="1" applyFill="1" applyBorder="1" applyAlignment="1">
      <alignment horizontal="center"/>
    </xf>
    <xf numFmtId="0" fontId="114" fillId="0" borderId="7" xfId="77" applyFont="1" applyFill="1" applyBorder="1" applyAlignment="1">
      <alignment horizontal="center"/>
    </xf>
    <xf numFmtId="0" fontId="115" fillId="0" borderId="7" xfId="77" applyFont="1" applyFill="1" applyBorder="1" applyAlignment="1">
      <alignment horizontal="left"/>
    </xf>
    <xf numFmtId="0" fontId="47" fillId="0" borderId="7" xfId="77" applyFont="1" applyFill="1" applyBorder="1" applyAlignment="1">
      <alignment horizontal="left"/>
    </xf>
    <xf numFmtId="0" fontId="89" fillId="0" borderId="7" xfId="73" applyFont="1" applyBorder="1" applyAlignment="1">
      <alignment horizontal="left"/>
    </xf>
    <xf numFmtId="0" fontId="106" fillId="0" borderId="5" xfId="79" applyNumberFormat="1" applyFont="1" applyFill="1" applyBorder="1" applyAlignment="1"/>
    <xf numFmtId="0" fontId="106" fillId="0" borderId="11" xfId="79" applyFont="1" applyFill="1" applyBorder="1" applyAlignment="1"/>
    <xf numFmtId="0" fontId="106" fillId="0" borderId="12" xfId="79" applyFont="1" applyFill="1" applyBorder="1" applyAlignment="1"/>
    <xf numFmtId="0" fontId="106" fillId="0" borderId="8" xfId="79" applyFont="1" applyFill="1" applyBorder="1" applyAlignment="1"/>
    <xf numFmtId="0" fontId="106" fillId="0" borderId="9" xfId="79" applyFont="1" applyFill="1" applyBorder="1" applyAlignment="1"/>
    <xf numFmtId="0" fontId="107" fillId="0" borderId="8" xfId="73" applyFont="1" applyBorder="1"/>
    <xf numFmtId="0" fontId="107" fillId="0" borderId="9" xfId="73" applyFont="1" applyBorder="1"/>
    <xf numFmtId="0" fontId="90" fillId="0" borderId="5" xfId="79" applyFont="1" applyFill="1" applyBorder="1" applyAlignment="1"/>
    <xf numFmtId="0" fontId="90" fillId="0" borderId="7" xfId="79" applyFont="1" applyFill="1" applyBorder="1" applyAlignment="1"/>
    <xf numFmtId="0" fontId="118" fillId="0" borderId="5" xfId="79" applyFont="1" applyFill="1" applyBorder="1" applyAlignment="1"/>
    <xf numFmtId="0" fontId="118" fillId="0" borderId="7" xfId="79" applyFont="1" applyFill="1" applyBorder="1" applyAlignment="1"/>
    <xf numFmtId="0" fontId="13" fillId="0" borderId="13" xfId="73" applyFont="1" applyBorder="1" applyAlignment="1">
      <alignment horizontal="center" vertical="center" wrapText="1"/>
    </xf>
    <xf numFmtId="0" fontId="13" fillId="0" borderId="14" xfId="73" applyFont="1" applyBorder="1" applyAlignment="1">
      <alignment horizontal="center" vertical="center" wrapText="1"/>
    </xf>
    <xf numFmtId="0" fontId="13" fillId="0" borderId="15" xfId="73" applyFont="1" applyBorder="1" applyAlignment="1">
      <alignment horizontal="center" vertical="center" wrapText="1"/>
    </xf>
    <xf numFmtId="0" fontId="48" fillId="0" borderId="5" xfId="73" applyFont="1" applyBorder="1" applyAlignment="1">
      <alignment horizontal="center" vertical="center" wrapText="1"/>
    </xf>
    <xf numFmtId="0" fontId="48" fillId="0" borderId="7" xfId="73" applyFont="1" applyBorder="1" applyAlignment="1">
      <alignment horizontal="center" vertical="center" wrapText="1"/>
    </xf>
    <xf numFmtId="0" fontId="48" fillId="0" borderId="16" xfId="73" applyFont="1" applyBorder="1" applyAlignment="1">
      <alignment horizontal="center" vertical="center" wrapText="1"/>
    </xf>
    <xf numFmtId="0" fontId="13" fillId="0" borderId="5" xfId="73" applyFont="1" applyBorder="1" applyAlignment="1">
      <alignment horizontal="center" vertical="center" wrapText="1"/>
    </xf>
    <xf numFmtId="0" fontId="13" fillId="0" borderId="7" xfId="73" applyFont="1" applyBorder="1" applyAlignment="1">
      <alignment horizontal="center" vertical="center" wrapText="1"/>
    </xf>
    <xf numFmtId="0" fontId="13" fillId="0" borderId="16" xfId="73" applyFont="1" applyBorder="1" applyAlignment="1">
      <alignment horizontal="center" vertical="center" wrapText="1"/>
    </xf>
    <xf numFmtId="0" fontId="21" fillId="0" borderId="11" xfId="73" applyFont="1" applyBorder="1" applyAlignment="1">
      <alignment horizontal="center" vertical="center" wrapText="1"/>
    </xf>
    <xf numFmtId="0" fontId="21" fillId="0" borderId="12" xfId="73" applyFont="1" applyBorder="1" applyAlignment="1">
      <alignment horizontal="center" vertical="center" wrapText="1"/>
    </xf>
    <xf numFmtId="0" fontId="21" fillId="0" borderId="8" xfId="73" applyFont="1" applyBorder="1" applyAlignment="1">
      <alignment horizontal="center" vertical="center" wrapText="1"/>
    </xf>
    <xf numFmtId="0" fontId="21" fillId="0" borderId="9" xfId="73" applyFont="1" applyBorder="1" applyAlignment="1">
      <alignment horizontal="center" vertical="center" wrapText="1"/>
    </xf>
    <xf numFmtId="0" fontId="21" fillId="0" borderId="17" xfId="73" applyFont="1" applyBorder="1" applyAlignment="1">
      <alignment horizontal="center" vertical="center" wrapText="1"/>
    </xf>
    <xf numFmtId="0" fontId="21" fillId="0" borderId="18" xfId="73" applyFont="1" applyBorder="1" applyAlignment="1">
      <alignment horizontal="center" vertical="center" wrapText="1"/>
    </xf>
    <xf numFmtId="9" fontId="53" fillId="0" borderId="19" xfId="73" applyNumberFormat="1" applyFont="1" applyBorder="1" applyAlignment="1">
      <alignment horizontal="center"/>
    </xf>
    <xf numFmtId="9" fontId="53" fillId="0" borderId="20" xfId="73" applyNumberFormat="1" applyFont="1" applyBorder="1" applyAlignment="1">
      <alignment horizontal="center"/>
    </xf>
    <xf numFmtId="0" fontId="101" fillId="0" borderId="21" xfId="0" applyFont="1" applyBorder="1" applyAlignment="1">
      <alignment horizontal="center"/>
    </xf>
    <xf numFmtId="0" fontId="101" fillId="0" borderId="22" xfId="0" applyFont="1" applyBorder="1" applyAlignment="1">
      <alignment horizontal="center"/>
    </xf>
    <xf numFmtId="0" fontId="100" fillId="0" borderId="21" xfId="0" applyFont="1" applyBorder="1" applyAlignment="1">
      <alignment horizontal="center"/>
    </xf>
    <xf numFmtId="0" fontId="100" fillId="0" borderId="22" xfId="0" applyFont="1" applyBorder="1" applyAlignment="1">
      <alignment horizontal="center"/>
    </xf>
    <xf numFmtId="9" fontId="21" fillId="0" borderId="19" xfId="73" applyNumberFormat="1" applyFont="1" applyBorder="1" applyAlignment="1">
      <alignment horizontal="center"/>
    </xf>
    <xf numFmtId="9" fontId="21" fillId="0" borderId="23" xfId="73" applyNumberFormat="1" applyFont="1" applyBorder="1" applyAlignment="1">
      <alignment horizontal="center"/>
    </xf>
    <xf numFmtId="9" fontId="21" fillId="0" borderId="20" xfId="73" applyNumberFormat="1" applyFont="1" applyBorder="1" applyAlignment="1">
      <alignment horizontal="center"/>
    </xf>
    <xf numFmtId="0" fontId="102" fillId="0" borderId="3" xfId="0" applyFont="1" applyBorder="1" applyAlignment="1">
      <alignment horizontal="center"/>
    </xf>
    <xf numFmtId="0" fontId="111" fillId="0" borderId="0" xfId="68" applyFont="1" applyAlignment="1">
      <alignment horizontal="center" vertical="center"/>
    </xf>
    <xf numFmtId="0" fontId="13" fillId="0" borderId="3" xfId="68" applyFont="1" applyFill="1" applyBorder="1" applyAlignment="1">
      <alignment horizontal="center" vertical="center" wrapText="1"/>
    </xf>
    <xf numFmtId="0" fontId="13" fillId="0" borderId="3" xfId="68" applyFont="1" applyFill="1" applyBorder="1" applyAlignment="1">
      <alignment horizontal="center" vertical="center"/>
    </xf>
    <xf numFmtId="0" fontId="13" fillId="0" borderId="3" xfId="68" applyFont="1" applyFill="1" applyBorder="1" applyAlignment="1">
      <alignment horizontal="center"/>
    </xf>
    <xf numFmtId="0" fontId="13" fillId="0" borderId="21" xfId="68" applyFont="1" applyFill="1" applyBorder="1" applyAlignment="1">
      <alignment horizontal="left" vertical="center"/>
    </xf>
    <xf numFmtId="0" fontId="13" fillId="0" borderId="22" xfId="68" applyFont="1" applyFill="1" applyBorder="1" applyAlignment="1">
      <alignment horizontal="left" vertical="center"/>
    </xf>
    <xf numFmtId="0" fontId="116" fillId="0" borderId="7" xfId="131" applyNumberFormat="1" applyFont="1" applyFill="1" applyBorder="1" applyAlignment="1" applyProtection="1">
      <alignment horizontal="center" wrapText="1"/>
    </xf>
    <xf numFmtId="0" fontId="116" fillId="0" borderId="32" xfId="131" applyFont="1" applyBorder="1" applyAlignment="1"/>
    <xf numFmtId="0" fontId="116" fillId="0" borderId="9" xfId="131" applyFont="1" applyBorder="1" applyAlignment="1"/>
    <xf numFmtId="0" fontId="98" fillId="0" borderId="7" xfId="131" applyFont="1" applyBorder="1" applyAlignment="1"/>
    <xf numFmtId="0" fontId="117" fillId="0" borderId="7" xfId="131" applyFont="1" applyBorder="1" applyAlignment="1"/>
    <xf numFmtId="0" fontId="112" fillId="7" borderId="0" xfId="68" applyFont="1" applyFill="1" applyAlignment="1"/>
    <xf numFmtId="0" fontId="77" fillId="0" borderId="7" xfId="77" applyFont="1" applyFill="1" applyBorder="1" applyAlignment="1">
      <alignment horizontal="left"/>
    </xf>
  </cellXfs>
  <cellStyles count="1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6"/>
    <cellStyle name="Normal 11" xfId="127"/>
    <cellStyle name="Normal 12" xfId="128"/>
    <cellStyle name="Normal 13" xfId="129"/>
    <cellStyle name="Normal 14" xfId="130"/>
    <cellStyle name="Normal 15" xfId="131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2"/>
    <cellStyle name="Normal 2_Book1" xfId="72"/>
    <cellStyle name="Normal 3" xfId="73"/>
    <cellStyle name="Normal 3 2" xfId="74"/>
    <cellStyle name="Normal 4" xfId="75"/>
    <cellStyle name="Normal 5" xfId="76"/>
    <cellStyle name="Normal 6" xfId="121"/>
    <cellStyle name="Normal 7" xfId="123"/>
    <cellStyle name="Normal 8" xfId="124"/>
    <cellStyle name="Normal 9" xfId="125"/>
    <cellStyle name="Normal_nv2_2003" xfId="77"/>
    <cellStyle name="Normal_Sheet2" xfId="78"/>
    <cellStyle name="Normal_Sheet2 2" xfId="79"/>
    <cellStyle name="Normal1" xfId="80"/>
    <cellStyle name="Percent" xfId="81" builtinId="5"/>
    <cellStyle name="Percent (0)" xfId="82"/>
    <cellStyle name="Percent [2]" xfId="83"/>
    <cellStyle name="Percent 2" xfId="84"/>
    <cellStyle name="Percent 3" xfId="85"/>
    <cellStyle name="PERCENTAGE" xfId="86"/>
    <cellStyle name="PrePop Currency (0)" xfId="87"/>
    <cellStyle name="PSChar" xfId="88"/>
    <cellStyle name="PSDate" xfId="89"/>
    <cellStyle name="PSDec" xfId="90"/>
    <cellStyle name="PSHeading" xfId="91"/>
    <cellStyle name="PSInt" xfId="92"/>
    <cellStyle name="PSSpacer" xfId="93"/>
    <cellStyle name="songuyen" xfId="94"/>
    <cellStyle name="Style 1" xfId="95"/>
    <cellStyle name="subhead" xfId="96"/>
    <cellStyle name="Text Indent A" xfId="97"/>
    <cellStyle name="Text Indent B" xfId="98"/>
    <cellStyle name="xuan" xfId="99"/>
    <cellStyle name=" [0.00]_ Att. 1- Cover" xfId="100"/>
    <cellStyle name="_ Att. 1- Cover" xfId="101"/>
    <cellStyle name="?_ Att. 1- Cover" xfId="102"/>
    <cellStyle name="똿뗦먛귟 [0.00]_PRODUCT DETAIL Q1" xfId="103"/>
    <cellStyle name="똿뗦먛귟_PRODUCT DETAIL Q1" xfId="104"/>
    <cellStyle name="믅됞 [0.00]_PRODUCT DETAIL Q1" xfId="105"/>
    <cellStyle name="믅됞_PRODUCT DETAIL Q1" xfId="106"/>
    <cellStyle name="백분율_95" xfId="107"/>
    <cellStyle name="뷭?_BOOKSHIP" xfId="108"/>
    <cellStyle name="콤마 [0]_1202" xfId="109"/>
    <cellStyle name="콤마_1202" xfId="110"/>
    <cellStyle name="통화 [0]_1202" xfId="111"/>
    <cellStyle name="통화_1202" xfId="112"/>
    <cellStyle name="표준_(정보부문)월별인원계획" xfId="113"/>
    <cellStyle name="一般_00Q3902REV.1" xfId="114"/>
    <cellStyle name="千分位[0]_00Q3902REV.1" xfId="115"/>
    <cellStyle name="千分位_00Q3902REV.1" xfId="116"/>
    <cellStyle name="標準_Financial Prpsl" xfId="117"/>
    <cellStyle name="貨幣 [0]_00Q3902REV.1" xfId="118"/>
    <cellStyle name="貨幣[0]_BRE" xfId="119"/>
    <cellStyle name="貨幣_00Q3902REV.1" xfId="120"/>
  </cellStyles>
  <dxfs count="11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58" name="Text Box 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59" name="Text Box 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0" name="Text Box 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1" name="Text Box 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2" name="Text Box 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3" name="Text Box 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4" name="Text Box 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5" name="Text Box 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6" name="Text Box 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7" name="Text Box 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8" name="Text Box 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69" name="Text Box 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0" name="Text Box 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1" name="Text Box 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2" name="Text Box 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3" name="Text Box 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4" name="Text Box 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5" name="Text Box 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6" name="Text Box 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7" name="Text Box 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8" name="Text Box 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79" name="Text Box 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0" name="Text Box 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1" name="Text Box 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2" name="Text Box 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3" name="Text Box 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4" name="Text Box 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5" name="Text Box 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6" name="Text Box 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7" name="Text Box 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8" name="Text Box 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89" name="Text Box 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0" name="Text Box 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1" name="Text Box 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2" name="Text Box 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3" name="Text Box 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4" name="Text Box 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5" name="Text Box 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6" name="Text Box 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7" name="Text Box 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8" name="Text Box 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499" name="Text Box 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0" name="Text Box 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1" name="Text Box 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2" name="Text Box 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3" name="Text Box 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4" name="Text Box 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5" name="Text Box 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6" name="Text Box 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7" name="Text Box 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8" name="Text Box 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09" name="Text Box 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0" name="Text Box 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1" name="Text Box 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2" name="Text Box 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3" name="Text Box 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4" name="Text Box 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5" name="Text Box 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6" name="Text Box 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7" name="Text Box 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8" name="Text Box 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19" name="Text Box 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0" name="Text Box 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1" name="Text Box 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2" name="Text Box 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3" name="Text Box 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4" name="Text Box 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5" name="Text Box 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6" name="Text Box 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7" name="Text Box 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8" name="Text Box 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29" name="Text Box 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0" name="Text Box 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1" name="Text Box 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2" name="Text Box 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3" name="Text Box 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4" name="Text Box 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5" name="Text Box 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6" name="Text Box 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7" name="Text Box 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8" name="Text Box 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39" name="Text Box 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0" name="Text Box 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1" name="Text Box 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2" name="Text Box 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3" name="Text Box 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4" name="Text Box 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5" name="Text Box 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6" name="Text Box 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7" name="Text Box 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8" name="Text Box 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49" name="Text Box 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0" name="Text Box 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1" name="Text Box 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2" name="Text Box 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3" name="Text Box 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4" name="Text Box 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5" name="Text Box 1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6" name="Text Box 1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7" name="Text Box 1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8" name="Text Box 1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59" name="Text Box 1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0" name="Text Box 1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1" name="Text Box 1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2" name="Text Box 1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3" name="Text Box 1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4" name="Text Box 1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5" name="Text Box 1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6" name="Text Box 1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7" name="Text Box 1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8" name="Text Box 1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69" name="Text Box 1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0" name="Text Box 1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1" name="Text Box 1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2" name="Text Box 1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3" name="Text Box 1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4" name="Text Box 1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5" name="Text Box 1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6" name="Text Box 1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7" name="Text Box 1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8" name="Text Box 1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79" name="Text Box 1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0" name="Text Box 1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1" name="Text Box 1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2" name="Text Box 1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3" name="Text Box 1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4" name="Text Box 1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5" name="Text Box 1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6" name="Text Box 1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7" name="Text Box 1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8" name="Text Box 1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89" name="Text Box 1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0" name="Text Box 1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1" name="Text Box 1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2" name="Text Box 1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3" name="Text Box 1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4" name="Text Box 1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5" name="Text Box 1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6" name="Text Box 1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7" name="Text Box 1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8" name="Text Box 1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599" name="Text Box 1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0" name="Text Box 1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1" name="Text Box 1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2" name="Text Box 1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3" name="Text Box 1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4" name="Text Box 1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5" name="Text Box 1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6" name="Text Box 1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7" name="Text Box 1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8" name="Text Box 1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09" name="Text Box 1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0" name="Text Box 1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1" name="Text Box 1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2" name="Text Box 1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3" name="Text Box 1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4" name="Text Box 1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5" name="Text Box 1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6" name="Text Box 1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7" name="Text Box 1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8" name="Text Box 1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19" name="Text Box 1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0" name="Text Box 1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1" name="Text Box 1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2" name="Text Box 1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3" name="Text Box 1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4" name="Text Box 1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5" name="Text Box 1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6" name="Text Box 1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7" name="Text Box 1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8" name="Text Box 1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29" name="Text Box 1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0" name="Text Box 1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1" name="Text Box 1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2" name="Text Box 1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3" name="Text Box 1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4" name="Text Box 1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5" name="Text Box 1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6" name="Text Box 1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7" name="Text Box 1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8" name="Text Box 1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39" name="Text Box 1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0" name="Text Box 1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1" name="Text Box 1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2" name="Text Box 1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3" name="Text Box 1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4" name="Text Box 1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5" name="Text Box 1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6" name="Text Box 1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7" name="Text Box 1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8" name="Text Box 1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49" name="Text Box 1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0" name="Text Box 1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1" name="Text Box 1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2" name="Text Box 1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3" name="Text Box 1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4" name="Text Box 1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5" name="Text Box 2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6" name="Text Box 2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7" name="Text Box 2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8" name="Text Box 2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59" name="Text Box 2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0" name="Text Box 2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1" name="Text Box 2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2" name="Text Box 2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3" name="Text Box 2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4" name="Text Box 2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5" name="Text Box 2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6" name="Text Box 2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7" name="Text Box 2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8" name="Text Box 2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69" name="Text Box 2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0" name="Text Box 2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1" name="Text Box 2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2" name="Text Box 2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3" name="Text Box 2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4" name="Text Box 2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5" name="Text Box 2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6" name="Text Box 2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7" name="Text Box 2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8" name="Text Box 2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79" name="Text Box 2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0" name="Text Box 2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1" name="Text Box 2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2" name="Text Box 2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3" name="Text Box 2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4" name="Text Box 2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5" name="Text Box 2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6" name="Text Box 2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7" name="Text Box 2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8" name="Text Box 2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89" name="Text Box 2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0" name="Text Box 2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1" name="Text Box 2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2" name="Text Box 2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3" name="Text Box 2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4" name="Text Box 2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5" name="Text Box 2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6" name="Text Box 2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7" name="Text Box 2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8" name="Text Box 2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699" name="Text Box 2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0" name="Text Box 2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1" name="Text Box 2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2" name="Text Box 2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3" name="Text Box 2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4" name="Text Box 2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5" name="Text Box 2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6" name="Text Box 2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7" name="Text Box 2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8" name="Text Box 2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09" name="Text Box 2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0" name="Text Box 2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1" name="Text Box 2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2" name="Text Box 2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3" name="Text Box 2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4" name="Text Box 2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5" name="Text Box 2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6" name="Text Box 2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7" name="Text Box 2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8" name="Text Box 2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19" name="Text Box 2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0" name="Text Box 2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1" name="Text Box 2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2" name="Text Box 2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3" name="Text Box 2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4" name="Text Box 2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5" name="Text Box 2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6" name="Text Box 2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7" name="Text Box 2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8" name="Text Box 2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29" name="Text Box 2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0" name="Text Box 2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1" name="Text Box 2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2" name="Text Box 2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3" name="Text Box 2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4" name="Text Box 2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5" name="Text Box 2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6" name="Text Box 2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7" name="Text Box 2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8" name="Text Box 2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39" name="Text Box 2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0" name="Text Box 2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1" name="Text Box 2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2" name="Text Box 2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3" name="Text Box 2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4" name="Text Box 2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5" name="Text Box 2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6" name="Text Box 2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7" name="Text Box 2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8" name="Text Box 2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49" name="Text Box 2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0" name="Text Box 2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1" name="Text Box 2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2" name="Text Box 2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3" name="Text Box 2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4" name="Text Box 2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5" name="Text Box 3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6" name="Text Box 3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7" name="Text Box 3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8" name="Text Box 3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59" name="Text Box 3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0" name="Text Box 3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1" name="Text Box 3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2" name="Text Box 3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3" name="Text Box 3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4" name="Text Box 3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5" name="Text Box 3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6" name="Text Box 3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7" name="Text Box 3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8" name="Text Box 3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69" name="Text Box 3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0" name="Text Box 3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1" name="Text Box 3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2" name="Text Box 3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3" name="Text Box 3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4" name="Text Box 3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5" name="Text Box 3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6" name="Text Box 3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7" name="Text Box 3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8" name="Text Box 3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79" name="Text Box 3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0" name="Text Box 3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1" name="Text Box 3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2" name="Text Box 3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3" name="Text Box 3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4" name="Text Box 3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5" name="Text Box 3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6" name="Text Box 3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7" name="Text Box 3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8" name="Text Box 3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89" name="Text Box 3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0" name="Text Box 3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1" name="Text Box 3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2" name="Text Box 3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3" name="Text Box 3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4" name="Text Box 3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5" name="Text Box 3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6" name="Text Box 3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7" name="Text Box 3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8" name="Text Box 3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799" name="Text Box 3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0" name="Text Box 3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1" name="Text Box 3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2" name="Text Box 3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3" name="Text Box 3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4" name="Text Box 3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5" name="Text Box 3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6" name="Text Box 3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7" name="Text Box 3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8" name="Text Box 3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09" name="Text Box 3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0" name="Text Box 3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1" name="Text Box 3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2" name="Text Box 3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3" name="Text Box 3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4" name="Text Box 3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5" name="Text Box 3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6" name="Text Box 3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7" name="Text Box 3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8" name="Text Box 3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19" name="Text Box 3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0" name="Text Box 3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1" name="Text Box 3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2" name="Text Box 3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3" name="Text Box 3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4" name="Text Box 3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5" name="Text Box 3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6" name="Text Box 3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7" name="Text Box 3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8" name="Text Box 3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29" name="Text Box 3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0" name="Text Box 3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1" name="Text Box 3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2" name="Text Box 3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3" name="Text Box 3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4" name="Text Box 3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5" name="Text Box 3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6" name="Text Box 3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7" name="Text Box 3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8" name="Text Box 3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39" name="Text Box 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0" name="Text Box 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1" name="Text Box 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2" name="Text Box 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3" name="Text Box 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4" name="Text Box 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5" name="Text Box 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6" name="Text Box 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7" name="Text Box 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8" name="Text Box 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49" name="Text Box 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0" name="Text Box 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1" name="Text Box 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2" name="Text Box 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3" name="Text Box 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4" name="Text Box 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5" name="Text Box 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6" name="Text Box 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7" name="Text Box 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8" name="Text Box 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59" name="Text Box 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0" name="Text Box 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1" name="Text Box 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2" name="Text Box 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3" name="Text Box 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4" name="Text Box 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5" name="Text Box 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6" name="Text Box 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7" name="Text Box 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8" name="Text Box 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69" name="Text Box 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0" name="Text Box 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1" name="Text Box 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2" name="Text Box 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3" name="Text Box 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4" name="Text Box 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5" name="Text Box 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6" name="Text Box 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7" name="Text Box 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8" name="Text Box 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79" name="Text Box 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0" name="Text Box 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1" name="Text Box 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2" name="Text Box 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3" name="Text Box 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4" name="Text Box 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5" name="Text Box 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6" name="Text Box 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7" name="Text Box 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8" name="Text Box 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89" name="Text Box 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0" name="Text Box 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1" name="Text Box 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2" name="Text Box 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3" name="Text Box 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4" name="Text Box 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5" name="Text Box 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6" name="Text Box 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7" name="Text Box 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8" name="Text Box 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899" name="Text Box 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0" name="Text Box 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1" name="Text Box 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2" name="Text Box 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3" name="Text Box 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4" name="Text Box 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5" name="Text Box 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6" name="Text Box 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7" name="Text Box 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8" name="Text Box 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09" name="Text Box 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0" name="Text Box 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1" name="Text Box 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2" name="Text Box 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3" name="Text Box 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4" name="Text Box 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5" name="Text Box 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6" name="Text Box 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7" name="Text Box 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8" name="Text Box 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19" name="Text Box 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0" name="Text Box 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1" name="Text Box 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2" name="Text Box 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3" name="Text Box 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4" name="Text Box 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5" name="Text Box 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6" name="Text Box 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7" name="Text Box 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8" name="Text Box 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29" name="Text Box 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0" name="Text Box 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1" name="Text Box 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2" name="Text Box 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3" name="Text Box 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4" name="Text Box 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5" name="Text Box 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6" name="Text Box 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7" name="Text Box 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8" name="Text Box 1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39" name="Text Box 1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0" name="Text Box 1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1" name="Text Box 1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2" name="Text Box 1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3" name="Text Box 1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4" name="Text Box 1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5" name="Text Box 1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6" name="Text Box 1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7" name="Text Box 1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8" name="Text Box 1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49" name="Text Box 1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0" name="Text Box 1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1" name="Text Box 1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2" name="Text Box 1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3" name="Text Box 1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4" name="Text Box 1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5" name="Text Box 1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6" name="Text Box 1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7" name="Text Box 1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8" name="Text Box 1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59" name="Text Box 1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0" name="Text Box 1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1" name="Text Box 1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2" name="Text Box 1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3" name="Text Box 1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4" name="Text Box 1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5" name="Text Box 1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6" name="Text Box 1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7" name="Text Box 1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8" name="Text Box 1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69" name="Text Box 1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0" name="Text Box 1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1" name="Text Box 1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2" name="Text Box 1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3" name="Text Box 1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4" name="Text Box 1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5" name="Text Box 1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6" name="Text Box 1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7" name="Text Box 1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8" name="Text Box 1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79" name="Text Box 1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0" name="Text Box 1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1" name="Text Box 1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2" name="Text Box 1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3" name="Text Box 1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4" name="Text Box 1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5" name="Text Box 1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6" name="Text Box 1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7" name="Text Box 1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8" name="Text Box 1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89" name="Text Box 1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0" name="Text Box 1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1" name="Text Box 1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2" name="Text Box 1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3" name="Text Box 1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4" name="Text Box 1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5" name="Text Box 1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6" name="Text Box 1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7" name="Text Box 1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8" name="Text Box 1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7999" name="Text Box 1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0" name="Text Box 1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1" name="Text Box 1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2" name="Text Box 1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3" name="Text Box 1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4" name="Text Box 1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5" name="Text Box 1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6" name="Text Box 1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7" name="Text Box 1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8" name="Text Box 1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09" name="Text Box 1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0" name="Text Box 1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1" name="Text Box 1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2" name="Text Box 1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3" name="Text Box 1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4" name="Text Box 1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5" name="Text Box 1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6" name="Text Box 1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7" name="Text Box 1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8" name="Text Box 1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19" name="Text Box 1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0" name="Text Box 1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1" name="Text Box 1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2" name="Text Box 1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3" name="Text Box 1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4" name="Text Box 1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5" name="Text Box 1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6" name="Text Box 1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7" name="Text Box 1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8" name="Text Box 1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29" name="Text Box 1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0" name="Text Box 1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1" name="Text Box 1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2" name="Text Box 1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3" name="Text Box 1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4" name="Text Box 1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5" name="Text Box 1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6" name="Text Box 1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7" name="Text Box 1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8" name="Text Box 2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39" name="Text Box 2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0" name="Text Box 2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1" name="Text Box 2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2" name="Text Box 2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3" name="Text Box 2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4" name="Text Box 2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5" name="Text Box 2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6" name="Text Box 2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7" name="Text Box 2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8" name="Text Box 2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49" name="Text Box 2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0" name="Text Box 2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1" name="Text Box 2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2" name="Text Box 2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3" name="Text Box 2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4" name="Text Box 2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5" name="Text Box 2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6" name="Text Box 2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7" name="Text Box 2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8" name="Text Box 2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59" name="Text Box 2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0" name="Text Box 2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1" name="Text Box 2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2" name="Text Box 2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3" name="Text Box 2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4" name="Text Box 2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5" name="Text Box 2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6" name="Text Box 2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7" name="Text Box 2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8" name="Text Box 2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69" name="Text Box 2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0" name="Text Box 2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1" name="Text Box 2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2" name="Text Box 2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3" name="Text Box 2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4" name="Text Box 2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5" name="Text Box 2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6" name="Text Box 2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7" name="Text Box 2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8" name="Text Box 2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79" name="Text Box 2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0" name="Text Box 2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1" name="Text Box 2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2" name="Text Box 2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3" name="Text Box 2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4" name="Text Box 2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5" name="Text Box 2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6" name="Text Box 2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7" name="Text Box 2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8" name="Text Box 2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89" name="Text Box 2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0" name="Text Box 2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1" name="Text Box 2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2" name="Text Box 2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3" name="Text Box 2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4" name="Text Box 2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5" name="Text Box 2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6" name="Text Box 2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7" name="Text Box 2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8" name="Text Box 2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099" name="Text Box 2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0" name="Text Box 2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1" name="Text Box 2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2" name="Text Box 2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3" name="Text Box 2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4" name="Text Box 2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5" name="Text Box 2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6" name="Text Box 2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7" name="Text Box 2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8" name="Text Box 2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09" name="Text Box 2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0" name="Text Box 2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1" name="Text Box 2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2" name="Text Box 2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3" name="Text Box 2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4" name="Text Box 2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5" name="Text Box 2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6" name="Text Box 2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7" name="Text Box 2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8" name="Text Box 2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19" name="Text Box 2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0" name="Text Box 2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1" name="Text Box 2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2" name="Text Box 2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3" name="Text Box 2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4" name="Text Box 2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5" name="Text Box 2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6" name="Text Box 2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7" name="Text Box 2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8" name="Text Box 2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29" name="Text Box 2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0" name="Text Box 2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1" name="Text Box 2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2" name="Text Box 2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3" name="Text Box 2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4" name="Text Box 2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5" name="Text Box 2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6" name="Text Box 2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7" name="Text Box 2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8" name="Text Box 3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39" name="Text Box 3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0" name="Text Box 3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1" name="Text Box 3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2" name="Text Box 3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3" name="Text Box 3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4" name="Text Box 3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5" name="Text Box 3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6" name="Text Box 3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7" name="Text Box 3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8" name="Text Box 3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49" name="Text Box 3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0" name="Text Box 3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1" name="Text Box 3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2" name="Text Box 3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3" name="Text Box 3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4" name="Text Box 3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5" name="Text Box 3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6" name="Text Box 3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7" name="Text Box 3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8" name="Text Box 3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59" name="Text Box 3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0" name="Text Box 3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1" name="Text Box 3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2" name="Text Box 3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3" name="Text Box 3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4" name="Text Box 3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5" name="Text Box 3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6" name="Text Box 3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7" name="Text Box 3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8" name="Text Box 3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69" name="Text Box 3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0" name="Text Box 3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1" name="Text Box 3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2" name="Text Box 3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3" name="Text Box 3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4" name="Text Box 3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5" name="Text Box 3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6" name="Text Box 3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7" name="Text Box 3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8" name="Text Box 3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79" name="Text Box 3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0" name="Text Box 3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1" name="Text Box 3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2" name="Text Box 3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3" name="Text Box 3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4" name="Text Box 3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5" name="Text Box 3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6" name="Text Box 3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7" name="Text Box 3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8" name="Text Box 3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89" name="Text Box 3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0" name="Text Box 3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1" name="Text Box 3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2" name="Text Box 3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3" name="Text Box 3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4" name="Text Box 3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5" name="Text Box 3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6" name="Text Box 3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7" name="Text Box 3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8" name="Text Box 3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199" name="Text Box 3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0" name="Text Box 3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1" name="Text Box 3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2" name="Text Box 3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3" name="Text Box 3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4" name="Text Box 3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5" name="Text Box 3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6" name="Text Box 3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7" name="Text Box 3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8" name="Text Box 3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09" name="Text Box 3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0" name="Text Box 3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1" name="Text Box 3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2" name="Text Box 3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3" name="Text Box 3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4" name="Text Box 3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5" name="Text Box 3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6" name="Text Box 3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7" name="Text Box 3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8" name="Text Box 3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19" name="Text Box 3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0" name="Text Box 3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1" name="Text Box 3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2" name="Text Box 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3" name="Text Box 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4" name="Text Box 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5" name="Text Box 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6" name="Text Box 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7" name="Text Box 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8" name="Text Box 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29" name="Text Box 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0" name="Text Box 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1" name="Text Box 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2" name="Text Box 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3" name="Text Box 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4" name="Text Box 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5" name="Text Box 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6" name="Text Box 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7" name="Text Box 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8" name="Text Box 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39" name="Text Box 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0" name="Text Box 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1" name="Text Box 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2" name="Text Box 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3" name="Text Box 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4" name="Text Box 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5" name="Text Box 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6" name="Text Box 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7" name="Text Box 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8" name="Text Box 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49" name="Text Box 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0" name="Text Box 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1" name="Text Box 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2" name="Text Box 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3" name="Text Box 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4" name="Text Box 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5" name="Text Box 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6" name="Text Box 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7" name="Text Box 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8" name="Text Box 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59" name="Text Box 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0" name="Text Box 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1" name="Text Box 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2" name="Text Box 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3" name="Text Box 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4" name="Text Box 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5" name="Text Box 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6" name="Text Box 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7" name="Text Box 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8" name="Text Box 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69" name="Text Box 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0" name="Text Box 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1" name="Text Box 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2" name="Text Box 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3" name="Text Box 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4" name="Text Box 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5" name="Text Box 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6" name="Text Box 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7" name="Text Box 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8" name="Text Box 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79" name="Text Box 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0" name="Text Box 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1" name="Text Box 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2" name="Text Box 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3" name="Text Box 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4" name="Text Box 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5" name="Text Box 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6" name="Text Box 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7" name="Text Box 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8" name="Text Box 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89" name="Text Box 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0" name="Text Box 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1" name="Text Box 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2" name="Text Box 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3" name="Text Box 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4" name="Text Box 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5" name="Text Box 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6" name="Text Box 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7" name="Text Box 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8" name="Text Box 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299" name="Text Box 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0" name="Text Box 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1" name="Text Box 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2" name="Text Box 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3" name="Text Box 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4" name="Text Box 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5" name="Text Box 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6" name="Text Box 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7" name="Text Box 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8" name="Text Box 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09" name="Text Box 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0" name="Text Box 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1" name="Text Box 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2" name="Text Box 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3" name="Text Box 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4" name="Text Box 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5" name="Text Box 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6" name="Text Box 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7" name="Text Box 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8" name="Text Box 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19" name="Text Box 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0" name="Text Box 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1" name="Text Box 1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2" name="Text Box 1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3" name="Text Box 1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4" name="Text Box 1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5" name="Text Box 1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6" name="Text Box 1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7" name="Text Box 1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8" name="Text Box 1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29" name="Text Box 1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0" name="Text Box 1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1" name="Text Box 1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2" name="Text Box 1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3" name="Text Box 1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4" name="Text Box 1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5" name="Text Box 1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6" name="Text Box 1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7" name="Text Box 1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8" name="Text Box 1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39" name="Text Box 1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0" name="Text Box 1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1" name="Text Box 1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2" name="Text Box 1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3" name="Text Box 1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4" name="Text Box 1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5" name="Text Box 1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6" name="Text Box 1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7" name="Text Box 1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8" name="Text Box 1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49" name="Text Box 1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0" name="Text Box 1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1" name="Text Box 1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2" name="Text Box 1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3" name="Text Box 1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4" name="Text Box 1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5" name="Text Box 1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6" name="Text Box 1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7" name="Text Box 1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8" name="Text Box 1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59" name="Text Box 1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0" name="Text Box 1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1" name="Text Box 1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2" name="Text Box 1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3" name="Text Box 1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4" name="Text Box 1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5" name="Text Box 1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6" name="Text Box 1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7" name="Text Box 1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8" name="Text Box 1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69" name="Text Box 1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0" name="Text Box 1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1" name="Text Box 1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2" name="Text Box 1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3" name="Text Box 1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4" name="Text Box 1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5" name="Text Box 1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6" name="Text Box 1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7" name="Text Box 1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8" name="Text Box 1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79" name="Text Box 1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0" name="Text Box 1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1" name="Text Box 1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2" name="Text Box 1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3" name="Text Box 1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4" name="Text Box 1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5" name="Text Box 1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6" name="Text Box 1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7" name="Text Box 1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8" name="Text Box 1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89" name="Text Box 1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0" name="Text Box 1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1" name="Text Box 1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2" name="Text Box 1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3" name="Text Box 1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4" name="Text Box 1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5" name="Text Box 1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6" name="Text Box 1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7" name="Text Box 1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8" name="Text Box 1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399" name="Text Box 1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0" name="Text Box 1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1" name="Text Box 1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2" name="Text Box 1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3" name="Text Box 1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4" name="Text Box 1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5" name="Text Box 1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6" name="Text Box 1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7" name="Text Box 1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8" name="Text Box 1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09" name="Text Box 1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0" name="Text Box 1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1" name="Text Box 1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2" name="Text Box 1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3" name="Text Box 1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4" name="Text Box 1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5" name="Text Box 1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6" name="Text Box 1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7" name="Text Box 1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8" name="Text Box 1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19" name="Text Box 1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0" name="Text Box 1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1" name="Text Box 2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2" name="Text Box 2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3" name="Text Box 2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4" name="Text Box 2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5" name="Text Box 2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6" name="Text Box 2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7" name="Text Box 2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8" name="Text Box 2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29" name="Text Box 2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0" name="Text Box 2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1" name="Text Box 2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2" name="Text Box 2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3" name="Text Box 2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4" name="Text Box 2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5" name="Text Box 2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6" name="Text Box 2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7" name="Text Box 2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8" name="Text Box 2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39" name="Text Box 2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0" name="Text Box 2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1" name="Text Box 2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2" name="Text Box 2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3" name="Text Box 2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4" name="Text Box 2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5" name="Text Box 2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6" name="Text Box 2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7" name="Text Box 2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8" name="Text Box 2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49" name="Text Box 2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0" name="Text Box 2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1" name="Text Box 2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2" name="Text Box 2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3" name="Text Box 2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4" name="Text Box 2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5" name="Text Box 2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6" name="Text Box 2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7" name="Text Box 2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8" name="Text Box 2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59" name="Text Box 2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0" name="Text Box 2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1" name="Text Box 2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2" name="Text Box 2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3" name="Text Box 2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4" name="Text Box 2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5" name="Text Box 2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6" name="Text Box 2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7" name="Text Box 2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8" name="Text Box 2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69" name="Text Box 2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0" name="Text Box 2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1" name="Text Box 2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2" name="Text Box 2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3" name="Text Box 2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4" name="Text Box 2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5" name="Text Box 2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6" name="Text Box 2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7" name="Text Box 2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8" name="Text Box 2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8479" name="Text Box 2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04" name="Text Box 2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05" name="Text Box 2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06" name="Text Box 2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07" name="Text Box 2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08" name="Text Box 2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09" name="Text Box 2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0" name="Text Box 2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1" name="Text Box 2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2" name="Text Box 2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3" name="Text Box 2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4" name="Text Box 2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5" name="Text Box 2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6" name="Text Box 2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7" name="Text Box 2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8" name="Text Box 2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19" name="Text Box 2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0" name="Text Box 2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1" name="Text Box 2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2" name="Text Box 2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3" name="Text Box 2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4" name="Text Box 2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5" name="Text Box 2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6" name="Text Box 2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7" name="Text Box 2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8" name="Text Box 2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29" name="Text Box 28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0" name="Text Box 28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1" name="Text Box 28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2" name="Text Box 28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3" name="Text Box 28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4" name="Text Box 28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5" name="Text Box 29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6" name="Text Box 29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7" name="Text Box 29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8" name="Text Box 29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39" name="Text Box 29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0" name="Text Box 29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1" name="Text Box 29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2" name="Text Box 29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3" name="Text Box 29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4" name="Text Box 29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5" name="Text Box 30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6" name="Text Box 30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7" name="Text Box 30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8" name="Text Box 30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49" name="Text Box 30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0" name="Text Box 30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1" name="Text Box 30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2" name="Text Box 30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3" name="Text Box 30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4" name="Text Box 30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5" name="Text Box 31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6" name="Text Box 31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7" name="Text Box 31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8" name="Text Box 31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59" name="Text Box 31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0" name="Text Box 31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1" name="Text Box 31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2" name="Text Box 31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3" name="Text Box 3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4" name="Text Box 3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5" name="Text Box 32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6" name="Text Box 32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7" name="Text Box 32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8" name="Text Box 32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69" name="Text Box 32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0" name="Text Box 32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1" name="Text Box 32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2" name="Text Box 32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3" name="Text Box 32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4" name="Text Box 32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5" name="Text Box 33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6" name="Text Box 33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7" name="Text Box 33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8" name="Text Box 33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79" name="Text Box 33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0" name="Text Box 33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1" name="Text Box 33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2" name="Text Box 33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3" name="Text Box 33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4" name="Text Box 33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5" name="Text Box 34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6" name="Text Box 34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7" name="Text Box 34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8" name="Text Box 34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89" name="Text Box 34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0" name="Text Box 34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1" name="Text Box 34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2" name="Text Box 34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3" name="Text Box 34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4" name="Text Box 34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5" name="Text Box 35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6" name="Text Box 35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7" name="Text Box 35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8" name="Text Box 35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599" name="Text Box 35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0" name="Text Box 35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1" name="Text Box 35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2" name="Text Box 35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3" name="Text Box 35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4" name="Text Box 35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5" name="Text Box 36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6" name="Text Box 36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7" name="Text Box 36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8" name="Text Box 36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09" name="Text Box 36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0" name="Text Box 36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1" name="Text Box 36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2" name="Text Box 36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3" name="Text Box 36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4" name="Text Box 36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5" name="Text Box 37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6" name="Text Box 37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7" name="Text Box 37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8" name="Text Box 37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19" name="Text Box 374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0" name="Text Box 375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1" name="Text Box 376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2" name="Text Box 377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3" name="Text Box 37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4" name="Text Box 37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5" name="Text Box 380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6" name="Text Box 381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7" name="Text Box 382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8" name="Text Box 383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29" name="Text Box 18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104</xdr:row>
      <xdr:rowOff>0</xdr:rowOff>
    </xdr:from>
    <xdr:to>
      <xdr:col>3</xdr:col>
      <xdr:colOff>76200</xdr:colOff>
      <xdr:row>104</xdr:row>
      <xdr:rowOff>19050</xdr:rowOff>
    </xdr:to>
    <xdr:sp macro="" textlink="">
      <xdr:nvSpPr>
        <xdr:cNvPr id="789630" name="Text Box 19"/>
        <xdr:cNvSpPr txBox="1">
          <a:spLocks noChangeArrowheads="1"/>
        </xdr:cNvSpPr>
      </xdr:nvSpPr>
      <xdr:spPr bwMode="auto">
        <a:xfrm>
          <a:off x="2095500" y="246316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63" name="Text Box 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64" name="Text Box 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65" name="Text Box 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66" name="Text Box 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67" name="Text Box 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68" name="Text Box 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69" name="Text Box 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0" name="Text Box 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1" name="Text Box 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2" name="Text Box 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3" name="Text Box 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4" name="Text Box 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5" name="Text Box 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6" name="Text Box 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7" name="Text Box 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8" name="Text Box 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79" name="Text Box 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0" name="Text Box 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1" name="Text Box 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2" name="Text Box 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3" name="Text Box 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4" name="Text Box 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5" name="Text Box 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6" name="Text Box 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7" name="Text Box 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8" name="Text Box 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89" name="Text Box 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0" name="Text Box 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1" name="Text Box 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2" name="Text Box 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3" name="Text Box 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4" name="Text Box 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5" name="Text Box 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6" name="Text Box 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7" name="Text Box 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8" name="Text Box 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899" name="Text Box 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0" name="Text Box 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1" name="Text Box 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2" name="Text Box 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3" name="Text Box 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4" name="Text Box 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5" name="Text Box 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6" name="Text Box 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7" name="Text Box 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8" name="Text Box 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09" name="Text Box 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0" name="Text Box 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1" name="Text Box 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2" name="Text Box 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3" name="Text Box 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4" name="Text Box 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5" name="Text Box 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6" name="Text Box 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7" name="Text Box 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8" name="Text Box 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19" name="Text Box 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0" name="Text Box 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1" name="Text Box 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2" name="Text Box 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3" name="Text Box 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4" name="Text Box 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5" name="Text Box 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6" name="Text Box 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7" name="Text Box 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8" name="Text Box 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29" name="Text Box 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0" name="Text Box 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1" name="Text Box 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2" name="Text Box 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3" name="Text Box 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4" name="Text Box 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5" name="Text Box 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6" name="Text Box 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7" name="Text Box 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8" name="Text Box 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39" name="Text Box 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0" name="Text Box 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1" name="Text Box 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2" name="Text Box 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3" name="Text Box 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4" name="Text Box 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5" name="Text Box 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6" name="Text Box 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7" name="Text Box 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8" name="Text Box 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49" name="Text Box 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0" name="Text Box 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1" name="Text Box 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2" name="Text Box 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3" name="Text Box 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4" name="Text Box 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5" name="Text Box 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6" name="Text Box 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7" name="Text Box 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8" name="Text Box 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59" name="Text Box 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0" name="Text Box 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1" name="Text Box 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2" name="Text Box 1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3" name="Text Box 1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4" name="Text Box 1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5" name="Text Box 1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6" name="Text Box 1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7" name="Text Box 1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8" name="Text Box 1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69" name="Text Box 1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0" name="Text Box 1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1" name="Text Box 1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2" name="Text Box 1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3" name="Text Box 1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4" name="Text Box 1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5" name="Text Box 1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6" name="Text Box 1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7" name="Text Box 1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8" name="Text Box 1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79" name="Text Box 1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0" name="Text Box 1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1" name="Text Box 1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2" name="Text Box 1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3" name="Text Box 1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4" name="Text Box 1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5" name="Text Box 1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6" name="Text Box 1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7" name="Text Box 1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8" name="Text Box 1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89" name="Text Box 1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0" name="Text Box 1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1" name="Text Box 1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2" name="Text Box 1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3" name="Text Box 1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4" name="Text Box 1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5" name="Text Box 1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6" name="Text Box 1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7" name="Text Box 1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8" name="Text Box 1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8999" name="Text Box 1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0" name="Text Box 1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1" name="Text Box 1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2" name="Text Box 1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3" name="Text Box 1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4" name="Text Box 1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5" name="Text Box 1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6" name="Text Box 1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7" name="Text Box 1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8" name="Text Box 1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09" name="Text Box 1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0" name="Text Box 1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1" name="Text Box 1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2" name="Text Box 1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3" name="Text Box 1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4" name="Text Box 1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5" name="Text Box 1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6" name="Text Box 1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7" name="Text Box 1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8" name="Text Box 1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19" name="Text Box 1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0" name="Text Box 1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1" name="Text Box 1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2" name="Text Box 1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3" name="Text Box 1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4" name="Text Box 1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5" name="Text Box 1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6" name="Text Box 1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7" name="Text Box 1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8" name="Text Box 1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29" name="Text Box 1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0" name="Text Box 1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1" name="Text Box 1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2" name="Text Box 1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3" name="Text Box 1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4" name="Text Box 1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5" name="Text Box 1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6" name="Text Box 1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7" name="Text Box 1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8" name="Text Box 1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39" name="Text Box 1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0" name="Text Box 1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1" name="Text Box 1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2" name="Text Box 1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3" name="Text Box 1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4" name="Text Box 1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5" name="Text Box 1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6" name="Text Box 1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7" name="Text Box 1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8" name="Text Box 1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49" name="Text Box 1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0" name="Text Box 1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1" name="Text Box 1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2" name="Text Box 1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3" name="Text Box 1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4" name="Text Box 1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5" name="Text Box 1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6" name="Text Box 1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7" name="Text Box 1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8" name="Text Box 1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59" name="Text Box 1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0" name="Text Box 1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1" name="Text Box 1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2" name="Text Box 2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3" name="Text Box 2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4" name="Text Box 2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5" name="Text Box 2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6" name="Text Box 2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7" name="Text Box 2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8" name="Text Box 2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69" name="Text Box 2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0" name="Text Box 2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1" name="Text Box 2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2" name="Text Box 2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3" name="Text Box 2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4" name="Text Box 2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5" name="Text Box 2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6" name="Text Box 2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7" name="Text Box 2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8" name="Text Box 2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79" name="Text Box 2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0" name="Text Box 2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1" name="Text Box 2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2" name="Text Box 2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3" name="Text Box 2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4" name="Text Box 2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5" name="Text Box 2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6" name="Text Box 2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7" name="Text Box 2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8" name="Text Box 2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89" name="Text Box 2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0" name="Text Box 2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1" name="Text Box 2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2" name="Text Box 2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3" name="Text Box 2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4" name="Text Box 2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5" name="Text Box 2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6" name="Text Box 2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7" name="Text Box 2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8" name="Text Box 2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099" name="Text Box 2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0" name="Text Box 2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1" name="Text Box 2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2" name="Text Box 2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3" name="Text Box 2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4" name="Text Box 2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5" name="Text Box 2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6" name="Text Box 2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7" name="Text Box 2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8" name="Text Box 2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09" name="Text Box 2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0" name="Text Box 2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1" name="Text Box 2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2" name="Text Box 2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3" name="Text Box 2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4" name="Text Box 2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5" name="Text Box 2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6" name="Text Box 2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7" name="Text Box 2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8" name="Text Box 2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19" name="Text Box 2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0" name="Text Box 2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1" name="Text Box 2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2" name="Text Box 2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3" name="Text Box 2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4" name="Text Box 2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5" name="Text Box 2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6" name="Text Box 2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7" name="Text Box 2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8" name="Text Box 2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29" name="Text Box 2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0" name="Text Box 2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1" name="Text Box 2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2" name="Text Box 2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3" name="Text Box 2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4" name="Text Box 2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5" name="Text Box 2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6" name="Text Box 2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7" name="Text Box 2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8" name="Text Box 2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39" name="Text Box 2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0" name="Text Box 2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1" name="Text Box 2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2" name="Text Box 2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3" name="Text Box 2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4" name="Text Box 2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5" name="Text Box 2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6" name="Text Box 28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7" name="Text Box 28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8" name="Text Box 28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49" name="Text Box 28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0" name="Text Box 28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1" name="Text Box 28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2" name="Text Box 29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3" name="Text Box 29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4" name="Text Box 29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5" name="Text Box 29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6" name="Text Box 29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7" name="Text Box 29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8" name="Text Box 29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59" name="Text Box 29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0" name="Text Box 29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1" name="Text Box 29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2" name="Text Box 30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3" name="Text Box 30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4" name="Text Box 30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5" name="Text Box 30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6" name="Text Box 30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7" name="Text Box 30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8" name="Text Box 30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69" name="Text Box 30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0" name="Text Box 30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1" name="Text Box 30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2" name="Text Box 31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3" name="Text Box 31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4" name="Text Box 31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5" name="Text Box 31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6" name="Text Box 31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7" name="Text Box 31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8" name="Text Box 31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79" name="Text Box 31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0" name="Text Box 31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1" name="Text Box 31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2" name="Text Box 32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3" name="Text Box 32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4" name="Text Box 32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5" name="Text Box 32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6" name="Text Box 32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7" name="Text Box 32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8" name="Text Box 32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89" name="Text Box 32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0" name="Text Box 32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1" name="Text Box 32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2" name="Text Box 33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3" name="Text Box 33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4" name="Text Box 33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5" name="Text Box 33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6" name="Text Box 33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7" name="Text Box 33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8" name="Text Box 33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199" name="Text Box 33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0" name="Text Box 33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1" name="Text Box 33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2" name="Text Box 34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3" name="Text Box 34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4" name="Text Box 34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5" name="Text Box 34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6" name="Text Box 34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7" name="Text Box 34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8" name="Text Box 34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09" name="Text Box 34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0" name="Text Box 34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1" name="Text Box 34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2" name="Text Box 35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3" name="Text Box 35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4" name="Text Box 35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5" name="Text Box 35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6" name="Text Box 35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7" name="Text Box 35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8" name="Text Box 35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19" name="Text Box 35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0" name="Text Box 35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1" name="Text Box 35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2" name="Text Box 36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3" name="Text Box 36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4" name="Text Box 36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5" name="Text Box 36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6" name="Text Box 36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7" name="Text Box 36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8" name="Text Box 36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29" name="Text Box 36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0" name="Text Box 36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1" name="Text Box 36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2" name="Text Box 37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3" name="Text Box 37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4" name="Text Box 37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5" name="Text Box 37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6" name="Text Box 374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7" name="Text Box 375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8" name="Text Box 376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39" name="Text Box 377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40" name="Text Box 378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41" name="Text Box 379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42" name="Text Box 380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43" name="Text Box 381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44" name="Text Box 382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105</xdr:row>
      <xdr:rowOff>0</xdr:rowOff>
    </xdr:from>
    <xdr:to>
      <xdr:col>3</xdr:col>
      <xdr:colOff>76200</xdr:colOff>
      <xdr:row>221</xdr:row>
      <xdr:rowOff>19050</xdr:rowOff>
    </xdr:to>
    <xdr:sp macro="" textlink="">
      <xdr:nvSpPr>
        <xdr:cNvPr id="789245" name="Text Box 383"/>
        <xdr:cNvSpPr txBox="1">
          <a:spLocks noChangeArrowheads="1"/>
        </xdr:cNvSpPr>
      </xdr:nvSpPr>
      <xdr:spPr bwMode="auto">
        <a:xfrm>
          <a:off x="1962150" y="2861310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10</xdr:row>
      <xdr:rowOff>0</xdr:rowOff>
    </xdr:from>
    <xdr:to>
      <xdr:col>3</xdr:col>
      <xdr:colOff>76200</xdr:colOff>
      <xdr:row>10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57400" y="2488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HANH/Danh%20sach%20thi/HK2-nam%202014-2015/Ds%20thi%20HK2-2014-20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H"/>
      <sheetName val="FST438(BDF)"/>
      <sheetName val="AUD404(BDFH)"/>
      <sheetName val="AUD403(BD)"/>
      <sheetName val="ACC426B"/>
      <sheetName val="FST 414(B-D-F) "/>
      <sheetName val="ACC441B"/>
      <sheetName val="POS361BD"/>
      <sheetName val="AUD411B"/>
      <sheetName val="ACC411BD"/>
      <sheetName val="ACC301BD"/>
      <sheetName val="m (8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21"/>
  <sheetViews>
    <sheetView zoomScale="130" zoomScaleNormal="13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B8" sqref="B8:I96"/>
    </sheetView>
  </sheetViews>
  <sheetFormatPr defaultRowHeight="12.75"/>
  <cols>
    <col min="1" max="1" width="4" style="20" customWidth="1"/>
    <col min="2" max="2" width="11.42578125" style="21" customWidth="1"/>
    <col min="3" max="3" width="17.28515625" style="22" customWidth="1"/>
    <col min="4" max="4" width="8.140625" style="23" customWidth="1"/>
    <col min="5" max="5" width="14.42578125" style="21" customWidth="1"/>
    <col min="6" max="13" width="4.28515625" style="24" customWidth="1"/>
    <col min="14" max="14" width="4.28515625" style="24" hidden="1" customWidth="1"/>
    <col min="15" max="15" width="6" style="24" hidden="1" customWidth="1"/>
    <col min="16" max="16" width="11.85546875" style="21" hidden="1" customWidth="1"/>
    <col min="17" max="17" width="7.140625" style="24" hidden="1" customWidth="1"/>
    <col min="18" max="18" width="10.140625" style="24" hidden="1" customWidth="1"/>
    <col min="19" max="19" width="7.85546875" style="20" hidden="1" customWidth="1"/>
    <col min="20" max="20" width="11.7109375" style="20" hidden="1" customWidth="1"/>
    <col min="21" max="25" width="0" style="20" hidden="1" customWidth="1"/>
    <col min="26" max="26" width="9.140625" style="20"/>
    <col min="27" max="27" width="9.85546875" style="20" bestFit="1" customWidth="1"/>
    <col min="28" max="32" width="4.28515625" style="20" customWidth="1"/>
    <col min="33" max="16384" width="9.140625" style="20"/>
  </cols>
  <sheetData>
    <row r="1" spans="1:32" s="3" customFormat="1" ht="21.75" customHeight="1">
      <c r="A1" s="37"/>
      <c r="D1" s="37"/>
      <c r="N1" s="29"/>
    </row>
    <row r="2" spans="1:32" s="3" customFormat="1" ht="18" customHeight="1">
      <c r="A2" s="37"/>
      <c r="E2" s="4"/>
      <c r="N2" s="29"/>
      <c r="P2" s="4"/>
    </row>
    <row r="3" spans="1:32" s="3" customFormat="1" ht="18" customHeight="1">
      <c r="E3" s="4"/>
      <c r="F3" s="1"/>
      <c r="G3" s="1"/>
      <c r="H3" s="4"/>
      <c r="J3" s="28"/>
      <c r="N3" s="29"/>
      <c r="P3" s="4"/>
    </row>
    <row r="4" spans="1:32" s="3" customFormat="1" ht="18" customHeight="1">
      <c r="A4" s="2"/>
      <c r="N4" s="29"/>
      <c r="P4" s="4" t="s">
        <v>5</v>
      </c>
    </row>
    <row r="5" spans="1:32" s="5" customFormat="1" ht="15" customHeight="1">
      <c r="A5" s="138" t="s">
        <v>2</v>
      </c>
      <c r="B5" s="141" t="s">
        <v>3</v>
      </c>
      <c r="C5" s="144" t="s">
        <v>9</v>
      </c>
      <c r="D5" s="145"/>
      <c r="E5" s="141"/>
      <c r="F5" t="s">
        <v>10</v>
      </c>
      <c r="G5"/>
      <c r="H5"/>
      <c r="I5"/>
      <c r="J5"/>
      <c r="K5"/>
      <c r="L5"/>
      <c r="M5"/>
      <c r="N5"/>
      <c r="O5" s="150" t="s">
        <v>11</v>
      </c>
      <c r="P5" s="151"/>
      <c r="Q5" s="135" t="s">
        <v>0</v>
      </c>
      <c r="R5" s="25"/>
      <c r="AB5" s="6" t="s">
        <v>12</v>
      </c>
      <c r="AC5" s="7" t="s">
        <v>13</v>
      </c>
      <c r="AD5" s="7" t="s">
        <v>14</v>
      </c>
      <c r="AE5" s="7" t="s">
        <v>16</v>
      </c>
      <c r="AF5" s="7"/>
    </row>
    <row r="6" spans="1:32" s="5" customFormat="1" ht="15" customHeight="1">
      <c r="A6" s="139"/>
      <c r="B6" s="142"/>
      <c r="C6" s="146"/>
      <c r="D6" s="147"/>
      <c r="E6" s="142"/>
      <c r="F6" s="7" t="s">
        <v>12</v>
      </c>
      <c r="G6" s="7" t="s">
        <v>13</v>
      </c>
      <c r="H6" s="7" t="s">
        <v>16</v>
      </c>
      <c r="I6" s="7" t="s">
        <v>120</v>
      </c>
      <c r="J6" s="7"/>
      <c r="K6" s="7"/>
      <c r="L6" s="7"/>
      <c r="M6" s="7"/>
      <c r="N6" s="7"/>
      <c r="O6" s="8"/>
      <c r="P6" s="8" t="s">
        <v>6</v>
      </c>
      <c r="Q6" s="136"/>
      <c r="R6" s="25"/>
      <c r="AB6" s="5">
        <f>COUNTIF(F8:F221,"&gt;0")</f>
        <v>76</v>
      </c>
      <c r="AC6" s="5">
        <f>COUNTIF(G8:G221,"&gt;0")</f>
        <v>76</v>
      </c>
      <c r="AD6" s="5">
        <f>COUNTIF(H8:H221,"&gt;0")</f>
        <v>72</v>
      </c>
      <c r="AE6" s="5">
        <f>COUNTIF(I8:I221,"&gt;0")</f>
        <v>76</v>
      </c>
    </row>
    <row r="7" spans="1:32" s="11" customFormat="1" ht="15" customHeight="1">
      <c r="A7" s="140"/>
      <c r="B7" s="143"/>
      <c r="C7" s="148"/>
      <c r="D7" s="149"/>
      <c r="E7" s="143"/>
      <c r="F7" s="9">
        <v>10</v>
      </c>
      <c r="G7" s="9">
        <v>15</v>
      </c>
      <c r="H7" s="9">
        <v>20</v>
      </c>
      <c r="I7" s="9">
        <v>20</v>
      </c>
      <c r="J7" s="9"/>
      <c r="K7" s="9"/>
      <c r="L7" s="9"/>
      <c r="M7" s="9"/>
      <c r="N7" s="9"/>
      <c r="O7" s="9"/>
      <c r="P7" s="10"/>
      <c r="Q7" s="137"/>
      <c r="R7" s="25"/>
    </row>
    <row r="8" spans="1:32" s="14" customFormat="1" ht="18.75" customHeight="1">
      <c r="A8" s="26">
        <v>1</v>
      </c>
      <c r="B8" s="83">
        <v>1820266235</v>
      </c>
      <c r="C8" s="84" t="s">
        <v>201</v>
      </c>
      <c r="D8" s="85" t="s">
        <v>202</v>
      </c>
      <c r="E8" s="105"/>
      <c r="F8" s="106">
        <v>10</v>
      </c>
      <c r="G8" s="106">
        <v>6</v>
      </c>
      <c r="H8" s="106">
        <v>8</v>
      </c>
      <c r="I8" s="106">
        <v>10</v>
      </c>
      <c r="J8" s="30"/>
      <c r="K8" s="36"/>
      <c r="L8" s="36"/>
      <c r="M8" s="30"/>
      <c r="N8" s="35"/>
      <c r="O8" s="12"/>
      <c r="P8" s="32"/>
      <c r="Q8" s="13"/>
      <c r="R8" s="34">
        <f t="shared" ref="R8:R39" si="0">COUNTIF($B$8:$B$184,B8)</f>
        <v>1</v>
      </c>
      <c r="V8" s="11"/>
      <c r="Z8" s="34">
        <f t="shared" ref="Z8:Z71" si="1">COUNTIF($B$8:$B$221,B8)</f>
        <v>1</v>
      </c>
      <c r="AA8" s="14">
        <f>VALUE(B8)</f>
        <v>1820266235</v>
      </c>
    </row>
    <row r="9" spans="1:32" s="14" customFormat="1" ht="18.75" customHeight="1">
      <c r="A9" s="27">
        <f>A8+1</f>
        <v>2</v>
      </c>
      <c r="B9" s="86">
        <v>172327984</v>
      </c>
      <c r="C9" s="87" t="s">
        <v>207</v>
      </c>
      <c r="D9" s="88" t="s">
        <v>143</v>
      </c>
      <c r="E9" s="105"/>
      <c r="F9" s="107">
        <v>10</v>
      </c>
      <c r="G9" s="107">
        <v>6</v>
      </c>
      <c r="H9" s="107">
        <v>9</v>
      </c>
      <c r="I9" s="107">
        <v>10</v>
      </c>
      <c r="J9" s="30"/>
      <c r="K9" s="30"/>
      <c r="L9" s="30"/>
      <c r="M9" s="30"/>
      <c r="N9" s="31"/>
      <c r="O9" s="15"/>
      <c r="P9" s="33"/>
      <c r="Q9" s="16"/>
      <c r="R9" s="34">
        <f t="shared" si="0"/>
        <v>1</v>
      </c>
      <c r="S9" s="17">
        <v>0</v>
      </c>
      <c r="T9" s="17" t="s">
        <v>17</v>
      </c>
      <c r="Z9" s="34">
        <f t="shared" si="1"/>
        <v>1</v>
      </c>
      <c r="AA9" s="14">
        <f t="shared" ref="AA9:AA71" si="2">VALUE(B9)</f>
        <v>172327984</v>
      </c>
    </row>
    <row r="10" spans="1:32" s="14" customFormat="1" ht="18.75" customHeight="1">
      <c r="A10" s="27">
        <f t="shared" ref="A10:A73" si="3">A9+1</f>
        <v>3</v>
      </c>
      <c r="B10" s="86">
        <v>1810226267</v>
      </c>
      <c r="C10" s="87" t="s">
        <v>209</v>
      </c>
      <c r="D10" s="88" t="s">
        <v>143</v>
      </c>
      <c r="E10" s="105"/>
      <c r="F10" s="107">
        <v>7</v>
      </c>
      <c r="G10" s="107">
        <v>7</v>
      </c>
      <c r="H10" s="107">
        <v>6</v>
      </c>
      <c r="I10" s="107">
        <v>5</v>
      </c>
      <c r="J10" s="30"/>
      <c r="K10" s="30"/>
      <c r="L10" s="30"/>
      <c r="M10" s="30"/>
      <c r="N10" s="31"/>
      <c r="O10" s="15"/>
      <c r="P10" s="33"/>
      <c r="Q10" s="16"/>
      <c r="R10" s="34">
        <f t="shared" si="0"/>
        <v>1</v>
      </c>
      <c r="S10" s="18">
        <v>1</v>
      </c>
      <c r="T10" s="18" t="s">
        <v>18</v>
      </c>
      <c r="Z10" s="34">
        <f t="shared" si="1"/>
        <v>1</v>
      </c>
      <c r="AA10" s="14">
        <f t="shared" si="2"/>
        <v>1810226267</v>
      </c>
    </row>
    <row r="11" spans="1:32" s="14" customFormat="1" ht="18.75" customHeight="1">
      <c r="A11" s="27">
        <f t="shared" si="3"/>
        <v>4</v>
      </c>
      <c r="B11" s="86">
        <v>1820264941</v>
      </c>
      <c r="C11" s="87" t="s">
        <v>211</v>
      </c>
      <c r="D11" s="88" t="s">
        <v>212</v>
      </c>
      <c r="E11" s="105"/>
      <c r="F11" s="107">
        <v>6</v>
      </c>
      <c r="G11" s="107">
        <v>5</v>
      </c>
      <c r="H11" s="107">
        <v>6</v>
      </c>
      <c r="I11" s="107">
        <v>2</v>
      </c>
      <c r="J11" s="30"/>
      <c r="K11" s="30"/>
      <c r="L11" s="30"/>
      <c r="M11" s="30"/>
      <c r="N11" s="31"/>
      <c r="O11" s="15"/>
      <c r="P11" s="33"/>
      <c r="Q11" s="16"/>
      <c r="R11" s="34">
        <f t="shared" si="0"/>
        <v>1</v>
      </c>
      <c r="S11" s="18">
        <v>2</v>
      </c>
      <c r="T11" s="18" t="s">
        <v>19</v>
      </c>
      <c r="Z11" s="34">
        <f t="shared" si="1"/>
        <v>1</v>
      </c>
      <c r="AA11" s="14">
        <f t="shared" si="2"/>
        <v>1820264941</v>
      </c>
    </row>
    <row r="12" spans="1:32" s="14" customFormat="1" ht="18.75" customHeight="1">
      <c r="A12" s="27">
        <f t="shared" si="3"/>
        <v>5</v>
      </c>
      <c r="B12" s="86">
        <v>1811223956</v>
      </c>
      <c r="C12" s="87" t="s">
        <v>189</v>
      </c>
      <c r="D12" s="88" t="s">
        <v>213</v>
      </c>
      <c r="E12" s="105"/>
      <c r="F12" s="107">
        <v>7</v>
      </c>
      <c r="G12" s="107">
        <v>6</v>
      </c>
      <c r="H12" s="107">
        <v>6</v>
      </c>
      <c r="I12" s="107">
        <v>5.6</v>
      </c>
      <c r="J12" s="30"/>
      <c r="K12" s="30"/>
      <c r="L12" s="30"/>
      <c r="M12" s="30"/>
      <c r="N12" s="31"/>
      <c r="O12" s="15"/>
      <c r="P12" s="33"/>
      <c r="Q12" s="16"/>
      <c r="R12" s="34">
        <f t="shared" si="0"/>
        <v>1</v>
      </c>
      <c r="S12" s="18">
        <v>3</v>
      </c>
      <c r="T12" s="18" t="s">
        <v>20</v>
      </c>
      <c r="Z12" s="34">
        <f t="shared" si="1"/>
        <v>1</v>
      </c>
      <c r="AA12" s="14">
        <f t="shared" si="2"/>
        <v>1811223956</v>
      </c>
    </row>
    <row r="13" spans="1:32" s="14" customFormat="1" ht="18.75" customHeight="1">
      <c r="A13" s="27">
        <f t="shared" si="3"/>
        <v>6</v>
      </c>
      <c r="B13" s="86">
        <v>172327988</v>
      </c>
      <c r="C13" s="87" t="s">
        <v>214</v>
      </c>
      <c r="D13" s="88" t="s">
        <v>179</v>
      </c>
      <c r="E13" s="105"/>
      <c r="F13" s="107">
        <v>10</v>
      </c>
      <c r="G13" s="107">
        <v>7</v>
      </c>
      <c r="H13" s="107">
        <v>9</v>
      </c>
      <c r="I13" s="107">
        <v>10</v>
      </c>
      <c r="J13" s="30"/>
      <c r="K13" s="30"/>
      <c r="L13" s="30"/>
      <c r="M13" s="30"/>
      <c r="N13" s="31"/>
      <c r="O13" s="15"/>
      <c r="P13" s="33"/>
      <c r="Q13" s="16"/>
      <c r="R13" s="34">
        <f t="shared" si="0"/>
        <v>1</v>
      </c>
      <c r="S13" s="18">
        <v>4</v>
      </c>
      <c r="T13" s="18" t="s">
        <v>21</v>
      </c>
      <c r="Z13" s="34">
        <f t="shared" si="1"/>
        <v>1</v>
      </c>
      <c r="AA13" s="14">
        <f t="shared" si="2"/>
        <v>172327988</v>
      </c>
    </row>
    <row r="14" spans="1:32" s="14" customFormat="1" ht="18.75" customHeight="1">
      <c r="A14" s="27">
        <f t="shared" si="3"/>
        <v>7</v>
      </c>
      <c r="B14" s="86">
        <v>1810223784</v>
      </c>
      <c r="C14" s="87" t="s">
        <v>215</v>
      </c>
      <c r="D14" s="88" t="s">
        <v>179</v>
      </c>
      <c r="E14" s="105"/>
      <c r="F14" s="107">
        <v>8</v>
      </c>
      <c r="G14" s="107">
        <v>7</v>
      </c>
      <c r="H14" s="107">
        <v>6</v>
      </c>
      <c r="I14" s="107">
        <v>4</v>
      </c>
      <c r="J14" s="30"/>
      <c r="K14" s="30"/>
      <c r="L14" s="30"/>
      <c r="M14" s="30"/>
      <c r="N14" s="31"/>
      <c r="O14" s="15"/>
      <c r="P14" s="33"/>
      <c r="Q14" s="16"/>
      <c r="R14" s="34">
        <f t="shared" si="0"/>
        <v>1</v>
      </c>
      <c r="S14" s="18">
        <v>5</v>
      </c>
      <c r="T14" s="18" t="s">
        <v>22</v>
      </c>
      <c r="Z14" s="34">
        <f t="shared" si="1"/>
        <v>1</v>
      </c>
      <c r="AA14" s="14">
        <f t="shared" si="2"/>
        <v>1810223784</v>
      </c>
    </row>
    <row r="15" spans="1:32" s="14" customFormat="1" ht="18.75" customHeight="1">
      <c r="A15" s="27">
        <f t="shared" si="3"/>
        <v>8</v>
      </c>
      <c r="B15" s="86">
        <v>172327989</v>
      </c>
      <c r="C15" s="87" t="s">
        <v>216</v>
      </c>
      <c r="D15" s="88" t="s">
        <v>217</v>
      </c>
      <c r="E15" s="105"/>
      <c r="F15" s="107">
        <v>9</v>
      </c>
      <c r="G15" s="107">
        <v>7</v>
      </c>
      <c r="H15" s="107">
        <v>9</v>
      </c>
      <c r="I15" s="107">
        <v>6</v>
      </c>
      <c r="J15" s="30"/>
      <c r="K15" s="30"/>
      <c r="L15" s="30"/>
      <c r="M15" s="30"/>
      <c r="N15" s="31"/>
      <c r="O15" s="15"/>
      <c r="P15" s="33"/>
      <c r="Q15" s="16"/>
      <c r="R15" s="34">
        <f t="shared" si="0"/>
        <v>1</v>
      </c>
      <c r="S15" s="18">
        <v>6</v>
      </c>
      <c r="T15" s="18" t="s">
        <v>23</v>
      </c>
      <c r="Z15" s="34">
        <f t="shared" si="1"/>
        <v>1</v>
      </c>
      <c r="AA15" s="14">
        <f t="shared" si="2"/>
        <v>172327989</v>
      </c>
    </row>
    <row r="16" spans="1:32" s="14" customFormat="1" ht="18.75" customHeight="1">
      <c r="A16" s="27">
        <f t="shared" si="3"/>
        <v>9</v>
      </c>
      <c r="B16" s="86">
        <v>161326970</v>
      </c>
      <c r="C16" s="87" t="s">
        <v>218</v>
      </c>
      <c r="D16" s="88" t="s">
        <v>185</v>
      </c>
      <c r="E16" s="105"/>
      <c r="F16" s="107">
        <v>6</v>
      </c>
      <c r="G16" s="107">
        <v>6</v>
      </c>
      <c r="H16" s="107">
        <v>5</v>
      </c>
      <c r="I16" s="107">
        <v>6</v>
      </c>
      <c r="J16" s="30"/>
      <c r="K16" s="30"/>
      <c r="L16" s="30"/>
      <c r="M16" s="30"/>
      <c r="N16" s="31"/>
      <c r="O16" s="15"/>
      <c r="P16" s="33"/>
      <c r="Q16" s="16"/>
      <c r="R16" s="34">
        <f t="shared" si="0"/>
        <v>1</v>
      </c>
      <c r="S16" s="18">
        <v>7</v>
      </c>
      <c r="T16" s="18" t="s">
        <v>24</v>
      </c>
      <c r="Z16" s="34">
        <f t="shared" si="1"/>
        <v>1</v>
      </c>
      <c r="AA16" s="14">
        <f t="shared" si="2"/>
        <v>161326970</v>
      </c>
    </row>
    <row r="17" spans="1:27" s="14" customFormat="1" ht="18.75" customHeight="1">
      <c r="A17" s="27">
        <f t="shared" si="3"/>
        <v>10</v>
      </c>
      <c r="B17" s="86">
        <v>1820266333</v>
      </c>
      <c r="C17" s="87" t="s">
        <v>220</v>
      </c>
      <c r="D17" s="88" t="s">
        <v>158</v>
      </c>
      <c r="E17" s="105"/>
      <c r="F17" s="107">
        <v>9</v>
      </c>
      <c r="G17" s="107">
        <v>7</v>
      </c>
      <c r="H17" s="107">
        <v>9</v>
      </c>
      <c r="I17" s="107">
        <v>9.1999999999999993</v>
      </c>
      <c r="J17" s="30"/>
      <c r="K17" s="30"/>
      <c r="L17" s="30"/>
      <c r="M17" s="30"/>
      <c r="N17" s="31"/>
      <c r="O17" s="15"/>
      <c r="P17" s="33"/>
      <c r="Q17" s="16"/>
      <c r="R17" s="34">
        <f t="shared" si="0"/>
        <v>1</v>
      </c>
      <c r="S17" s="18">
        <v>8</v>
      </c>
      <c r="T17" s="18" t="s">
        <v>25</v>
      </c>
      <c r="Z17" s="34">
        <f t="shared" si="1"/>
        <v>1</v>
      </c>
      <c r="AA17" s="14">
        <f t="shared" si="2"/>
        <v>1820266333</v>
      </c>
    </row>
    <row r="18" spans="1:27" s="14" customFormat="1" ht="18.75" customHeight="1">
      <c r="A18" s="27">
        <f t="shared" si="3"/>
        <v>11</v>
      </c>
      <c r="B18" s="86">
        <v>172327993</v>
      </c>
      <c r="C18" s="87" t="s">
        <v>221</v>
      </c>
      <c r="D18" s="88" t="s">
        <v>144</v>
      </c>
      <c r="E18" s="105"/>
      <c r="F18" s="107">
        <v>10</v>
      </c>
      <c r="G18" s="107">
        <v>7</v>
      </c>
      <c r="H18" s="107">
        <v>9</v>
      </c>
      <c r="I18" s="107">
        <v>9.5</v>
      </c>
      <c r="J18" s="30"/>
      <c r="K18" s="30"/>
      <c r="L18" s="30"/>
      <c r="M18" s="30"/>
      <c r="N18" s="31"/>
      <c r="O18" s="15"/>
      <c r="P18" s="33"/>
      <c r="Q18" s="16"/>
      <c r="R18" s="34">
        <f t="shared" si="0"/>
        <v>1</v>
      </c>
      <c r="S18" s="18">
        <v>9</v>
      </c>
      <c r="T18" s="18" t="s">
        <v>26</v>
      </c>
      <c r="Z18" s="34">
        <f t="shared" si="1"/>
        <v>1</v>
      </c>
      <c r="AA18" s="14">
        <f t="shared" si="2"/>
        <v>172327993</v>
      </c>
    </row>
    <row r="19" spans="1:27" s="14" customFormat="1" ht="18.75" customHeight="1">
      <c r="A19" s="27">
        <f t="shared" si="3"/>
        <v>12</v>
      </c>
      <c r="B19" s="86">
        <v>171575488</v>
      </c>
      <c r="C19" s="87" t="s">
        <v>222</v>
      </c>
      <c r="D19" s="88" t="s">
        <v>223</v>
      </c>
      <c r="E19" s="105"/>
      <c r="F19" s="107">
        <v>6</v>
      </c>
      <c r="G19" s="107">
        <v>6</v>
      </c>
      <c r="H19" s="107">
        <v>0</v>
      </c>
      <c r="I19" s="107">
        <v>5</v>
      </c>
      <c r="J19" s="30"/>
      <c r="K19" s="30"/>
      <c r="L19" s="30"/>
      <c r="M19" s="30"/>
      <c r="N19" s="31"/>
      <c r="O19" s="15"/>
      <c r="P19" s="33"/>
      <c r="Q19" s="16"/>
      <c r="R19" s="34">
        <f t="shared" si="0"/>
        <v>1</v>
      </c>
      <c r="S19" s="18">
        <v>10</v>
      </c>
      <c r="T19" s="18" t="s">
        <v>27</v>
      </c>
      <c r="Z19" s="34">
        <f t="shared" si="1"/>
        <v>1</v>
      </c>
      <c r="AA19" s="14">
        <f t="shared" si="2"/>
        <v>171575488</v>
      </c>
    </row>
    <row r="20" spans="1:27" s="14" customFormat="1" ht="18.75" customHeight="1">
      <c r="A20" s="27">
        <f t="shared" si="3"/>
        <v>13</v>
      </c>
      <c r="B20" s="86">
        <v>1810223779</v>
      </c>
      <c r="C20" s="87" t="s">
        <v>186</v>
      </c>
      <c r="D20" s="88" t="s">
        <v>178</v>
      </c>
      <c r="E20" s="105"/>
      <c r="F20" s="107">
        <v>0</v>
      </c>
      <c r="G20" s="107">
        <v>0</v>
      </c>
      <c r="H20" s="107">
        <v>0</v>
      </c>
      <c r="I20" s="107">
        <v>0</v>
      </c>
      <c r="J20" s="30"/>
      <c r="K20" s="30"/>
      <c r="L20" s="30"/>
      <c r="M20" s="30"/>
      <c r="N20" s="31"/>
      <c r="O20" s="15"/>
      <c r="P20" s="33"/>
      <c r="Q20" s="16"/>
      <c r="R20" s="34">
        <f t="shared" si="0"/>
        <v>1</v>
      </c>
      <c r="S20" s="18" t="s">
        <v>13</v>
      </c>
      <c r="T20" s="18" t="s">
        <v>7</v>
      </c>
      <c r="Z20" s="34">
        <f t="shared" si="1"/>
        <v>1</v>
      </c>
      <c r="AA20" s="14">
        <f t="shared" si="2"/>
        <v>1810223779</v>
      </c>
    </row>
    <row r="21" spans="1:27" s="14" customFormat="1" ht="18.75" customHeight="1">
      <c r="A21" s="27">
        <f t="shared" si="3"/>
        <v>14</v>
      </c>
      <c r="B21" s="86">
        <v>172327996</v>
      </c>
      <c r="C21" s="87" t="s">
        <v>225</v>
      </c>
      <c r="D21" s="88" t="s">
        <v>226</v>
      </c>
      <c r="E21" s="105"/>
      <c r="F21" s="107">
        <v>10</v>
      </c>
      <c r="G21" s="107">
        <v>6</v>
      </c>
      <c r="H21" s="107">
        <v>8.1999999999999993</v>
      </c>
      <c r="I21" s="107">
        <v>10</v>
      </c>
      <c r="J21" s="30"/>
      <c r="K21" s="30"/>
      <c r="L21" s="30"/>
      <c r="M21" s="30"/>
      <c r="N21" s="31"/>
      <c r="O21" s="15"/>
      <c r="P21" s="33"/>
      <c r="Q21" s="16"/>
      <c r="R21" s="34">
        <f t="shared" si="0"/>
        <v>1</v>
      </c>
      <c r="S21" s="18" t="s">
        <v>28</v>
      </c>
      <c r="T21" s="18" t="s">
        <v>29</v>
      </c>
      <c r="Z21" s="34">
        <f t="shared" si="1"/>
        <v>1</v>
      </c>
      <c r="AA21" s="14">
        <f t="shared" si="2"/>
        <v>172327996</v>
      </c>
    </row>
    <row r="22" spans="1:27" s="14" customFormat="1" ht="18.75" customHeight="1">
      <c r="A22" s="27">
        <f t="shared" si="3"/>
        <v>15</v>
      </c>
      <c r="B22" s="86">
        <v>1811226157</v>
      </c>
      <c r="C22" s="87" t="s">
        <v>227</v>
      </c>
      <c r="D22" s="88" t="s">
        <v>187</v>
      </c>
      <c r="E22" s="105"/>
      <c r="F22" s="107">
        <v>0</v>
      </c>
      <c r="G22" s="107">
        <v>0</v>
      </c>
      <c r="H22" s="107">
        <v>0</v>
      </c>
      <c r="I22" s="107">
        <v>0</v>
      </c>
      <c r="J22" s="30"/>
      <c r="K22" s="30"/>
      <c r="L22" s="30"/>
      <c r="M22" s="30"/>
      <c r="N22" s="31"/>
      <c r="O22" s="15"/>
      <c r="P22" s="33"/>
      <c r="Q22" s="16"/>
      <c r="R22" s="34">
        <f t="shared" si="0"/>
        <v>1</v>
      </c>
      <c r="S22" s="18" t="s">
        <v>30</v>
      </c>
      <c r="T22" s="18" t="s">
        <v>31</v>
      </c>
      <c r="Z22" s="34">
        <f t="shared" si="1"/>
        <v>1</v>
      </c>
      <c r="AA22" s="14">
        <f t="shared" si="2"/>
        <v>1811226157</v>
      </c>
    </row>
    <row r="23" spans="1:27" s="14" customFormat="1" ht="18.75" customHeight="1">
      <c r="A23" s="27">
        <f t="shared" si="3"/>
        <v>16</v>
      </c>
      <c r="B23" s="86">
        <v>172416889</v>
      </c>
      <c r="C23" s="87" t="s">
        <v>228</v>
      </c>
      <c r="D23" s="88" t="s">
        <v>229</v>
      </c>
      <c r="E23" s="105"/>
      <c r="F23" s="107">
        <v>9</v>
      </c>
      <c r="G23" s="107">
        <v>6</v>
      </c>
      <c r="H23" s="107">
        <v>9</v>
      </c>
      <c r="I23" s="107">
        <v>10</v>
      </c>
      <c r="J23" s="30"/>
      <c r="K23" s="30"/>
      <c r="L23" s="30"/>
      <c r="M23" s="30"/>
      <c r="N23" s="31"/>
      <c r="O23" s="15"/>
      <c r="P23" s="33"/>
      <c r="Q23" s="16"/>
      <c r="R23" s="34">
        <f t="shared" si="0"/>
        <v>1</v>
      </c>
      <c r="S23" s="18" t="s">
        <v>15</v>
      </c>
      <c r="T23" s="18" t="s">
        <v>32</v>
      </c>
      <c r="Z23" s="34">
        <f t="shared" si="1"/>
        <v>1</v>
      </c>
      <c r="AA23" s="14">
        <f t="shared" si="2"/>
        <v>172416889</v>
      </c>
    </row>
    <row r="24" spans="1:27" s="14" customFormat="1" ht="18.75" customHeight="1">
      <c r="A24" s="27">
        <f t="shared" si="3"/>
        <v>17</v>
      </c>
      <c r="B24" s="86">
        <v>1811213926</v>
      </c>
      <c r="C24" s="87" t="s">
        <v>196</v>
      </c>
      <c r="D24" s="88" t="s">
        <v>229</v>
      </c>
      <c r="E24" s="105"/>
      <c r="F24" s="107">
        <v>6</v>
      </c>
      <c r="G24" s="107">
        <v>6</v>
      </c>
      <c r="H24" s="107">
        <v>6</v>
      </c>
      <c r="I24" s="107">
        <v>3.5</v>
      </c>
      <c r="J24" s="30"/>
      <c r="K24" s="30"/>
      <c r="L24" s="30"/>
      <c r="M24" s="30"/>
      <c r="N24" s="31"/>
      <c r="O24" s="15"/>
      <c r="P24" s="33"/>
      <c r="Q24" s="16"/>
      <c r="R24" s="34">
        <f t="shared" si="0"/>
        <v>1</v>
      </c>
      <c r="S24" s="18">
        <v>0</v>
      </c>
      <c r="T24" s="18" t="s">
        <v>17</v>
      </c>
      <c r="Z24" s="34">
        <f t="shared" si="1"/>
        <v>1</v>
      </c>
      <c r="AA24" s="14">
        <f t="shared" si="2"/>
        <v>1811213926</v>
      </c>
    </row>
    <row r="25" spans="1:27" s="14" customFormat="1" ht="18.75" customHeight="1">
      <c r="A25" s="27">
        <f t="shared" si="3"/>
        <v>18</v>
      </c>
      <c r="B25" s="86">
        <v>161156997</v>
      </c>
      <c r="C25" s="87" t="s">
        <v>231</v>
      </c>
      <c r="D25" s="88" t="s">
        <v>159</v>
      </c>
      <c r="E25" s="105"/>
      <c r="F25" s="107">
        <v>8</v>
      </c>
      <c r="G25" s="107">
        <v>6</v>
      </c>
      <c r="H25" s="107">
        <v>6</v>
      </c>
      <c r="I25" s="107">
        <v>8</v>
      </c>
      <c r="J25" s="30"/>
      <c r="K25" s="30"/>
      <c r="L25" s="30"/>
      <c r="M25" s="30"/>
      <c r="N25" s="31"/>
      <c r="O25" s="15"/>
      <c r="P25" s="33"/>
      <c r="Q25" s="16"/>
      <c r="R25" s="34">
        <f t="shared" si="0"/>
        <v>1</v>
      </c>
      <c r="S25" s="18">
        <v>1.1000000000000001</v>
      </c>
      <c r="T25" s="18" t="s">
        <v>33</v>
      </c>
      <c r="Z25" s="34">
        <f t="shared" si="1"/>
        <v>1</v>
      </c>
      <c r="AA25" s="14">
        <f t="shared" si="2"/>
        <v>161156997</v>
      </c>
    </row>
    <row r="26" spans="1:27" s="14" customFormat="1" ht="18.75" customHeight="1">
      <c r="A26" s="27">
        <f t="shared" si="3"/>
        <v>19</v>
      </c>
      <c r="B26" s="86">
        <v>1810224611</v>
      </c>
      <c r="C26" s="87" t="s">
        <v>232</v>
      </c>
      <c r="D26" s="88" t="s">
        <v>159</v>
      </c>
      <c r="E26" s="105"/>
      <c r="F26" s="107">
        <v>10</v>
      </c>
      <c r="G26" s="107">
        <v>7</v>
      </c>
      <c r="H26" s="107">
        <v>7.2</v>
      </c>
      <c r="I26" s="107">
        <v>5.5</v>
      </c>
      <c r="J26" s="30"/>
      <c r="K26" s="30"/>
      <c r="L26" s="30"/>
      <c r="M26" s="30"/>
      <c r="N26" s="31"/>
      <c r="O26" s="15"/>
      <c r="P26" s="33"/>
      <c r="Q26" s="16"/>
      <c r="R26" s="34">
        <f t="shared" si="0"/>
        <v>1</v>
      </c>
      <c r="S26" s="18">
        <v>1.2</v>
      </c>
      <c r="T26" s="18" t="s">
        <v>34</v>
      </c>
      <c r="Z26" s="34">
        <f t="shared" si="1"/>
        <v>1</v>
      </c>
      <c r="AA26" s="14">
        <f t="shared" si="2"/>
        <v>1810224611</v>
      </c>
    </row>
    <row r="27" spans="1:27" s="14" customFormat="1" ht="18.75" customHeight="1">
      <c r="A27" s="27">
        <f t="shared" si="3"/>
        <v>20</v>
      </c>
      <c r="B27" s="86">
        <v>1816217061</v>
      </c>
      <c r="C27" s="87" t="s">
        <v>233</v>
      </c>
      <c r="D27" s="88" t="s">
        <v>159</v>
      </c>
      <c r="E27" s="105"/>
      <c r="F27" s="107">
        <v>0</v>
      </c>
      <c r="G27" s="107">
        <v>0</v>
      </c>
      <c r="H27" s="107">
        <v>0</v>
      </c>
      <c r="I27" s="107">
        <v>0</v>
      </c>
      <c r="J27" s="30"/>
      <c r="K27" s="30"/>
      <c r="L27" s="30"/>
      <c r="M27" s="30"/>
      <c r="N27" s="31"/>
      <c r="O27" s="15"/>
      <c r="P27" s="33"/>
      <c r="Q27" s="16"/>
      <c r="R27" s="34">
        <f t="shared" si="0"/>
        <v>1</v>
      </c>
      <c r="S27" s="18">
        <v>1.3</v>
      </c>
      <c r="T27" s="18" t="s">
        <v>35</v>
      </c>
      <c r="Z27" s="34">
        <f t="shared" si="1"/>
        <v>1</v>
      </c>
      <c r="AA27" s="14">
        <f t="shared" si="2"/>
        <v>1816217061</v>
      </c>
    </row>
    <row r="28" spans="1:27" s="14" customFormat="1" ht="18.75" customHeight="1">
      <c r="A28" s="27">
        <f t="shared" si="3"/>
        <v>21</v>
      </c>
      <c r="B28" s="86">
        <v>1910219669</v>
      </c>
      <c r="C28" s="87" t="s">
        <v>235</v>
      </c>
      <c r="D28" s="88" t="s">
        <v>160</v>
      </c>
      <c r="E28" s="105"/>
      <c r="F28" s="107">
        <v>7</v>
      </c>
      <c r="G28" s="107">
        <v>6</v>
      </c>
      <c r="H28" s="107">
        <v>6.2</v>
      </c>
      <c r="I28" s="107">
        <v>6</v>
      </c>
      <c r="J28" s="30"/>
      <c r="K28" s="30"/>
      <c r="L28" s="30"/>
      <c r="M28" s="30"/>
      <c r="N28" s="31"/>
      <c r="O28" s="15"/>
      <c r="P28" s="33"/>
      <c r="Q28" s="16"/>
      <c r="R28" s="34">
        <f t="shared" si="0"/>
        <v>1</v>
      </c>
      <c r="S28" s="18">
        <v>1.4</v>
      </c>
      <c r="T28" s="18" t="s">
        <v>36</v>
      </c>
      <c r="Z28" s="34">
        <f t="shared" si="1"/>
        <v>1</v>
      </c>
      <c r="AA28" s="14">
        <f t="shared" si="2"/>
        <v>1910219669</v>
      </c>
    </row>
    <row r="29" spans="1:27" s="14" customFormat="1" ht="18.75" customHeight="1">
      <c r="A29" s="27">
        <f t="shared" si="3"/>
        <v>22</v>
      </c>
      <c r="B29" s="86">
        <v>172328005</v>
      </c>
      <c r="C29" s="87" t="s">
        <v>237</v>
      </c>
      <c r="D29" s="88" t="s">
        <v>145</v>
      </c>
      <c r="E29" s="105"/>
      <c r="F29" s="107">
        <v>10</v>
      </c>
      <c r="G29" s="107">
        <v>9</v>
      </c>
      <c r="H29" s="107">
        <v>9</v>
      </c>
      <c r="I29" s="107">
        <v>8</v>
      </c>
      <c r="J29" s="30"/>
      <c r="K29" s="30"/>
      <c r="L29" s="30"/>
      <c r="M29" s="30"/>
      <c r="N29" s="31"/>
      <c r="O29" s="15"/>
      <c r="P29" s="33"/>
      <c r="Q29" s="16"/>
      <c r="R29" s="34">
        <f t="shared" si="0"/>
        <v>1</v>
      </c>
      <c r="S29" s="18">
        <v>1.5</v>
      </c>
      <c r="T29" s="18" t="s">
        <v>37</v>
      </c>
      <c r="Z29" s="34">
        <f t="shared" si="1"/>
        <v>1</v>
      </c>
      <c r="AA29" s="14">
        <f t="shared" si="2"/>
        <v>172328005</v>
      </c>
    </row>
    <row r="30" spans="1:27" s="14" customFormat="1" ht="18.75" customHeight="1">
      <c r="A30" s="27">
        <f t="shared" si="3"/>
        <v>23</v>
      </c>
      <c r="B30" s="90">
        <v>1811225067</v>
      </c>
      <c r="C30" s="89" t="s">
        <v>238</v>
      </c>
      <c r="D30" s="89" t="s">
        <v>146</v>
      </c>
      <c r="E30" s="105"/>
      <c r="F30" s="107">
        <v>7</v>
      </c>
      <c r="G30" s="107">
        <v>7</v>
      </c>
      <c r="H30" s="107">
        <v>6</v>
      </c>
      <c r="I30" s="107">
        <v>6</v>
      </c>
      <c r="J30" s="30"/>
      <c r="K30" s="30"/>
      <c r="L30" s="30"/>
      <c r="M30" s="30"/>
      <c r="N30" s="31"/>
      <c r="O30" s="15"/>
      <c r="P30" s="33"/>
      <c r="Q30" s="16"/>
      <c r="R30" s="34">
        <f t="shared" si="0"/>
        <v>1</v>
      </c>
      <c r="S30" s="18">
        <v>1.6</v>
      </c>
      <c r="T30" s="18" t="s">
        <v>38</v>
      </c>
      <c r="Z30" s="34">
        <f t="shared" si="1"/>
        <v>1</v>
      </c>
      <c r="AA30" s="14">
        <f t="shared" si="2"/>
        <v>1811225067</v>
      </c>
    </row>
    <row r="31" spans="1:27" s="14" customFormat="1" ht="18.75" customHeight="1">
      <c r="A31" s="27">
        <f t="shared" si="3"/>
        <v>24</v>
      </c>
      <c r="B31" s="86">
        <v>172328008</v>
      </c>
      <c r="C31" s="87" t="s">
        <v>240</v>
      </c>
      <c r="D31" s="88" t="s">
        <v>181</v>
      </c>
      <c r="E31" s="105"/>
      <c r="F31" s="107">
        <v>10</v>
      </c>
      <c r="G31" s="107">
        <v>7</v>
      </c>
      <c r="H31" s="107">
        <v>7.5</v>
      </c>
      <c r="I31" s="107">
        <v>9</v>
      </c>
      <c r="J31" s="30"/>
      <c r="K31" s="30"/>
      <c r="L31" s="30"/>
      <c r="M31" s="30"/>
      <c r="N31" s="31"/>
      <c r="O31" s="15"/>
      <c r="P31" s="33"/>
      <c r="Q31" s="16"/>
      <c r="R31" s="34">
        <f t="shared" si="0"/>
        <v>1</v>
      </c>
      <c r="S31" s="18">
        <v>1.7</v>
      </c>
      <c r="T31" s="18" t="s">
        <v>39</v>
      </c>
      <c r="Z31" s="34">
        <f t="shared" si="1"/>
        <v>1</v>
      </c>
      <c r="AA31" s="14">
        <f t="shared" si="2"/>
        <v>172328008</v>
      </c>
    </row>
    <row r="32" spans="1:27" s="14" customFormat="1" ht="18.75" customHeight="1">
      <c r="A32" s="27">
        <f t="shared" si="3"/>
        <v>25</v>
      </c>
      <c r="B32" s="86">
        <v>1811225576</v>
      </c>
      <c r="C32" s="87" t="s">
        <v>194</v>
      </c>
      <c r="D32" s="88" t="s">
        <v>173</v>
      </c>
      <c r="E32" s="108"/>
      <c r="F32" s="107">
        <v>10</v>
      </c>
      <c r="G32" s="107">
        <v>7</v>
      </c>
      <c r="H32" s="107">
        <v>6.5</v>
      </c>
      <c r="I32" s="107">
        <v>5</v>
      </c>
      <c r="J32" s="30"/>
      <c r="K32" s="30"/>
      <c r="L32" s="30"/>
      <c r="M32" s="30"/>
      <c r="N32" s="31"/>
      <c r="O32" s="15"/>
      <c r="P32" s="33"/>
      <c r="Q32" s="16"/>
      <c r="R32" s="34">
        <f t="shared" si="0"/>
        <v>1</v>
      </c>
      <c r="S32" s="18">
        <v>1.8</v>
      </c>
      <c r="T32" s="18" t="s">
        <v>40</v>
      </c>
      <c r="Z32" s="34">
        <f t="shared" si="1"/>
        <v>1</v>
      </c>
      <c r="AA32" s="14">
        <f t="shared" si="2"/>
        <v>1811225576</v>
      </c>
    </row>
    <row r="33" spans="1:27" s="14" customFormat="1" ht="18.75" customHeight="1">
      <c r="A33" s="27">
        <f t="shared" si="3"/>
        <v>26</v>
      </c>
      <c r="B33" s="86">
        <v>172328013</v>
      </c>
      <c r="C33" s="87" t="s">
        <v>147</v>
      </c>
      <c r="D33" s="88" t="s">
        <v>241</v>
      </c>
      <c r="E33" s="105"/>
      <c r="F33" s="107">
        <v>10</v>
      </c>
      <c r="G33" s="107">
        <v>7</v>
      </c>
      <c r="H33" s="107">
        <v>8</v>
      </c>
      <c r="I33" s="107">
        <v>10</v>
      </c>
      <c r="J33" s="30"/>
      <c r="K33" s="30"/>
      <c r="L33" s="30"/>
      <c r="M33" s="30"/>
      <c r="N33" s="31"/>
      <c r="O33" s="15"/>
      <c r="P33" s="33"/>
      <c r="Q33" s="16"/>
      <c r="R33" s="34">
        <f t="shared" si="0"/>
        <v>1</v>
      </c>
      <c r="S33" s="18">
        <v>1.9</v>
      </c>
      <c r="T33" s="18" t="s">
        <v>41</v>
      </c>
      <c r="Z33" s="34">
        <f t="shared" si="1"/>
        <v>1</v>
      </c>
      <c r="AA33" s="14">
        <f t="shared" si="2"/>
        <v>172328013</v>
      </c>
    </row>
    <row r="34" spans="1:27" s="14" customFormat="1" ht="18.75" customHeight="1">
      <c r="A34" s="27">
        <f t="shared" si="3"/>
        <v>27</v>
      </c>
      <c r="B34" s="86">
        <v>171578763</v>
      </c>
      <c r="C34" s="87" t="s">
        <v>242</v>
      </c>
      <c r="D34" s="88" t="s">
        <v>148</v>
      </c>
      <c r="E34" s="105"/>
      <c r="F34" s="107">
        <v>8</v>
      </c>
      <c r="G34" s="107">
        <v>7</v>
      </c>
      <c r="H34" s="107">
        <v>6</v>
      </c>
      <c r="I34" s="107">
        <v>5</v>
      </c>
      <c r="J34" s="30"/>
      <c r="K34" s="30"/>
      <c r="L34" s="30"/>
      <c r="M34" s="30"/>
      <c r="N34" s="31"/>
      <c r="O34" s="15"/>
      <c r="P34" s="33"/>
      <c r="Q34" s="16"/>
      <c r="R34" s="34">
        <f t="shared" si="0"/>
        <v>1</v>
      </c>
      <c r="S34" s="18">
        <v>2.2000000000000002</v>
      </c>
      <c r="T34" s="18" t="s">
        <v>43</v>
      </c>
      <c r="Z34" s="34">
        <f t="shared" si="1"/>
        <v>1</v>
      </c>
      <c r="AA34" s="14">
        <f t="shared" si="2"/>
        <v>171578763</v>
      </c>
    </row>
    <row r="35" spans="1:27" s="14" customFormat="1" ht="18.75" customHeight="1">
      <c r="A35" s="27">
        <f t="shared" si="3"/>
        <v>28</v>
      </c>
      <c r="B35" s="86">
        <v>171575531</v>
      </c>
      <c r="C35" s="87" t="s">
        <v>244</v>
      </c>
      <c r="D35" s="88" t="s">
        <v>190</v>
      </c>
      <c r="E35" s="105"/>
      <c r="F35" s="107">
        <v>7</v>
      </c>
      <c r="G35" s="107">
        <v>7</v>
      </c>
      <c r="H35" s="107">
        <v>6</v>
      </c>
      <c r="I35" s="107">
        <v>6</v>
      </c>
      <c r="J35" s="30"/>
      <c r="K35" s="30"/>
      <c r="L35" s="30"/>
      <c r="M35" s="30"/>
      <c r="N35" s="31"/>
      <c r="O35" s="15"/>
      <c r="P35" s="33"/>
      <c r="Q35" s="16"/>
      <c r="R35" s="34">
        <f t="shared" si="0"/>
        <v>1</v>
      </c>
      <c r="S35" s="18">
        <v>2.2999999999999998</v>
      </c>
      <c r="T35" s="18" t="s">
        <v>44</v>
      </c>
      <c r="Z35" s="34">
        <f t="shared" si="1"/>
        <v>1</v>
      </c>
      <c r="AA35" s="14">
        <f t="shared" si="2"/>
        <v>171575531</v>
      </c>
    </row>
    <row r="36" spans="1:27" s="14" customFormat="1" ht="18.75" customHeight="1">
      <c r="A36" s="27">
        <f t="shared" si="3"/>
        <v>29</v>
      </c>
      <c r="B36" s="86">
        <v>171575535</v>
      </c>
      <c r="C36" s="87" t="s">
        <v>246</v>
      </c>
      <c r="D36" s="88" t="s">
        <v>161</v>
      </c>
      <c r="E36" s="105"/>
      <c r="F36" s="107">
        <v>0</v>
      </c>
      <c r="G36" s="107">
        <v>0</v>
      </c>
      <c r="H36" s="107">
        <v>0</v>
      </c>
      <c r="I36" s="107">
        <v>0</v>
      </c>
      <c r="J36" s="30"/>
      <c r="K36" s="30"/>
      <c r="L36" s="30"/>
      <c r="M36" s="30"/>
      <c r="N36" s="31"/>
      <c r="O36" s="15"/>
      <c r="P36" s="33"/>
      <c r="Q36" s="16"/>
      <c r="R36" s="34">
        <f t="shared" si="0"/>
        <v>1</v>
      </c>
      <c r="S36" s="18">
        <v>2.4</v>
      </c>
      <c r="T36" s="18" t="s">
        <v>45</v>
      </c>
      <c r="Z36" s="34">
        <f t="shared" si="1"/>
        <v>1</v>
      </c>
      <c r="AA36" s="14">
        <f t="shared" si="2"/>
        <v>171575535</v>
      </c>
    </row>
    <row r="37" spans="1:27" s="14" customFormat="1" ht="18.75" customHeight="1">
      <c r="A37" s="27">
        <f t="shared" si="3"/>
        <v>30</v>
      </c>
      <c r="B37" s="86">
        <v>172328016</v>
      </c>
      <c r="C37" s="87" t="s">
        <v>247</v>
      </c>
      <c r="D37" s="88" t="s">
        <v>161</v>
      </c>
      <c r="E37" s="105"/>
      <c r="F37" s="107">
        <v>7</v>
      </c>
      <c r="G37" s="107">
        <v>6</v>
      </c>
      <c r="H37" s="107">
        <v>8.5</v>
      </c>
      <c r="I37" s="107">
        <v>7</v>
      </c>
      <c r="J37" s="30"/>
      <c r="K37" s="30"/>
      <c r="L37" s="30"/>
      <c r="M37" s="30"/>
      <c r="N37" s="31"/>
      <c r="O37" s="15"/>
      <c r="P37" s="33"/>
      <c r="Q37" s="16"/>
      <c r="R37" s="34">
        <f t="shared" si="0"/>
        <v>1</v>
      </c>
      <c r="S37" s="18">
        <v>2.5</v>
      </c>
      <c r="T37" s="18" t="s">
        <v>46</v>
      </c>
      <c r="Z37" s="34">
        <f t="shared" si="1"/>
        <v>1</v>
      </c>
      <c r="AA37" s="14">
        <f t="shared" si="2"/>
        <v>172328016</v>
      </c>
    </row>
    <row r="38" spans="1:27" s="14" customFormat="1" ht="18.75" customHeight="1">
      <c r="A38" s="27">
        <f t="shared" si="3"/>
        <v>31</v>
      </c>
      <c r="B38" s="86">
        <v>1811225953</v>
      </c>
      <c r="C38" s="87" t="s">
        <v>248</v>
      </c>
      <c r="D38" s="88" t="s">
        <v>161</v>
      </c>
      <c r="E38" s="105"/>
      <c r="F38" s="107">
        <v>7</v>
      </c>
      <c r="G38" s="107">
        <v>5</v>
      </c>
      <c r="H38" s="107">
        <v>5</v>
      </c>
      <c r="I38" s="107">
        <v>5</v>
      </c>
      <c r="J38" s="30"/>
      <c r="K38" s="30"/>
      <c r="L38" s="30"/>
      <c r="M38" s="30"/>
      <c r="N38" s="31"/>
      <c r="O38" s="15"/>
      <c r="P38" s="33"/>
      <c r="Q38" s="16"/>
      <c r="R38" s="34">
        <f t="shared" si="0"/>
        <v>1</v>
      </c>
      <c r="S38" s="18">
        <v>2.6</v>
      </c>
      <c r="T38" s="18" t="s">
        <v>47</v>
      </c>
      <c r="Z38" s="34">
        <f t="shared" si="1"/>
        <v>1</v>
      </c>
      <c r="AA38" s="14">
        <f t="shared" si="2"/>
        <v>1811225953</v>
      </c>
    </row>
    <row r="39" spans="1:27" s="14" customFormat="1" ht="18.75" customHeight="1">
      <c r="A39" s="27">
        <f t="shared" si="3"/>
        <v>32</v>
      </c>
      <c r="B39" s="86">
        <v>171325963</v>
      </c>
      <c r="C39" s="87" t="s">
        <v>168</v>
      </c>
      <c r="D39" s="88" t="s">
        <v>149</v>
      </c>
      <c r="E39" s="105"/>
      <c r="F39" s="107">
        <v>7</v>
      </c>
      <c r="G39" s="107">
        <v>5</v>
      </c>
      <c r="H39" s="107">
        <v>5</v>
      </c>
      <c r="I39" s="107">
        <v>5</v>
      </c>
      <c r="J39" s="30"/>
      <c r="K39" s="30"/>
      <c r="L39" s="30"/>
      <c r="M39" s="30"/>
      <c r="N39" s="31"/>
      <c r="O39" s="15"/>
      <c r="P39" s="33"/>
      <c r="Q39" s="16"/>
      <c r="R39" s="34">
        <f t="shared" si="0"/>
        <v>1</v>
      </c>
      <c r="S39" s="18">
        <v>2.7</v>
      </c>
      <c r="T39" s="18" t="s">
        <v>48</v>
      </c>
      <c r="Z39" s="34">
        <f t="shared" si="1"/>
        <v>1</v>
      </c>
      <c r="AA39" s="14">
        <f t="shared" si="2"/>
        <v>171325963</v>
      </c>
    </row>
    <row r="40" spans="1:27" s="14" customFormat="1" ht="18.75" customHeight="1">
      <c r="A40" s="27">
        <f t="shared" si="3"/>
        <v>33</v>
      </c>
      <c r="B40" s="86">
        <v>172317811</v>
      </c>
      <c r="C40" s="87" t="s">
        <v>233</v>
      </c>
      <c r="D40" s="88" t="s">
        <v>149</v>
      </c>
      <c r="E40" s="105"/>
      <c r="F40" s="107">
        <v>9</v>
      </c>
      <c r="G40" s="107">
        <v>8</v>
      </c>
      <c r="H40" s="107">
        <v>9</v>
      </c>
      <c r="I40" s="107">
        <v>9.1999999999999993</v>
      </c>
      <c r="J40" s="30"/>
      <c r="K40" s="30"/>
      <c r="L40" s="30"/>
      <c r="M40" s="30"/>
      <c r="N40" s="31"/>
      <c r="O40" s="15"/>
      <c r="P40" s="33"/>
      <c r="Q40" s="16"/>
      <c r="R40" s="34">
        <f t="shared" ref="R40:R71" si="4">COUNTIF($B$8:$B$184,B40)</f>
        <v>1</v>
      </c>
      <c r="S40" s="18">
        <v>2.8</v>
      </c>
      <c r="T40" s="18" t="s">
        <v>49</v>
      </c>
      <c r="Z40" s="34">
        <f t="shared" si="1"/>
        <v>1</v>
      </c>
      <c r="AA40" s="14">
        <f t="shared" si="2"/>
        <v>172317811</v>
      </c>
    </row>
    <row r="41" spans="1:27" s="14" customFormat="1" ht="18.75" customHeight="1">
      <c r="A41" s="27">
        <f t="shared" si="3"/>
        <v>34</v>
      </c>
      <c r="B41" s="86">
        <v>1820266088</v>
      </c>
      <c r="C41" s="87" t="s">
        <v>250</v>
      </c>
      <c r="D41" s="88" t="s">
        <v>149</v>
      </c>
      <c r="E41" s="105"/>
      <c r="F41" s="107">
        <v>8</v>
      </c>
      <c r="G41" s="107">
        <v>5</v>
      </c>
      <c r="H41" s="107">
        <v>6.5</v>
      </c>
      <c r="I41" s="107">
        <v>7</v>
      </c>
      <c r="J41" s="30"/>
      <c r="K41" s="30"/>
      <c r="L41" s="30"/>
      <c r="M41" s="30"/>
      <c r="N41" s="31"/>
      <c r="O41" s="15"/>
      <c r="P41" s="33"/>
      <c r="Q41" s="16"/>
      <c r="R41" s="34">
        <f t="shared" si="4"/>
        <v>1</v>
      </c>
      <c r="S41" s="18">
        <v>2.9</v>
      </c>
      <c r="T41" s="18" t="s">
        <v>50</v>
      </c>
      <c r="Z41" s="34">
        <f t="shared" si="1"/>
        <v>1</v>
      </c>
      <c r="AA41" s="14">
        <f t="shared" si="2"/>
        <v>1820266088</v>
      </c>
    </row>
    <row r="42" spans="1:27" s="14" customFormat="1" ht="18.75" customHeight="1">
      <c r="A42" s="27">
        <f t="shared" si="3"/>
        <v>35</v>
      </c>
      <c r="B42" s="86">
        <v>1811226160</v>
      </c>
      <c r="C42" s="87" t="s">
        <v>188</v>
      </c>
      <c r="D42" s="88" t="s">
        <v>251</v>
      </c>
      <c r="E42" s="105"/>
      <c r="F42" s="107">
        <v>6</v>
      </c>
      <c r="G42" s="107">
        <v>5</v>
      </c>
      <c r="H42" s="107">
        <v>0</v>
      </c>
      <c r="I42" s="107">
        <v>2.5</v>
      </c>
      <c r="J42" s="30"/>
      <c r="K42" s="30"/>
      <c r="L42" s="30"/>
      <c r="M42" s="30"/>
      <c r="N42" s="31"/>
      <c r="O42" s="15"/>
      <c r="P42" s="33"/>
      <c r="Q42" s="16"/>
      <c r="R42" s="34">
        <f t="shared" si="4"/>
        <v>1</v>
      </c>
      <c r="S42" s="18">
        <v>3.1</v>
      </c>
      <c r="T42" s="18" t="s">
        <v>51</v>
      </c>
      <c r="Z42" s="34">
        <f t="shared" si="1"/>
        <v>1</v>
      </c>
      <c r="AA42" s="14">
        <f t="shared" si="2"/>
        <v>1811226160</v>
      </c>
    </row>
    <row r="43" spans="1:27" s="14" customFormat="1" ht="18.75" customHeight="1">
      <c r="A43" s="27">
        <f t="shared" si="3"/>
        <v>36</v>
      </c>
      <c r="B43" s="86">
        <v>172328019</v>
      </c>
      <c r="C43" s="87" t="s">
        <v>252</v>
      </c>
      <c r="D43" s="88" t="s">
        <v>253</v>
      </c>
      <c r="E43" s="105"/>
      <c r="F43" s="107">
        <v>9</v>
      </c>
      <c r="G43" s="107">
        <v>5</v>
      </c>
      <c r="H43" s="107">
        <v>7.8</v>
      </c>
      <c r="I43" s="107">
        <v>9.5</v>
      </c>
      <c r="J43" s="30"/>
      <c r="K43" s="30"/>
      <c r="L43" s="30"/>
      <c r="M43" s="30"/>
      <c r="N43" s="31"/>
      <c r="O43" s="15"/>
      <c r="P43" s="33"/>
      <c r="Q43" s="16"/>
      <c r="R43" s="34">
        <f t="shared" si="4"/>
        <v>1</v>
      </c>
      <c r="S43" s="18">
        <v>3.2</v>
      </c>
      <c r="T43" s="18" t="s">
        <v>52</v>
      </c>
      <c r="Z43" s="34">
        <f t="shared" si="1"/>
        <v>1</v>
      </c>
      <c r="AA43" s="14">
        <f t="shared" si="2"/>
        <v>172328019</v>
      </c>
    </row>
    <row r="44" spans="1:27" s="14" customFormat="1" ht="18.75" customHeight="1">
      <c r="A44" s="27">
        <f t="shared" si="3"/>
        <v>37</v>
      </c>
      <c r="B44" s="86">
        <v>1811223782</v>
      </c>
      <c r="C44" s="87" t="s">
        <v>254</v>
      </c>
      <c r="D44" s="88" t="s">
        <v>191</v>
      </c>
      <c r="E44" s="105"/>
      <c r="F44" s="107">
        <v>8</v>
      </c>
      <c r="G44" s="107">
        <v>5</v>
      </c>
      <c r="H44" s="107">
        <v>6</v>
      </c>
      <c r="I44" s="107">
        <v>4</v>
      </c>
      <c r="J44" s="30"/>
      <c r="K44" s="30"/>
      <c r="L44" s="30"/>
      <c r="M44" s="30"/>
      <c r="N44" s="31"/>
      <c r="O44" s="15"/>
      <c r="P44" s="33"/>
      <c r="Q44" s="16"/>
      <c r="R44" s="34">
        <f t="shared" si="4"/>
        <v>1</v>
      </c>
      <c r="S44" s="18">
        <v>3.3</v>
      </c>
      <c r="T44" s="18" t="s">
        <v>53</v>
      </c>
      <c r="Z44" s="34">
        <f t="shared" si="1"/>
        <v>1</v>
      </c>
      <c r="AA44" s="14">
        <f t="shared" si="2"/>
        <v>1811223782</v>
      </c>
    </row>
    <row r="45" spans="1:27" s="14" customFormat="1" ht="18.75" customHeight="1">
      <c r="A45" s="27">
        <f t="shared" si="3"/>
        <v>38</v>
      </c>
      <c r="B45" s="86">
        <v>172328020</v>
      </c>
      <c r="C45" s="87" t="s">
        <v>147</v>
      </c>
      <c r="D45" s="88" t="s">
        <v>255</v>
      </c>
      <c r="E45" s="105"/>
      <c r="F45" s="107">
        <v>9</v>
      </c>
      <c r="G45" s="107">
        <v>5</v>
      </c>
      <c r="H45" s="107">
        <v>8.1999999999999993</v>
      </c>
      <c r="I45" s="107">
        <v>9</v>
      </c>
      <c r="J45" s="30"/>
      <c r="K45" s="30"/>
      <c r="L45" s="30"/>
      <c r="M45" s="30"/>
      <c r="N45" s="31"/>
      <c r="O45" s="15"/>
      <c r="P45" s="33"/>
      <c r="Q45" s="16"/>
      <c r="R45" s="34">
        <f t="shared" si="4"/>
        <v>1</v>
      </c>
      <c r="S45" s="18">
        <v>3.4</v>
      </c>
      <c r="T45" s="18" t="s">
        <v>54</v>
      </c>
      <c r="Z45" s="34">
        <f t="shared" si="1"/>
        <v>1</v>
      </c>
      <c r="AA45" s="14">
        <f t="shared" si="2"/>
        <v>172328020</v>
      </c>
    </row>
    <row r="46" spans="1:27" s="14" customFormat="1" ht="18.75" customHeight="1">
      <c r="A46" s="27">
        <f t="shared" si="3"/>
        <v>39</v>
      </c>
      <c r="B46" s="86">
        <v>172328021</v>
      </c>
      <c r="C46" s="87" t="s">
        <v>256</v>
      </c>
      <c r="D46" s="88" t="s">
        <v>255</v>
      </c>
      <c r="E46" s="105"/>
      <c r="F46" s="107">
        <v>8</v>
      </c>
      <c r="G46" s="107">
        <v>7</v>
      </c>
      <c r="H46" s="107">
        <v>9</v>
      </c>
      <c r="I46" s="107">
        <v>8.5</v>
      </c>
      <c r="J46" s="30"/>
      <c r="K46" s="30"/>
      <c r="L46" s="30"/>
      <c r="M46" s="30"/>
      <c r="N46" s="31"/>
      <c r="O46" s="15"/>
      <c r="P46" s="33"/>
      <c r="Q46" s="16"/>
      <c r="R46" s="34">
        <f t="shared" si="4"/>
        <v>1</v>
      </c>
      <c r="S46" s="18">
        <v>3.5</v>
      </c>
      <c r="T46" s="18" t="s">
        <v>55</v>
      </c>
      <c r="Z46" s="34">
        <f t="shared" si="1"/>
        <v>1</v>
      </c>
      <c r="AA46" s="14">
        <f t="shared" si="2"/>
        <v>172328021</v>
      </c>
    </row>
    <row r="47" spans="1:27" s="14" customFormat="1" ht="18.75" customHeight="1">
      <c r="A47" s="27">
        <f t="shared" si="3"/>
        <v>40</v>
      </c>
      <c r="B47" s="86">
        <v>172328025</v>
      </c>
      <c r="C47" s="87" t="s">
        <v>257</v>
      </c>
      <c r="D47" s="88" t="s">
        <v>258</v>
      </c>
      <c r="E47" s="105"/>
      <c r="F47" s="107">
        <v>8</v>
      </c>
      <c r="G47" s="107">
        <v>6</v>
      </c>
      <c r="H47" s="107">
        <v>9</v>
      </c>
      <c r="I47" s="107">
        <v>8.1999999999999993</v>
      </c>
      <c r="J47" s="30"/>
      <c r="K47" s="30"/>
      <c r="L47" s="30"/>
      <c r="M47" s="30"/>
      <c r="N47" s="31"/>
      <c r="O47" s="15"/>
      <c r="P47" s="33"/>
      <c r="Q47" s="16"/>
      <c r="R47" s="34">
        <f t="shared" si="4"/>
        <v>1</v>
      </c>
      <c r="S47" s="18">
        <v>3.6</v>
      </c>
      <c r="T47" s="18" t="s">
        <v>56</v>
      </c>
      <c r="Z47" s="34">
        <f t="shared" si="1"/>
        <v>1</v>
      </c>
      <c r="AA47" s="14">
        <f t="shared" si="2"/>
        <v>172328025</v>
      </c>
    </row>
    <row r="48" spans="1:27" s="14" customFormat="1" ht="18.75" customHeight="1">
      <c r="A48" s="27">
        <f t="shared" si="3"/>
        <v>41</v>
      </c>
      <c r="B48" s="86">
        <v>1810226161</v>
      </c>
      <c r="C48" s="87" t="s">
        <v>147</v>
      </c>
      <c r="D48" s="88" t="s">
        <v>150</v>
      </c>
      <c r="E48" s="105"/>
      <c r="F48" s="107">
        <v>7</v>
      </c>
      <c r="G48" s="107">
        <v>5</v>
      </c>
      <c r="H48" s="107">
        <v>7</v>
      </c>
      <c r="I48" s="107">
        <v>8.1999999999999993</v>
      </c>
      <c r="J48" s="30"/>
      <c r="K48" s="30"/>
      <c r="L48" s="30"/>
      <c r="M48" s="30"/>
      <c r="N48" s="31"/>
      <c r="O48" s="15"/>
      <c r="P48" s="33"/>
      <c r="Q48" s="16"/>
      <c r="R48" s="34">
        <f t="shared" si="4"/>
        <v>1</v>
      </c>
      <c r="S48" s="18">
        <v>3.7</v>
      </c>
      <c r="T48" s="18" t="s">
        <v>57</v>
      </c>
      <c r="Z48" s="34">
        <f t="shared" si="1"/>
        <v>1</v>
      </c>
      <c r="AA48" s="14">
        <f t="shared" si="2"/>
        <v>1810226161</v>
      </c>
    </row>
    <row r="49" spans="1:27" s="14" customFormat="1" ht="18.75" customHeight="1">
      <c r="A49" s="27">
        <f t="shared" si="3"/>
        <v>42</v>
      </c>
      <c r="B49" s="86">
        <v>1820264929</v>
      </c>
      <c r="C49" s="87" t="s">
        <v>250</v>
      </c>
      <c r="D49" s="88" t="s">
        <v>150</v>
      </c>
      <c r="E49" s="105"/>
      <c r="F49" s="107">
        <v>10</v>
      </c>
      <c r="G49" s="107">
        <v>6</v>
      </c>
      <c r="H49" s="107">
        <v>9</v>
      </c>
      <c r="I49" s="107">
        <v>9.1999999999999993</v>
      </c>
      <c r="J49" s="30"/>
      <c r="K49" s="30"/>
      <c r="L49" s="30"/>
      <c r="M49" s="30"/>
      <c r="N49" s="31"/>
      <c r="O49" s="15"/>
      <c r="P49" s="33"/>
      <c r="Q49" s="16"/>
      <c r="R49" s="34">
        <f t="shared" si="4"/>
        <v>1</v>
      </c>
      <c r="S49" s="18">
        <v>3.8</v>
      </c>
      <c r="T49" s="18" t="s">
        <v>58</v>
      </c>
      <c r="Z49" s="34">
        <f t="shared" si="1"/>
        <v>1</v>
      </c>
      <c r="AA49" s="14">
        <f t="shared" si="2"/>
        <v>1820264929</v>
      </c>
    </row>
    <row r="50" spans="1:27" s="14" customFormat="1" ht="18.75" customHeight="1">
      <c r="A50" s="27">
        <f t="shared" si="3"/>
        <v>43</v>
      </c>
      <c r="B50" s="86">
        <v>1820265734</v>
      </c>
      <c r="C50" s="87" t="s">
        <v>259</v>
      </c>
      <c r="D50" s="88" t="s">
        <v>165</v>
      </c>
      <c r="E50" s="105"/>
      <c r="F50" s="107">
        <v>10</v>
      </c>
      <c r="G50" s="107">
        <v>6</v>
      </c>
      <c r="H50" s="107">
        <v>9</v>
      </c>
      <c r="I50" s="107">
        <v>10</v>
      </c>
      <c r="J50" s="30"/>
      <c r="K50" s="30"/>
      <c r="L50" s="30"/>
      <c r="M50" s="30"/>
      <c r="N50" s="31"/>
      <c r="O50" s="15"/>
      <c r="P50" s="33"/>
      <c r="Q50" s="16"/>
      <c r="R50" s="34">
        <f t="shared" si="4"/>
        <v>1</v>
      </c>
      <c r="S50" s="18">
        <v>3.9</v>
      </c>
      <c r="T50" s="18" t="s">
        <v>59</v>
      </c>
      <c r="Z50" s="34">
        <f t="shared" si="1"/>
        <v>1</v>
      </c>
      <c r="AA50" s="14">
        <f t="shared" si="2"/>
        <v>1820265734</v>
      </c>
    </row>
    <row r="51" spans="1:27" s="14" customFormat="1" ht="18.75" customHeight="1">
      <c r="A51" s="27">
        <f t="shared" si="3"/>
        <v>44</v>
      </c>
      <c r="B51" s="86">
        <v>172328032</v>
      </c>
      <c r="C51" s="87" t="s">
        <v>260</v>
      </c>
      <c r="D51" s="88" t="s">
        <v>261</v>
      </c>
      <c r="E51" s="105"/>
      <c r="F51" s="107">
        <v>8</v>
      </c>
      <c r="G51" s="107">
        <v>6</v>
      </c>
      <c r="H51" s="107">
        <v>6.5</v>
      </c>
      <c r="I51" s="107">
        <v>7.7</v>
      </c>
      <c r="J51" s="30"/>
      <c r="K51" s="30"/>
      <c r="L51" s="30"/>
      <c r="M51" s="30"/>
      <c r="N51" s="31"/>
      <c r="O51" s="15"/>
      <c r="P51" s="33"/>
      <c r="Q51" s="16"/>
      <c r="R51" s="34">
        <f t="shared" si="4"/>
        <v>1</v>
      </c>
      <c r="S51" s="18">
        <v>4.0999999999999996</v>
      </c>
      <c r="T51" s="18" t="s">
        <v>60</v>
      </c>
      <c r="Z51" s="34">
        <f t="shared" si="1"/>
        <v>1</v>
      </c>
      <c r="AA51" s="14">
        <f t="shared" si="2"/>
        <v>172328032</v>
      </c>
    </row>
    <row r="52" spans="1:27" s="14" customFormat="1" ht="18.75" customHeight="1">
      <c r="A52" s="27">
        <f t="shared" si="3"/>
        <v>45</v>
      </c>
      <c r="B52" s="86">
        <v>1810223778</v>
      </c>
      <c r="C52" s="87" t="s">
        <v>262</v>
      </c>
      <c r="D52" s="88" t="s">
        <v>263</v>
      </c>
      <c r="E52" s="105"/>
      <c r="F52" s="107">
        <v>10</v>
      </c>
      <c r="G52" s="107">
        <v>6</v>
      </c>
      <c r="H52" s="107">
        <v>5.8</v>
      </c>
      <c r="I52" s="107">
        <v>5.8</v>
      </c>
      <c r="J52" s="30"/>
      <c r="K52" s="30"/>
      <c r="L52" s="30"/>
      <c r="M52" s="30"/>
      <c r="N52" s="31"/>
      <c r="O52" s="15"/>
      <c r="P52" s="33"/>
      <c r="Q52" s="16"/>
      <c r="R52" s="34">
        <f t="shared" si="4"/>
        <v>1</v>
      </c>
      <c r="S52" s="18">
        <v>4.2</v>
      </c>
      <c r="T52" s="18" t="s">
        <v>61</v>
      </c>
      <c r="Z52" s="34">
        <f t="shared" si="1"/>
        <v>1</v>
      </c>
      <c r="AA52" s="14">
        <f t="shared" si="2"/>
        <v>1810223778</v>
      </c>
    </row>
    <row r="53" spans="1:27" s="14" customFormat="1" ht="18.75" customHeight="1">
      <c r="A53" s="27">
        <f t="shared" si="3"/>
        <v>46</v>
      </c>
      <c r="B53" s="86">
        <v>172328037</v>
      </c>
      <c r="C53" s="87" t="s">
        <v>265</v>
      </c>
      <c r="D53" s="88" t="s">
        <v>182</v>
      </c>
      <c r="E53" s="105"/>
      <c r="F53" s="107">
        <v>10</v>
      </c>
      <c r="G53" s="107">
        <v>6</v>
      </c>
      <c r="H53" s="107">
        <v>9</v>
      </c>
      <c r="I53" s="107">
        <v>10</v>
      </c>
      <c r="J53" s="30"/>
      <c r="K53" s="30"/>
      <c r="L53" s="30"/>
      <c r="M53" s="30"/>
      <c r="N53" s="31"/>
      <c r="O53" s="15"/>
      <c r="P53" s="33"/>
      <c r="Q53" s="16"/>
      <c r="R53" s="34">
        <f t="shared" si="4"/>
        <v>1</v>
      </c>
      <c r="S53" s="18">
        <v>4.3</v>
      </c>
      <c r="T53" s="18" t="s">
        <v>62</v>
      </c>
      <c r="Z53" s="34">
        <f t="shared" si="1"/>
        <v>1</v>
      </c>
      <c r="AA53" s="14">
        <f t="shared" si="2"/>
        <v>172328037</v>
      </c>
    </row>
    <row r="54" spans="1:27" s="14" customFormat="1" ht="18.75" customHeight="1">
      <c r="A54" s="27">
        <f t="shared" si="3"/>
        <v>47</v>
      </c>
      <c r="B54" s="86">
        <v>1811224623</v>
      </c>
      <c r="C54" s="87" t="s">
        <v>266</v>
      </c>
      <c r="D54" s="88" t="s">
        <v>174</v>
      </c>
      <c r="E54" s="105"/>
      <c r="F54" s="107">
        <v>10</v>
      </c>
      <c r="G54" s="107">
        <v>6</v>
      </c>
      <c r="H54" s="107">
        <v>6</v>
      </c>
      <c r="I54" s="107">
        <v>6.5</v>
      </c>
      <c r="J54" s="30"/>
      <c r="K54" s="30"/>
      <c r="L54" s="30"/>
      <c r="M54" s="30"/>
      <c r="N54" s="31"/>
      <c r="O54" s="15"/>
      <c r="P54" s="33"/>
      <c r="Q54" s="16"/>
      <c r="R54" s="34">
        <f t="shared" si="4"/>
        <v>1</v>
      </c>
      <c r="S54" s="18">
        <v>4.4000000000000004</v>
      </c>
      <c r="T54" s="18" t="s">
        <v>63</v>
      </c>
      <c r="Z54" s="34">
        <f t="shared" si="1"/>
        <v>1</v>
      </c>
      <c r="AA54" s="14">
        <f t="shared" si="2"/>
        <v>1811224623</v>
      </c>
    </row>
    <row r="55" spans="1:27" s="14" customFormat="1" ht="18.75" customHeight="1">
      <c r="A55" s="27">
        <f t="shared" si="3"/>
        <v>48</v>
      </c>
      <c r="B55" s="86">
        <v>1810223954</v>
      </c>
      <c r="C55" s="87" t="s">
        <v>267</v>
      </c>
      <c r="D55" s="88" t="s">
        <v>268</v>
      </c>
      <c r="E55" s="105"/>
      <c r="F55" s="107">
        <v>8</v>
      </c>
      <c r="G55" s="107">
        <v>5</v>
      </c>
      <c r="H55" s="107">
        <v>7</v>
      </c>
      <c r="I55" s="107">
        <v>6.2</v>
      </c>
      <c r="J55" s="30"/>
      <c r="K55" s="30"/>
      <c r="L55" s="30"/>
      <c r="M55" s="30"/>
      <c r="N55" s="31"/>
      <c r="O55" s="15"/>
      <c r="P55" s="33"/>
      <c r="Q55" s="16"/>
      <c r="R55" s="34">
        <f t="shared" si="4"/>
        <v>1</v>
      </c>
      <c r="S55" s="18">
        <v>4.5</v>
      </c>
      <c r="T55" s="18" t="s">
        <v>64</v>
      </c>
      <c r="Z55" s="34">
        <f t="shared" si="1"/>
        <v>1</v>
      </c>
      <c r="AA55" s="14">
        <f t="shared" si="2"/>
        <v>1810223954</v>
      </c>
    </row>
    <row r="56" spans="1:27" s="14" customFormat="1" ht="18.75" customHeight="1">
      <c r="A56" s="27">
        <f t="shared" si="3"/>
        <v>49</v>
      </c>
      <c r="B56" s="86">
        <v>172328044</v>
      </c>
      <c r="C56" s="87" t="s">
        <v>269</v>
      </c>
      <c r="D56" s="88" t="s">
        <v>270</v>
      </c>
      <c r="E56" s="105"/>
      <c r="F56" s="107">
        <v>0</v>
      </c>
      <c r="G56" s="107">
        <v>0</v>
      </c>
      <c r="H56" s="107">
        <v>0</v>
      </c>
      <c r="I56" s="107">
        <v>0</v>
      </c>
      <c r="J56" s="30"/>
      <c r="K56" s="30"/>
      <c r="L56" s="30"/>
      <c r="M56" s="30"/>
      <c r="N56" s="31"/>
      <c r="O56" s="15"/>
      <c r="P56" s="33"/>
      <c r="Q56" s="16"/>
      <c r="R56" s="34">
        <f t="shared" si="4"/>
        <v>1</v>
      </c>
      <c r="S56" s="18">
        <v>4.5999999999999996</v>
      </c>
      <c r="T56" s="18" t="s">
        <v>65</v>
      </c>
      <c r="Z56" s="34">
        <f t="shared" si="1"/>
        <v>1</v>
      </c>
      <c r="AA56" s="14">
        <f t="shared" si="2"/>
        <v>172328044</v>
      </c>
    </row>
    <row r="57" spans="1:27" s="14" customFormat="1" ht="18.75" customHeight="1">
      <c r="A57" s="27">
        <f t="shared" si="3"/>
        <v>50</v>
      </c>
      <c r="B57" s="86">
        <v>172328932</v>
      </c>
      <c r="C57" s="87" t="s">
        <v>271</v>
      </c>
      <c r="D57" s="88" t="s">
        <v>270</v>
      </c>
      <c r="E57" s="105"/>
      <c r="F57" s="107">
        <v>8</v>
      </c>
      <c r="G57" s="107">
        <v>6</v>
      </c>
      <c r="H57" s="107">
        <v>6</v>
      </c>
      <c r="I57" s="107">
        <v>6.5</v>
      </c>
      <c r="J57" s="30"/>
      <c r="K57" s="30"/>
      <c r="L57" s="30"/>
      <c r="M57" s="30"/>
      <c r="N57" s="31"/>
      <c r="O57" s="15"/>
      <c r="P57" s="33"/>
      <c r="Q57" s="16"/>
      <c r="R57" s="34">
        <f t="shared" si="4"/>
        <v>1</v>
      </c>
      <c r="S57" s="18">
        <v>4.7</v>
      </c>
      <c r="T57" s="18" t="s">
        <v>66</v>
      </c>
      <c r="Z57" s="34">
        <f t="shared" si="1"/>
        <v>1</v>
      </c>
      <c r="AA57" s="14">
        <f t="shared" si="2"/>
        <v>172328932</v>
      </c>
    </row>
    <row r="58" spans="1:27" s="14" customFormat="1" ht="18.75" customHeight="1">
      <c r="A58" s="27">
        <f t="shared" si="3"/>
        <v>51</v>
      </c>
      <c r="B58" s="86">
        <v>171575590</v>
      </c>
      <c r="C58" s="87" t="s">
        <v>272</v>
      </c>
      <c r="D58" s="88" t="s">
        <v>192</v>
      </c>
      <c r="E58" s="105"/>
      <c r="F58" s="107">
        <v>0</v>
      </c>
      <c r="G58" s="107">
        <v>0</v>
      </c>
      <c r="H58" s="107">
        <v>0</v>
      </c>
      <c r="I58" s="107">
        <v>0</v>
      </c>
      <c r="J58" s="30"/>
      <c r="K58" s="30"/>
      <c r="L58" s="30"/>
      <c r="M58" s="30"/>
      <c r="N58" s="31"/>
      <c r="O58" s="15"/>
      <c r="P58" s="33"/>
      <c r="Q58" s="16"/>
      <c r="R58" s="34">
        <f t="shared" si="4"/>
        <v>1</v>
      </c>
      <c r="S58" s="18">
        <v>4.8</v>
      </c>
      <c r="T58" s="18" t="s">
        <v>67</v>
      </c>
      <c r="Z58" s="34">
        <f t="shared" si="1"/>
        <v>1</v>
      </c>
      <c r="AA58" s="14">
        <f t="shared" si="2"/>
        <v>171575590</v>
      </c>
    </row>
    <row r="59" spans="1:27" s="14" customFormat="1" ht="18.75" customHeight="1">
      <c r="A59" s="27">
        <f t="shared" si="3"/>
        <v>52</v>
      </c>
      <c r="B59" s="86">
        <v>1810215918</v>
      </c>
      <c r="C59" s="87" t="s">
        <v>166</v>
      </c>
      <c r="D59" s="88" t="s">
        <v>273</v>
      </c>
      <c r="E59" s="105"/>
      <c r="F59" s="107">
        <v>9</v>
      </c>
      <c r="G59" s="107">
        <v>6</v>
      </c>
      <c r="H59" s="107">
        <v>6.5</v>
      </c>
      <c r="I59" s="107">
        <v>6.5</v>
      </c>
      <c r="J59" s="30"/>
      <c r="K59" s="30"/>
      <c r="L59" s="30"/>
      <c r="M59" s="30"/>
      <c r="N59" s="31"/>
      <c r="O59" s="15"/>
      <c r="P59" s="33"/>
      <c r="Q59" s="16"/>
      <c r="R59" s="34">
        <f t="shared" si="4"/>
        <v>1</v>
      </c>
      <c r="S59" s="18">
        <v>4.9000000000000004</v>
      </c>
      <c r="T59" s="18" t="s">
        <v>68</v>
      </c>
      <c r="Z59" s="34">
        <f t="shared" si="1"/>
        <v>1</v>
      </c>
      <c r="AA59" s="14">
        <f t="shared" si="2"/>
        <v>1810215918</v>
      </c>
    </row>
    <row r="60" spans="1:27" s="14" customFormat="1" ht="18.75" customHeight="1">
      <c r="A60" s="27">
        <f t="shared" si="3"/>
        <v>53</v>
      </c>
      <c r="B60" s="86">
        <v>171326037</v>
      </c>
      <c r="C60" s="87" t="s">
        <v>274</v>
      </c>
      <c r="D60" s="88" t="s">
        <v>275</v>
      </c>
      <c r="E60" s="105"/>
      <c r="F60" s="107">
        <v>0</v>
      </c>
      <c r="G60" s="107">
        <v>0</v>
      </c>
      <c r="H60" s="107">
        <v>0</v>
      </c>
      <c r="I60" s="107">
        <v>0</v>
      </c>
      <c r="J60" s="30"/>
      <c r="K60" s="30"/>
      <c r="L60" s="30"/>
      <c r="M60" s="30"/>
      <c r="N60" s="31"/>
      <c r="O60" s="15"/>
      <c r="P60" s="33"/>
      <c r="Q60" s="16"/>
      <c r="R60" s="34">
        <f t="shared" si="4"/>
        <v>1</v>
      </c>
      <c r="S60" s="18">
        <v>5.0999999999999996</v>
      </c>
      <c r="T60" s="18" t="s">
        <v>69</v>
      </c>
      <c r="Z60" s="34">
        <f t="shared" si="1"/>
        <v>1</v>
      </c>
      <c r="AA60" s="14">
        <f t="shared" si="2"/>
        <v>171326037</v>
      </c>
    </row>
    <row r="61" spans="1:27" s="14" customFormat="1" ht="18.75" customHeight="1">
      <c r="A61" s="27">
        <f t="shared" si="3"/>
        <v>54</v>
      </c>
      <c r="B61" s="86">
        <v>172328057</v>
      </c>
      <c r="C61" s="87" t="s">
        <v>276</v>
      </c>
      <c r="D61" s="88" t="s">
        <v>151</v>
      </c>
      <c r="E61" s="105"/>
      <c r="F61" s="107">
        <v>6</v>
      </c>
      <c r="G61" s="107">
        <v>5</v>
      </c>
      <c r="H61" s="107">
        <v>9</v>
      </c>
      <c r="I61" s="107">
        <v>7</v>
      </c>
      <c r="J61" s="30"/>
      <c r="K61" s="30"/>
      <c r="L61" s="30"/>
      <c r="M61" s="30"/>
      <c r="N61" s="31"/>
      <c r="O61" s="15"/>
      <c r="P61" s="33"/>
      <c r="Q61" s="16"/>
      <c r="R61" s="34">
        <f t="shared" si="4"/>
        <v>1</v>
      </c>
      <c r="S61" s="18">
        <v>5.2</v>
      </c>
      <c r="T61" s="18" t="s">
        <v>70</v>
      </c>
      <c r="Z61" s="34">
        <f t="shared" si="1"/>
        <v>1</v>
      </c>
      <c r="AA61" s="14">
        <f t="shared" si="2"/>
        <v>172328057</v>
      </c>
    </row>
    <row r="62" spans="1:27" s="14" customFormat="1" ht="18.75" customHeight="1">
      <c r="A62" s="27">
        <f t="shared" si="3"/>
        <v>55</v>
      </c>
      <c r="B62" s="86">
        <v>1910217036</v>
      </c>
      <c r="C62" s="87" t="s">
        <v>277</v>
      </c>
      <c r="D62" s="88" t="s">
        <v>175</v>
      </c>
      <c r="E62" s="105"/>
      <c r="F62" s="107">
        <v>9</v>
      </c>
      <c r="G62" s="107">
        <v>6</v>
      </c>
      <c r="H62" s="107">
        <v>6</v>
      </c>
      <c r="I62" s="107">
        <v>6.5</v>
      </c>
      <c r="J62" s="30"/>
      <c r="K62" s="30"/>
      <c r="L62" s="30"/>
      <c r="M62" s="30"/>
      <c r="N62" s="31"/>
      <c r="O62" s="15"/>
      <c r="P62" s="33"/>
      <c r="Q62" s="16"/>
      <c r="R62" s="34">
        <f t="shared" si="4"/>
        <v>1</v>
      </c>
      <c r="S62" s="18">
        <v>5.3</v>
      </c>
      <c r="T62" s="18" t="s">
        <v>71</v>
      </c>
      <c r="Z62" s="34">
        <f t="shared" si="1"/>
        <v>1</v>
      </c>
      <c r="AA62" s="14">
        <f t="shared" si="2"/>
        <v>1910217036</v>
      </c>
    </row>
    <row r="63" spans="1:27" s="14" customFormat="1" ht="18.75" customHeight="1">
      <c r="A63" s="27">
        <f t="shared" si="3"/>
        <v>56</v>
      </c>
      <c r="B63" s="86">
        <v>1816217063</v>
      </c>
      <c r="C63" s="87" t="s">
        <v>278</v>
      </c>
      <c r="D63" s="88" t="s">
        <v>152</v>
      </c>
      <c r="E63" s="105"/>
      <c r="F63" s="107">
        <v>0</v>
      </c>
      <c r="G63" s="107">
        <v>0</v>
      </c>
      <c r="H63" s="107">
        <v>0</v>
      </c>
      <c r="I63" s="107">
        <v>0</v>
      </c>
      <c r="J63" s="30"/>
      <c r="K63" s="30"/>
      <c r="L63" s="30"/>
      <c r="M63" s="30"/>
      <c r="N63" s="31"/>
      <c r="O63" s="15"/>
      <c r="P63" s="33"/>
      <c r="Q63" s="16"/>
      <c r="R63" s="34">
        <f t="shared" si="4"/>
        <v>1</v>
      </c>
      <c r="S63" s="18">
        <v>5.4</v>
      </c>
      <c r="T63" s="18" t="s">
        <v>72</v>
      </c>
      <c r="Z63" s="34">
        <f t="shared" si="1"/>
        <v>1</v>
      </c>
      <c r="AA63" s="14">
        <f t="shared" si="2"/>
        <v>1816217063</v>
      </c>
    </row>
    <row r="64" spans="1:27" s="14" customFormat="1" ht="18.75" customHeight="1">
      <c r="A64" s="27">
        <f t="shared" si="3"/>
        <v>57</v>
      </c>
      <c r="B64" s="86">
        <v>1820265725</v>
      </c>
      <c r="C64" s="87" t="s">
        <v>279</v>
      </c>
      <c r="D64" s="88" t="s">
        <v>152</v>
      </c>
      <c r="E64" s="105"/>
      <c r="F64" s="107">
        <v>10</v>
      </c>
      <c r="G64" s="107">
        <v>8</v>
      </c>
      <c r="H64" s="107">
        <v>9</v>
      </c>
      <c r="I64" s="107">
        <v>10</v>
      </c>
      <c r="J64" s="30"/>
      <c r="K64" s="30"/>
      <c r="L64" s="30"/>
      <c r="M64" s="30"/>
      <c r="N64" s="31"/>
      <c r="O64" s="15"/>
      <c r="P64" s="33"/>
      <c r="Q64" s="16"/>
      <c r="R64" s="34">
        <f t="shared" si="4"/>
        <v>1</v>
      </c>
      <c r="S64" s="18">
        <v>5.5</v>
      </c>
      <c r="T64" s="18" t="s">
        <v>73</v>
      </c>
      <c r="Z64" s="34">
        <f t="shared" si="1"/>
        <v>1</v>
      </c>
      <c r="AA64" s="14">
        <f t="shared" si="2"/>
        <v>1820265725</v>
      </c>
    </row>
    <row r="65" spans="1:27" s="14" customFormat="1" ht="18.75" customHeight="1">
      <c r="A65" s="27">
        <f t="shared" si="3"/>
        <v>58</v>
      </c>
      <c r="B65" s="86">
        <v>172328080</v>
      </c>
      <c r="C65" s="89" t="s">
        <v>280</v>
      </c>
      <c r="D65" s="89" t="s">
        <v>167</v>
      </c>
      <c r="E65" s="105"/>
      <c r="F65" s="107">
        <v>10</v>
      </c>
      <c r="G65" s="107">
        <v>6</v>
      </c>
      <c r="H65" s="107">
        <v>8</v>
      </c>
      <c r="I65" s="107">
        <v>9.1999999999999993</v>
      </c>
      <c r="J65" s="30"/>
      <c r="K65" s="30"/>
      <c r="L65" s="30"/>
      <c r="M65" s="30"/>
      <c r="N65" s="31"/>
      <c r="O65" s="15"/>
      <c r="P65" s="33"/>
      <c r="Q65" s="16"/>
      <c r="R65" s="34">
        <f t="shared" si="4"/>
        <v>1</v>
      </c>
      <c r="S65" s="18">
        <v>5.6</v>
      </c>
      <c r="T65" s="18" t="s">
        <v>74</v>
      </c>
      <c r="Z65" s="34">
        <f t="shared" si="1"/>
        <v>1</v>
      </c>
      <c r="AA65" s="14">
        <f t="shared" si="2"/>
        <v>172328080</v>
      </c>
    </row>
    <row r="66" spans="1:27" s="14" customFormat="1" ht="18.75" customHeight="1">
      <c r="A66" s="27">
        <f t="shared" si="3"/>
        <v>59</v>
      </c>
      <c r="B66" s="86">
        <v>172328087</v>
      </c>
      <c r="C66" s="89" t="s">
        <v>281</v>
      </c>
      <c r="D66" s="89" t="s">
        <v>184</v>
      </c>
      <c r="E66" s="105"/>
      <c r="F66" s="107">
        <v>7</v>
      </c>
      <c r="G66" s="107">
        <v>5</v>
      </c>
      <c r="H66" s="107">
        <v>9</v>
      </c>
      <c r="I66" s="107">
        <v>6</v>
      </c>
      <c r="J66" s="30"/>
      <c r="K66" s="30"/>
      <c r="L66" s="30"/>
      <c r="M66" s="30"/>
      <c r="N66" s="31"/>
      <c r="O66" s="15"/>
      <c r="P66" s="33"/>
      <c r="Q66" s="16"/>
      <c r="R66" s="34">
        <f t="shared" si="4"/>
        <v>1</v>
      </c>
      <c r="S66" s="18">
        <v>5.7</v>
      </c>
      <c r="T66" s="18" t="s">
        <v>75</v>
      </c>
      <c r="Z66" s="34">
        <f t="shared" si="1"/>
        <v>1</v>
      </c>
      <c r="AA66" s="14">
        <f t="shared" si="2"/>
        <v>172328087</v>
      </c>
    </row>
    <row r="67" spans="1:27" s="14" customFormat="1" ht="18.75" customHeight="1">
      <c r="A67" s="27">
        <f t="shared" si="3"/>
        <v>60</v>
      </c>
      <c r="B67" s="86">
        <v>172338234</v>
      </c>
      <c r="C67" s="89" t="s">
        <v>211</v>
      </c>
      <c r="D67" s="89" t="s">
        <v>184</v>
      </c>
      <c r="E67" s="105"/>
      <c r="F67" s="107">
        <v>7</v>
      </c>
      <c r="G67" s="107">
        <v>6</v>
      </c>
      <c r="H67" s="107">
        <v>9</v>
      </c>
      <c r="I67" s="107">
        <v>6</v>
      </c>
      <c r="J67" s="30"/>
      <c r="K67" s="30"/>
      <c r="L67" s="30"/>
      <c r="M67" s="30"/>
      <c r="N67" s="31"/>
      <c r="O67" s="15"/>
      <c r="P67" s="33"/>
      <c r="Q67" s="16"/>
      <c r="R67" s="34">
        <f t="shared" si="4"/>
        <v>1</v>
      </c>
      <c r="S67" s="18">
        <v>5.8</v>
      </c>
      <c r="T67" s="18" t="s">
        <v>76</v>
      </c>
      <c r="Z67" s="34">
        <f t="shared" si="1"/>
        <v>1</v>
      </c>
      <c r="AA67" s="14">
        <f t="shared" si="2"/>
        <v>172338234</v>
      </c>
    </row>
    <row r="68" spans="1:27" s="14" customFormat="1" ht="18.75" customHeight="1">
      <c r="A68" s="27">
        <f t="shared" si="3"/>
        <v>61</v>
      </c>
      <c r="B68" s="90">
        <v>171575655</v>
      </c>
      <c r="C68" s="89" t="s">
        <v>282</v>
      </c>
      <c r="D68" s="89" t="s">
        <v>283</v>
      </c>
      <c r="E68" s="105"/>
      <c r="F68" s="107">
        <v>7</v>
      </c>
      <c r="G68" s="107">
        <v>5</v>
      </c>
      <c r="H68" s="107">
        <v>6</v>
      </c>
      <c r="I68" s="107">
        <v>6</v>
      </c>
      <c r="J68" s="30"/>
      <c r="K68" s="30"/>
      <c r="L68" s="30"/>
      <c r="M68" s="30"/>
      <c r="N68" s="31"/>
      <c r="O68" s="15"/>
      <c r="P68" s="33"/>
      <c r="Q68" s="16"/>
      <c r="R68" s="34">
        <f t="shared" si="4"/>
        <v>1</v>
      </c>
      <c r="S68" s="18">
        <v>5.9</v>
      </c>
      <c r="T68" s="18" t="s">
        <v>77</v>
      </c>
      <c r="Z68" s="34">
        <f t="shared" si="1"/>
        <v>1</v>
      </c>
      <c r="AA68" s="14">
        <f t="shared" si="2"/>
        <v>171575655</v>
      </c>
    </row>
    <row r="69" spans="1:27" s="14" customFormat="1" ht="18.75" customHeight="1">
      <c r="A69" s="27">
        <f t="shared" si="3"/>
        <v>62</v>
      </c>
      <c r="B69" s="90">
        <v>1821266335</v>
      </c>
      <c r="C69" s="89" t="s">
        <v>193</v>
      </c>
      <c r="D69" s="89" t="s">
        <v>285</v>
      </c>
      <c r="E69" s="105"/>
      <c r="F69" s="107">
        <v>7</v>
      </c>
      <c r="G69" s="107">
        <v>6</v>
      </c>
      <c r="H69" s="107">
        <v>6</v>
      </c>
      <c r="I69" s="107">
        <v>5</v>
      </c>
      <c r="J69" s="30"/>
      <c r="K69" s="30"/>
      <c r="L69" s="30"/>
      <c r="M69" s="30"/>
      <c r="N69" s="31"/>
      <c r="O69" s="15"/>
      <c r="P69" s="33"/>
      <c r="Q69" s="16"/>
      <c r="R69" s="34">
        <f t="shared" si="4"/>
        <v>1</v>
      </c>
      <c r="S69" s="18">
        <v>6.1</v>
      </c>
      <c r="T69" s="18" t="s">
        <v>78</v>
      </c>
      <c r="Z69" s="34">
        <f t="shared" si="1"/>
        <v>1</v>
      </c>
      <c r="AA69" s="14">
        <f t="shared" si="2"/>
        <v>1821266335</v>
      </c>
    </row>
    <row r="70" spans="1:27" s="14" customFormat="1" ht="18.75" customHeight="1">
      <c r="A70" s="27">
        <f t="shared" si="3"/>
        <v>63</v>
      </c>
      <c r="B70" s="90">
        <v>1810225085</v>
      </c>
      <c r="C70" s="89" t="s">
        <v>286</v>
      </c>
      <c r="D70" s="89" t="s">
        <v>153</v>
      </c>
      <c r="E70" s="105"/>
      <c r="F70" s="107">
        <v>8</v>
      </c>
      <c r="G70" s="107">
        <v>5</v>
      </c>
      <c r="H70" s="107">
        <v>6</v>
      </c>
      <c r="I70" s="107">
        <v>5</v>
      </c>
      <c r="J70" s="30"/>
      <c r="K70" s="30"/>
      <c r="L70" s="30"/>
      <c r="M70" s="30"/>
      <c r="N70" s="31"/>
      <c r="O70" s="15"/>
      <c r="P70" s="33"/>
      <c r="Q70" s="16"/>
      <c r="R70" s="34">
        <f t="shared" si="4"/>
        <v>1</v>
      </c>
      <c r="S70" s="18">
        <v>6.2</v>
      </c>
      <c r="T70" s="18" t="s">
        <v>79</v>
      </c>
      <c r="Z70" s="34">
        <f t="shared" si="1"/>
        <v>1</v>
      </c>
      <c r="AA70" s="14">
        <f t="shared" si="2"/>
        <v>1810225085</v>
      </c>
    </row>
    <row r="71" spans="1:27" s="14" customFormat="1" ht="18.75" customHeight="1">
      <c r="A71" s="27">
        <f t="shared" si="3"/>
        <v>64</v>
      </c>
      <c r="B71" s="90">
        <v>1820264375</v>
      </c>
      <c r="C71" s="89" t="s">
        <v>287</v>
      </c>
      <c r="D71" s="89" t="s">
        <v>153</v>
      </c>
      <c r="E71" s="105"/>
      <c r="F71" s="107">
        <v>8</v>
      </c>
      <c r="G71" s="107">
        <v>6</v>
      </c>
      <c r="H71" s="107">
        <v>6</v>
      </c>
      <c r="I71" s="107">
        <v>3</v>
      </c>
      <c r="J71" s="30"/>
      <c r="K71" s="30"/>
      <c r="L71" s="30"/>
      <c r="M71" s="30"/>
      <c r="N71" s="31"/>
      <c r="O71" s="15"/>
      <c r="P71" s="33"/>
      <c r="Q71" s="16"/>
      <c r="R71" s="34">
        <f t="shared" si="4"/>
        <v>1</v>
      </c>
      <c r="S71" s="18">
        <v>6.3</v>
      </c>
      <c r="T71" s="18" t="s">
        <v>80</v>
      </c>
      <c r="Z71" s="34">
        <f t="shared" si="1"/>
        <v>1</v>
      </c>
      <c r="AA71" s="14">
        <f t="shared" si="2"/>
        <v>1820264375</v>
      </c>
    </row>
    <row r="72" spans="1:27" s="14" customFormat="1" ht="18.75" customHeight="1">
      <c r="A72" s="27">
        <f t="shared" si="3"/>
        <v>65</v>
      </c>
      <c r="B72" s="90">
        <v>162324917</v>
      </c>
      <c r="C72" s="89" t="s">
        <v>288</v>
      </c>
      <c r="D72" s="89" t="s">
        <v>183</v>
      </c>
      <c r="E72" s="105"/>
      <c r="F72" s="107">
        <v>8</v>
      </c>
      <c r="G72" s="107">
        <v>7</v>
      </c>
      <c r="H72" s="107">
        <v>9</v>
      </c>
      <c r="I72" s="107">
        <v>10</v>
      </c>
      <c r="J72" s="30"/>
      <c r="K72" s="30"/>
      <c r="L72" s="30"/>
      <c r="M72" s="30"/>
      <c r="N72" s="31"/>
      <c r="O72" s="15"/>
      <c r="P72" s="33"/>
      <c r="Q72" s="16"/>
      <c r="R72" s="34">
        <f t="shared" ref="R72:R103" si="5">COUNTIF($B$8:$B$184,B72)</f>
        <v>1</v>
      </c>
      <c r="S72" s="18">
        <v>6.4</v>
      </c>
      <c r="T72" s="18" t="s">
        <v>81</v>
      </c>
      <c r="Z72" s="34">
        <f t="shared" ref="Z72:Z135" si="6">COUNTIF($B$8:$B$221,B72)</f>
        <v>1</v>
      </c>
      <c r="AA72" s="14">
        <f t="shared" ref="AA72:AA135" si="7">VALUE(B72)</f>
        <v>162324917</v>
      </c>
    </row>
    <row r="73" spans="1:27" s="14" customFormat="1" ht="18.75" customHeight="1">
      <c r="A73" s="27">
        <f t="shared" si="3"/>
        <v>66</v>
      </c>
      <c r="B73" s="90">
        <v>172329032</v>
      </c>
      <c r="C73" s="89" t="s">
        <v>289</v>
      </c>
      <c r="D73" s="89" t="s">
        <v>290</v>
      </c>
      <c r="E73" s="105"/>
      <c r="F73" s="107">
        <v>10</v>
      </c>
      <c r="G73" s="107">
        <v>6</v>
      </c>
      <c r="H73" s="107">
        <v>9</v>
      </c>
      <c r="I73" s="107">
        <v>10</v>
      </c>
      <c r="J73" s="30"/>
      <c r="K73" s="30"/>
      <c r="L73" s="30"/>
      <c r="M73" s="30"/>
      <c r="N73" s="31"/>
      <c r="O73" s="15"/>
      <c r="P73" s="33"/>
      <c r="Q73" s="16"/>
      <c r="R73" s="34">
        <f t="shared" si="5"/>
        <v>1</v>
      </c>
      <c r="S73" s="18">
        <v>6.5</v>
      </c>
      <c r="T73" s="18" t="s">
        <v>82</v>
      </c>
      <c r="Z73" s="34">
        <f t="shared" si="6"/>
        <v>1</v>
      </c>
      <c r="AA73" s="14">
        <f t="shared" si="7"/>
        <v>172329032</v>
      </c>
    </row>
    <row r="74" spans="1:27" s="14" customFormat="1" ht="18.75" customHeight="1">
      <c r="A74" s="27">
        <f t="shared" ref="A74:A137" si="8">A73+1</f>
        <v>67</v>
      </c>
      <c r="B74" s="90">
        <v>171326781</v>
      </c>
      <c r="C74" s="89" t="s">
        <v>291</v>
      </c>
      <c r="D74" s="89" t="s">
        <v>170</v>
      </c>
      <c r="E74" s="105"/>
      <c r="F74" s="107">
        <v>8</v>
      </c>
      <c r="G74" s="107">
        <v>6</v>
      </c>
      <c r="H74" s="107">
        <v>5</v>
      </c>
      <c r="I74" s="107">
        <v>6.8</v>
      </c>
      <c r="J74" s="30"/>
      <c r="K74" s="30"/>
      <c r="L74" s="30"/>
      <c r="M74" s="30"/>
      <c r="N74" s="31"/>
      <c r="O74" s="15"/>
      <c r="P74" s="33"/>
      <c r="Q74" s="16"/>
      <c r="R74" s="34">
        <f t="shared" si="5"/>
        <v>1</v>
      </c>
      <c r="S74" s="18">
        <v>6.6</v>
      </c>
      <c r="T74" s="18" t="s">
        <v>83</v>
      </c>
      <c r="Z74" s="34">
        <f t="shared" si="6"/>
        <v>1</v>
      </c>
      <c r="AA74" s="14">
        <f t="shared" si="7"/>
        <v>171326781</v>
      </c>
    </row>
    <row r="75" spans="1:27" s="14" customFormat="1" ht="18.75" customHeight="1">
      <c r="A75" s="27">
        <f t="shared" si="8"/>
        <v>68</v>
      </c>
      <c r="B75" s="90">
        <v>172328110</v>
      </c>
      <c r="C75" s="89" t="s">
        <v>294</v>
      </c>
      <c r="D75" s="89" t="s">
        <v>295</v>
      </c>
      <c r="E75" s="105"/>
      <c r="F75" s="107">
        <v>8</v>
      </c>
      <c r="G75" s="107">
        <v>6</v>
      </c>
      <c r="H75" s="107">
        <v>6.5</v>
      </c>
      <c r="I75" s="107">
        <v>7.5</v>
      </c>
      <c r="J75" s="30"/>
      <c r="K75" s="30"/>
      <c r="L75" s="30"/>
      <c r="M75" s="30"/>
      <c r="N75" s="31"/>
      <c r="O75" s="15"/>
      <c r="P75" s="33"/>
      <c r="Q75" s="16"/>
      <c r="R75" s="34">
        <f t="shared" si="5"/>
        <v>1</v>
      </c>
      <c r="S75" s="18">
        <v>6.7</v>
      </c>
      <c r="T75" s="18" t="s">
        <v>84</v>
      </c>
      <c r="Z75" s="34">
        <f t="shared" si="6"/>
        <v>1</v>
      </c>
      <c r="AA75" s="14">
        <f t="shared" si="7"/>
        <v>172328110</v>
      </c>
    </row>
    <row r="76" spans="1:27" s="14" customFormat="1" ht="18.75" customHeight="1">
      <c r="A76" s="27">
        <f t="shared" si="8"/>
        <v>69</v>
      </c>
      <c r="B76" s="90">
        <v>1810223781</v>
      </c>
      <c r="C76" s="89" t="s">
        <v>296</v>
      </c>
      <c r="D76" s="89" t="s">
        <v>295</v>
      </c>
      <c r="E76" s="105"/>
      <c r="F76" s="107">
        <v>8</v>
      </c>
      <c r="G76" s="107">
        <v>5</v>
      </c>
      <c r="H76" s="107">
        <v>9</v>
      </c>
      <c r="I76" s="107">
        <v>9</v>
      </c>
      <c r="J76" s="30"/>
      <c r="K76" s="30"/>
      <c r="L76" s="30"/>
      <c r="M76" s="30"/>
      <c r="N76" s="31"/>
      <c r="O76" s="15"/>
      <c r="P76" s="33"/>
      <c r="Q76" s="16"/>
      <c r="R76" s="34">
        <f t="shared" si="5"/>
        <v>1</v>
      </c>
      <c r="S76" s="18">
        <v>6.8</v>
      </c>
      <c r="T76" s="18" t="s">
        <v>85</v>
      </c>
      <c r="Z76" s="34">
        <f t="shared" si="6"/>
        <v>1</v>
      </c>
      <c r="AA76" s="14">
        <f t="shared" si="7"/>
        <v>1810223781</v>
      </c>
    </row>
    <row r="77" spans="1:27" s="14" customFormat="1" ht="18.75" customHeight="1">
      <c r="A77" s="27">
        <f t="shared" si="8"/>
        <v>70</v>
      </c>
      <c r="B77" s="90">
        <v>1810223789</v>
      </c>
      <c r="C77" s="89" t="s">
        <v>147</v>
      </c>
      <c r="D77" s="89" t="s">
        <v>180</v>
      </c>
      <c r="E77" s="105"/>
      <c r="F77" s="107">
        <v>8</v>
      </c>
      <c r="G77" s="107">
        <v>5</v>
      </c>
      <c r="H77" s="107">
        <v>6.2</v>
      </c>
      <c r="I77" s="107">
        <v>5.8</v>
      </c>
      <c r="J77" s="30"/>
      <c r="K77" s="30"/>
      <c r="L77" s="30"/>
      <c r="M77" s="30"/>
      <c r="N77" s="31"/>
      <c r="O77" s="15"/>
      <c r="P77" s="33"/>
      <c r="Q77" s="16"/>
      <c r="R77" s="34">
        <f t="shared" si="5"/>
        <v>1</v>
      </c>
      <c r="S77" s="18">
        <v>6.9</v>
      </c>
      <c r="T77" s="18" t="s">
        <v>86</v>
      </c>
      <c r="Z77" s="34">
        <f t="shared" si="6"/>
        <v>1</v>
      </c>
      <c r="AA77" s="14">
        <f t="shared" si="7"/>
        <v>1810223789</v>
      </c>
    </row>
    <row r="78" spans="1:27" s="14" customFormat="1" ht="18.75" customHeight="1">
      <c r="A78" s="27">
        <f t="shared" si="8"/>
        <v>71</v>
      </c>
      <c r="B78" s="90">
        <v>1810226390</v>
      </c>
      <c r="C78" s="89" t="s">
        <v>297</v>
      </c>
      <c r="D78" s="89" t="s">
        <v>180</v>
      </c>
      <c r="E78" s="105"/>
      <c r="F78" s="107">
        <v>10</v>
      </c>
      <c r="G78" s="107">
        <v>6</v>
      </c>
      <c r="H78" s="107">
        <v>8</v>
      </c>
      <c r="I78" s="107">
        <v>7.5</v>
      </c>
      <c r="J78" s="30"/>
      <c r="K78" s="30"/>
      <c r="L78" s="30"/>
      <c r="M78" s="30"/>
      <c r="N78" s="31"/>
      <c r="O78" s="15"/>
      <c r="P78" s="33"/>
      <c r="Q78" s="16"/>
      <c r="R78" s="34">
        <f t="shared" si="5"/>
        <v>1</v>
      </c>
      <c r="S78" s="18">
        <v>7.1</v>
      </c>
      <c r="T78" s="18" t="s">
        <v>87</v>
      </c>
      <c r="Z78" s="34">
        <f t="shared" si="6"/>
        <v>1</v>
      </c>
      <c r="AA78" s="14">
        <f t="shared" si="7"/>
        <v>1810226390</v>
      </c>
    </row>
    <row r="79" spans="1:27" s="14" customFormat="1" ht="18.75" customHeight="1">
      <c r="A79" s="27">
        <f t="shared" si="8"/>
        <v>72</v>
      </c>
      <c r="B79" s="90">
        <v>1810224616</v>
      </c>
      <c r="C79" s="89" t="s">
        <v>299</v>
      </c>
      <c r="D79" s="89" t="s">
        <v>154</v>
      </c>
      <c r="E79" s="105"/>
      <c r="F79" s="107">
        <v>10</v>
      </c>
      <c r="G79" s="107">
        <v>6</v>
      </c>
      <c r="H79" s="107">
        <v>6</v>
      </c>
      <c r="I79" s="107">
        <v>5.8</v>
      </c>
      <c r="J79" s="30"/>
      <c r="K79" s="30"/>
      <c r="L79" s="30"/>
      <c r="M79" s="30"/>
      <c r="N79" s="31"/>
      <c r="O79" s="15"/>
      <c r="P79" s="33"/>
      <c r="Q79" s="16"/>
      <c r="R79" s="34">
        <f t="shared" si="5"/>
        <v>1</v>
      </c>
      <c r="S79" s="18">
        <v>7.2</v>
      </c>
      <c r="T79" s="18" t="s">
        <v>88</v>
      </c>
      <c r="Z79" s="34">
        <f t="shared" si="6"/>
        <v>1</v>
      </c>
      <c r="AA79" s="14">
        <f t="shared" si="7"/>
        <v>1810224616</v>
      </c>
    </row>
    <row r="80" spans="1:27" s="14" customFormat="1" ht="18.75" customHeight="1">
      <c r="A80" s="27">
        <f t="shared" si="8"/>
        <v>73</v>
      </c>
      <c r="B80" s="90">
        <v>1810224622</v>
      </c>
      <c r="C80" s="89" t="s">
        <v>300</v>
      </c>
      <c r="D80" s="89" t="s">
        <v>154</v>
      </c>
      <c r="E80" s="105"/>
      <c r="F80" s="107">
        <v>0</v>
      </c>
      <c r="G80" s="107">
        <v>0</v>
      </c>
      <c r="H80" s="107">
        <v>0</v>
      </c>
      <c r="I80" s="107">
        <v>0</v>
      </c>
      <c r="J80" s="30"/>
      <c r="K80" s="30"/>
      <c r="L80" s="30"/>
      <c r="M80" s="30"/>
      <c r="N80" s="31"/>
      <c r="O80" s="15"/>
      <c r="P80" s="33"/>
      <c r="Q80" s="16"/>
      <c r="R80" s="34">
        <f t="shared" si="5"/>
        <v>1</v>
      </c>
      <c r="S80" s="18">
        <v>7.3</v>
      </c>
      <c r="T80" s="18" t="s">
        <v>89</v>
      </c>
      <c r="Z80" s="34">
        <f t="shared" si="6"/>
        <v>1</v>
      </c>
      <c r="AA80" s="14">
        <f t="shared" si="7"/>
        <v>1810224622</v>
      </c>
    </row>
    <row r="81" spans="1:27" s="14" customFormat="1" ht="18.75" customHeight="1">
      <c r="A81" s="27">
        <f t="shared" si="8"/>
        <v>74</v>
      </c>
      <c r="B81" s="90">
        <v>1820263904</v>
      </c>
      <c r="C81" s="89" t="s">
        <v>301</v>
      </c>
      <c r="D81" s="89" t="s">
        <v>155</v>
      </c>
      <c r="E81" s="105"/>
      <c r="F81" s="107">
        <v>10</v>
      </c>
      <c r="G81" s="107">
        <v>6</v>
      </c>
      <c r="H81" s="107">
        <v>9</v>
      </c>
      <c r="I81" s="107">
        <v>10</v>
      </c>
      <c r="J81" s="30"/>
      <c r="K81" s="30"/>
      <c r="L81" s="30"/>
      <c r="M81" s="30"/>
      <c r="N81" s="31"/>
      <c r="O81" s="15"/>
      <c r="P81" s="33"/>
      <c r="Q81" s="16"/>
      <c r="R81" s="34">
        <f t="shared" si="5"/>
        <v>1</v>
      </c>
      <c r="S81" s="18">
        <v>7.4</v>
      </c>
      <c r="T81" s="18" t="s">
        <v>90</v>
      </c>
      <c r="Z81" s="34">
        <f t="shared" si="6"/>
        <v>1</v>
      </c>
      <c r="AA81" s="14">
        <f t="shared" si="7"/>
        <v>1820263904</v>
      </c>
    </row>
    <row r="82" spans="1:27" s="14" customFormat="1" ht="18.75" customHeight="1">
      <c r="A82" s="27">
        <f t="shared" si="8"/>
        <v>75</v>
      </c>
      <c r="B82" s="90">
        <v>1820266454</v>
      </c>
      <c r="C82" s="89" t="s">
        <v>302</v>
      </c>
      <c r="D82" s="89" t="s">
        <v>155</v>
      </c>
      <c r="E82" s="105"/>
      <c r="F82" s="107">
        <v>10</v>
      </c>
      <c r="G82" s="107">
        <v>6</v>
      </c>
      <c r="H82" s="107">
        <v>9</v>
      </c>
      <c r="I82" s="107">
        <v>10</v>
      </c>
      <c r="J82" s="30"/>
      <c r="K82" s="30"/>
      <c r="L82" s="30"/>
      <c r="M82" s="30"/>
      <c r="N82" s="31"/>
      <c r="O82" s="15"/>
      <c r="P82" s="33"/>
      <c r="Q82" s="16"/>
      <c r="R82" s="34">
        <f t="shared" si="5"/>
        <v>1</v>
      </c>
      <c r="S82" s="18">
        <v>7.5</v>
      </c>
      <c r="T82" s="18" t="s">
        <v>91</v>
      </c>
      <c r="Z82" s="34">
        <f t="shared" si="6"/>
        <v>1</v>
      </c>
      <c r="AA82" s="14">
        <f t="shared" si="7"/>
        <v>1820266454</v>
      </c>
    </row>
    <row r="83" spans="1:27" s="14" customFormat="1" ht="18.75" customHeight="1">
      <c r="A83" s="27">
        <f t="shared" si="8"/>
        <v>76</v>
      </c>
      <c r="B83" s="90">
        <v>171578977</v>
      </c>
      <c r="C83" s="89" t="s">
        <v>303</v>
      </c>
      <c r="D83" s="89" t="s">
        <v>195</v>
      </c>
      <c r="E83" s="105"/>
      <c r="F83" s="107">
        <v>8</v>
      </c>
      <c r="G83" s="107">
        <v>6</v>
      </c>
      <c r="H83" s="107">
        <v>0</v>
      </c>
      <c r="I83" s="107">
        <v>3.5</v>
      </c>
      <c r="J83" s="30"/>
      <c r="K83" s="30"/>
      <c r="L83" s="30"/>
      <c r="M83" s="30"/>
      <c r="N83" s="31"/>
      <c r="O83" s="15"/>
      <c r="P83" s="33"/>
      <c r="Q83" s="16"/>
      <c r="R83" s="34">
        <f t="shared" si="5"/>
        <v>1</v>
      </c>
      <c r="S83" s="18">
        <v>7.6</v>
      </c>
      <c r="T83" s="18" t="s">
        <v>92</v>
      </c>
      <c r="Z83" s="34">
        <f t="shared" si="6"/>
        <v>1</v>
      </c>
      <c r="AA83" s="14">
        <f t="shared" si="7"/>
        <v>171578977</v>
      </c>
    </row>
    <row r="84" spans="1:27" s="14" customFormat="1" ht="18.75" customHeight="1">
      <c r="A84" s="27">
        <f t="shared" si="8"/>
        <v>77</v>
      </c>
      <c r="B84" s="90">
        <v>1810225958</v>
      </c>
      <c r="C84" s="89" t="s">
        <v>305</v>
      </c>
      <c r="D84" s="89" t="s">
        <v>169</v>
      </c>
      <c r="E84" s="105"/>
      <c r="F84" s="107">
        <v>8</v>
      </c>
      <c r="G84" s="107">
        <v>5</v>
      </c>
      <c r="H84" s="107">
        <v>6</v>
      </c>
      <c r="I84" s="107">
        <v>6</v>
      </c>
      <c r="J84" s="30"/>
      <c r="K84" s="30"/>
      <c r="L84" s="30"/>
      <c r="M84" s="30"/>
      <c r="N84" s="31"/>
      <c r="O84" s="15"/>
      <c r="P84" s="33"/>
      <c r="Q84" s="16"/>
      <c r="R84" s="34">
        <f t="shared" si="5"/>
        <v>1</v>
      </c>
      <c r="S84" s="18">
        <v>7.7</v>
      </c>
      <c r="T84" s="18" t="s">
        <v>93</v>
      </c>
      <c r="Z84" s="34">
        <f t="shared" si="6"/>
        <v>1</v>
      </c>
      <c r="AA84" s="14">
        <f t="shared" si="7"/>
        <v>1810225958</v>
      </c>
    </row>
    <row r="85" spans="1:27" s="14" customFormat="1" ht="18.75" customHeight="1">
      <c r="A85" s="27">
        <f t="shared" si="8"/>
        <v>78</v>
      </c>
      <c r="B85" s="90">
        <v>1820266585</v>
      </c>
      <c r="C85" s="89" t="s">
        <v>306</v>
      </c>
      <c r="D85" s="89" t="s">
        <v>169</v>
      </c>
      <c r="E85" s="105"/>
      <c r="F85" s="107">
        <v>10</v>
      </c>
      <c r="G85" s="107">
        <v>6</v>
      </c>
      <c r="H85" s="107">
        <v>9</v>
      </c>
      <c r="I85" s="107">
        <v>10</v>
      </c>
      <c r="J85" s="30"/>
      <c r="K85" s="30"/>
      <c r="L85" s="30"/>
      <c r="M85" s="30"/>
      <c r="N85" s="31"/>
      <c r="O85" s="15"/>
      <c r="P85" s="33"/>
      <c r="Q85" s="16"/>
      <c r="R85" s="34">
        <f t="shared" si="5"/>
        <v>1</v>
      </c>
      <c r="S85" s="18">
        <v>7.8</v>
      </c>
      <c r="T85" s="18" t="s">
        <v>94</v>
      </c>
      <c r="Z85" s="34">
        <f t="shared" si="6"/>
        <v>1</v>
      </c>
      <c r="AA85" s="14">
        <f t="shared" si="7"/>
        <v>1820266585</v>
      </c>
    </row>
    <row r="86" spans="1:27" s="14" customFormat="1" ht="18.75" customHeight="1">
      <c r="A86" s="27">
        <f t="shared" si="8"/>
        <v>79</v>
      </c>
      <c r="B86" s="90">
        <v>1811226395</v>
      </c>
      <c r="C86" s="89" t="s">
        <v>307</v>
      </c>
      <c r="D86" s="89" t="s">
        <v>177</v>
      </c>
      <c r="E86" s="105"/>
      <c r="F86" s="107">
        <v>0</v>
      </c>
      <c r="G86" s="107">
        <v>0</v>
      </c>
      <c r="H86" s="107">
        <v>0</v>
      </c>
      <c r="I86" s="107">
        <v>0</v>
      </c>
      <c r="J86" s="30"/>
      <c r="K86" s="30"/>
      <c r="L86" s="30"/>
      <c r="M86" s="30"/>
      <c r="N86" s="31"/>
      <c r="O86" s="15"/>
      <c r="P86" s="33"/>
      <c r="Q86" s="16"/>
      <c r="R86" s="34">
        <f t="shared" si="5"/>
        <v>1</v>
      </c>
      <c r="S86" s="18">
        <v>7.9</v>
      </c>
      <c r="T86" s="18" t="s">
        <v>95</v>
      </c>
      <c r="Z86" s="34">
        <f t="shared" si="6"/>
        <v>1</v>
      </c>
      <c r="AA86" s="14">
        <f t="shared" si="7"/>
        <v>1811226395</v>
      </c>
    </row>
    <row r="87" spans="1:27" s="14" customFormat="1" ht="18.75" customHeight="1">
      <c r="A87" s="27">
        <f t="shared" si="8"/>
        <v>80</v>
      </c>
      <c r="B87" s="90">
        <v>1811224630</v>
      </c>
      <c r="C87" s="89" t="s">
        <v>308</v>
      </c>
      <c r="D87" s="89" t="s">
        <v>176</v>
      </c>
      <c r="E87" s="105"/>
      <c r="F87" s="107">
        <v>0</v>
      </c>
      <c r="G87" s="107">
        <v>0</v>
      </c>
      <c r="H87" s="107">
        <v>0</v>
      </c>
      <c r="I87" s="107">
        <v>0</v>
      </c>
      <c r="J87" s="30"/>
      <c r="K87" s="30"/>
      <c r="L87" s="30"/>
      <c r="M87" s="30"/>
      <c r="N87" s="31"/>
      <c r="O87" s="15"/>
      <c r="P87" s="33"/>
      <c r="Q87" s="16"/>
      <c r="R87" s="34">
        <f t="shared" si="5"/>
        <v>1</v>
      </c>
      <c r="S87" s="18">
        <v>8.1</v>
      </c>
      <c r="T87" s="18" t="s">
        <v>96</v>
      </c>
      <c r="Z87" s="34">
        <f t="shared" si="6"/>
        <v>1</v>
      </c>
      <c r="AA87" s="14">
        <f t="shared" si="7"/>
        <v>1811224630</v>
      </c>
    </row>
    <row r="88" spans="1:27" s="14" customFormat="1" ht="18.75" customHeight="1">
      <c r="A88" s="27">
        <f t="shared" si="8"/>
        <v>81</v>
      </c>
      <c r="B88" s="90">
        <v>1811224626</v>
      </c>
      <c r="C88" s="89" t="s">
        <v>309</v>
      </c>
      <c r="D88" s="89" t="s">
        <v>310</v>
      </c>
      <c r="E88" s="105"/>
      <c r="F88" s="107">
        <v>7</v>
      </c>
      <c r="G88" s="107">
        <v>5</v>
      </c>
      <c r="H88" s="107">
        <v>0</v>
      </c>
      <c r="I88" s="107">
        <v>2.5</v>
      </c>
      <c r="J88" s="30"/>
      <c r="K88" s="30"/>
      <c r="L88" s="30"/>
      <c r="M88" s="30"/>
      <c r="N88" s="31"/>
      <c r="O88" s="15"/>
      <c r="P88" s="33"/>
      <c r="Q88" s="16"/>
      <c r="R88" s="34">
        <f t="shared" si="5"/>
        <v>1</v>
      </c>
      <c r="S88" s="18">
        <v>8.1999999999999993</v>
      </c>
      <c r="T88" s="18" t="s">
        <v>97</v>
      </c>
      <c r="Z88" s="34">
        <f t="shared" si="6"/>
        <v>1</v>
      </c>
      <c r="AA88" s="14">
        <f t="shared" si="7"/>
        <v>1811224626</v>
      </c>
    </row>
    <row r="89" spans="1:27" s="14" customFormat="1" ht="18.75" customHeight="1">
      <c r="A89" s="27">
        <f t="shared" si="8"/>
        <v>82</v>
      </c>
      <c r="B89" s="90">
        <v>172328131</v>
      </c>
      <c r="C89" s="89" t="s">
        <v>311</v>
      </c>
      <c r="D89" s="89" t="s">
        <v>156</v>
      </c>
      <c r="E89" s="105"/>
      <c r="F89" s="107">
        <v>9</v>
      </c>
      <c r="G89" s="107">
        <v>5</v>
      </c>
      <c r="H89" s="107">
        <v>9</v>
      </c>
      <c r="I89" s="107">
        <v>7.5</v>
      </c>
      <c r="J89" s="30"/>
      <c r="K89" s="30"/>
      <c r="L89" s="30"/>
      <c r="M89" s="30"/>
      <c r="N89" s="31"/>
      <c r="O89" s="15"/>
      <c r="P89" s="33"/>
      <c r="Q89" s="16"/>
      <c r="R89" s="34">
        <f t="shared" si="5"/>
        <v>1</v>
      </c>
      <c r="S89" s="18">
        <v>8.3000000000000007</v>
      </c>
      <c r="T89" s="18" t="s">
        <v>98</v>
      </c>
      <c r="Z89" s="34">
        <f t="shared" si="6"/>
        <v>1</v>
      </c>
      <c r="AA89" s="14">
        <f t="shared" si="7"/>
        <v>172328131</v>
      </c>
    </row>
    <row r="90" spans="1:27" s="14" customFormat="1" ht="18.75" customHeight="1">
      <c r="A90" s="27">
        <f t="shared" si="8"/>
        <v>83</v>
      </c>
      <c r="B90" s="90">
        <v>1810225573</v>
      </c>
      <c r="C90" s="89" t="s">
        <v>312</v>
      </c>
      <c r="D90" s="89" t="s">
        <v>197</v>
      </c>
      <c r="E90" s="105"/>
      <c r="F90" s="107">
        <v>0</v>
      </c>
      <c r="G90" s="107">
        <v>0</v>
      </c>
      <c r="H90" s="107">
        <v>0</v>
      </c>
      <c r="I90" s="107">
        <v>0</v>
      </c>
      <c r="J90" s="30"/>
      <c r="K90" s="30"/>
      <c r="L90" s="30"/>
      <c r="M90" s="30"/>
      <c r="N90" s="31"/>
      <c r="O90" s="15"/>
      <c r="P90" s="33"/>
      <c r="Q90" s="16"/>
      <c r="R90" s="34">
        <f t="shared" si="5"/>
        <v>1</v>
      </c>
      <c r="S90" s="18">
        <v>8.4</v>
      </c>
      <c r="T90" s="18" t="s">
        <v>99</v>
      </c>
      <c r="Z90" s="34">
        <f t="shared" si="6"/>
        <v>1</v>
      </c>
      <c r="AA90" s="14">
        <f t="shared" si="7"/>
        <v>1810225573</v>
      </c>
    </row>
    <row r="91" spans="1:27" s="14" customFormat="1" ht="18.75" customHeight="1">
      <c r="A91" s="27">
        <f t="shared" si="8"/>
        <v>84</v>
      </c>
      <c r="B91" s="90">
        <v>1811225950</v>
      </c>
      <c r="C91" s="89" t="s">
        <v>313</v>
      </c>
      <c r="D91" s="89" t="s">
        <v>314</v>
      </c>
      <c r="E91" s="105"/>
      <c r="F91" s="107">
        <v>10</v>
      </c>
      <c r="G91" s="107">
        <v>6</v>
      </c>
      <c r="H91" s="107">
        <v>6.5</v>
      </c>
      <c r="I91" s="107">
        <v>6</v>
      </c>
      <c r="J91" s="30"/>
      <c r="K91" s="30"/>
      <c r="L91" s="30"/>
      <c r="M91" s="30"/>
      <c r="N91" s="31"/>
      <c r="O91" s="15"/>
      <c r="P91" s="33"/>
      <c r="Q91" s="16"/>
      <c r="R91" s="34">
        <f t="shared" si="5"/>
        <v>1</v>
      </c>
      <c r="S91" s="18">
        <v>8.5</v>
      </c>
      <c r="T91" s="18" t="s">
        <v>100</v>
      </c>
      <c r="Z91" s="34">
        <f t="shared" si="6"/>
        <v>1</v>
      </c>
      <c r="AA91" s="14">
        <f t="shared" si="7"/>
        <v>1811225950</v>
      </c>
    </row>
    <row r="92" spans="1:27" s="14" customFormat="1" ht="18.75" customHeight="1">
      <c r="A92" s="27">
        <f t="shared" si="8"/>
        <v>85</v>
      </c>
      <c r="B92" s="90">
        <v>171575750</v>
      </c>
      <c r="C92" s="89" t="s">
        <v>315</v>
      </c>
      <c r="D92" s="89" t="s">
        <v>316</v>
      </c>
      <c r="E92" s="105"/>
      <c r="F92" s="107">
        <v>0</v>
      </c>
      <c r="G92" s="107">
        <v>0</v>
      </c>
      <c r="H92" s="107">
        <v>0</v>
      </c>
      <c r="I92" s="107">
        <v>0</v>
      </c>
      <c r="J92" s="30"/>
      <c r="K92" s="30"/>
      <c r="L92" s="30"/>
      <c r="M92" s="30"/>
      <c r="N92" s="31"/>
      <c r="O92" s="15"/>
      <c r="P92" s="33"/>
      <c r="Q92" s="16"/>
      <c r="R92" s="34">
        <f t="shared" si="5"/>
        <v>1</v>
      </c>
      <c r="S92" s="18">
        <v>8.6</v>
      </c>
      <c r="T92" s="18" t="s">
        <v>101</v>
      </c>
      <c r="Z92" s="34">
        <f t="shared" si="6"/>
        <v>1</v>
      </c>
      <c r="AA92" s="14">
        <f t="shared" si="7"/>
        <v>171575750</v>
      </c>
    </row>
    <row r="93" spans="1:27" s="14" customFormat="1" ht="18.75" customHeight="1">
      <c r="A93" s="27">
        <f t="shared" si="8"/>
        <v>86</v>
      </c>
      <c r="B93" s="90">
        <v>172328134</v>
      </c>
      <c r="C93" s="89" t="s">
        <v>317</v>
      </c>
      <c r="D93" s="89" t="s">
        <v>318</v>
      </c>
      <c r="E93" s="105"/>
      <c r="F93" s="107">
        <v>7</v>
      </c>
      <c r="G93" s="107">
        <v>5</v>
      </c>
      <c r="H93" s="107">
        <v>7</v>
      </c>
      <c r="I93" s="107">
        <v>7</v>
      </c>
      <c r="J93" s="30"/>
      <c r="K93" s="30"/>
      <c r="L93" s="30"/>
      <c r="M93" s="30"/>
      <c r="N93" s="31"/>
      <c r="O93" s="15"/>
      <c r="P93" s="33"/>
      <c r="Q93" s="16"/>
      <c r="R93" s="34">
        <f t="shared" si="5"/>
        <v>1</v>
      </c>
      <c r="S93" s="18">
        <v>8.6999999999999993</v>
      </c>
      <c r="T93" s="18" t="s">
        <v>102</v>
      </c>
      <c r="Z93" s="34">
        <f t="shared" si="6"/>
        <v>1</v>
      </c>
      <c r="AA93" s="14">
        <f t="shared" si="7"/>
        <v>172328134</v>
      </c>
    </row>
    <row r="94" spans="1:27" s="14" customFormat="1" ht="18.75" customHeight="1">
      <c r="A94" s="27">
        <f t="shared" si="8"/>
        <v>87</v>
      </c>
      <c r="B94" s="90">
        <v>1811225073</v>
      </c>
      <c r="C94" s="89" t="s">
        <v>319</v>
      </c>
      <c r="D94" s="89" t="s">
        <v>162</v>
      </c>
      <c r="E94" s="105"/>
      <c r="F94" s="107">
        <v>7</v>
      </c>
      <c r="G94" s="107">
        <v>5</v>
      </c>
      <c r="H94" s="107">
        <v>6</v>
      </c>
      <c r="I94" s="107">
        <v>4</v>
      </c>
      <c r="J94" s="30"/>
      <c r="K94" s="30"/>
      <c r="L94" s="30"/>
      <c r="M94" s="30"/>
      <c r="N94" s="31"/>
      <c r="O94" s="15"/>
      <c r="P94" s="33"/>
      <c r="Q94" s="16"/>
      <c r="R94" s="34">
        <f t="shared" si="5"/>
        <v>1</v>
      </c>
      <c r="S94" s="18">
        <v>8.8000000000000007</v>
      </c>
      <c r="T94" s="18" t="s">
        <v>103</v>
      </c>
      <c r="Z94" s="34">
        <f t="shared" si="6"/>
        <v>1</v>
      </c>
      <c r="AA94" s="14">
        <f t="shared" si="7"/>
        <v>1811225073</v>
      </c>
    </row>
    <row r="95" spans="1:27" s="14" customFormat="1" ht="18.75" customHeight="1">
      <c r="A95" s="27">
        <f t="shared" si="8"/>
        <v>88</v>
      </c>
      <c r="B95" s="90">
        <v>172328137</v>
      </c>
      <c r="C95" s="89" t="s">
        <v>320</v>
      </c>
      <c r="D95" s="89" t="s">
        <v>157</v>
      </c>
      <c r="E95" s="105"/>
      <c r="F95" s="107">
        <v>8</v>
      </c>
      <c r="G95" s="107">
        <v>5</v>
      </c>
      <c r="H95" s="107">
        <v>6.5</v>
      </c>
      <c r="I95" s="107">
        <v>9</v>
      </c>
      <c r="J95" s="30"/>
      <c r="K95" s="30"/>
      <c r="L95" s="30"/>
      <c r="M95" s="30"/>
      <c r="N95" s="31"/>
      <c r="O95" s="15"/>
      <c r="P95" s="33"/>
      <c r="Q95" s="16"/>
      <c r="R95" s="34">
        <f t="shared" si="5"/>
        <v>1</v>
      </c>
      <c r="S95" s="18">
        <v>8.9</v>
      </c>
      <c r="T95" s="18" t="s">
        <v>104</v>
      </c>
      <c r="Z95" s="34">
        <f t="shared" si="6"/>
        <v>1</v>
      </c>
      <c r="AA95" s="14">
        <f t="shared" si="7"/>
        <v>172328137</v>
      </c>
    </row>
    <row r="96" spans="1:27" s="14" customFormat="1" ht="18.75" customHeight="1">
      <c r="A96" s="27">
        <f t="shared" si="8"/>
        <v>89</v>
      </c>
      <c r="B96" s="90">
        <v>1810214466</v>
      </c>
      <c r="C96" s="89" t="s">
        <v>321</v>
      </c>
      <c r="D96" s="89" t="s">
        <v>322</v>
      </c>
      <c r="E96" s="105"/>
      <c r="F96" s="107">
        <v>7</v>
      </c>
      <c r="G96" s="107">
        <v>6</v>
      </c>
      <c r="H96" s="107">
        <v>6</v>
      </c>
      <c r="I96" s="107">
        <v>6</v>
      </c>
      <c r="J96" s="30"/>
      <c r="K96" s="30"/>
      <c r="L96" s="30"/>
      <c r="M96" s="30"/>
      <c r="N96" s="31"/>
      <c r="O96" s="15"/>
      <c r="P96" s="33"/>
      <c r="Q96" s="16"/>
      <c r="R96" s="34">
        <f t="shared" si="5"/>
        <v>1</v>
      </c>
      <c r="S96" s="18">
        <v>9.1</v>
      </c>
      <c r="T96" s="18" t="s">
        <v>105</v>
      </c>
      <c r="Z96" s="34">
        <f t="shared" si="6"/>
        <v>1</v>
      </c>
      <c r="AA96" s="14">
        <f t="shared" si="7"/>
        <v>1810214466</v>
      </c>
    </row>
    <row r="97" spans="1:28" s="14" customFormat="1" ht="18.75" customHeight="1">
      <c r="A97" s="27">
        <f t="shared" si="8"/>
        <v>90</v>
      </c>
      <c r="B97" s="90"/>
      <c r="C97" s="89"/>
      <c r="D97" s="89"/>
      <c r="E97" s="105"/>
      <c r="F97" s="107"/>
      <c r="G97" s="107"/>
      <c r="H97" s="107"/>
      <c r="I97" s="107"/>
      <c r="J97" s="30"/>
      <c r="K97" s="30"/>
      <c r="L97" s="30"/>
      <c r="M97" s="30"/>
      <c r="N97" s="31"/>
      <c r="O97" s="15"/>
      <c r="P97" s="33"/>
      <c r="Q97" s="16"/>
      <c r="R97" s="34">
        <f t="shared" si="5"/>
        <v>0</v>
      </c>
      <c r="S97" s="18">
        <v>9.1999999999999993</v>
      </c>
      <c r="T97" s="18" t="s">
        <v>106</v>
      </c>
      <c r="Z97" s="34">
        <f t="shared" si="6"/>
        <v>0</v>
      </c>
      <c r="AA97" s="14">
        <f t="shared" si="7"/>
        <v>0</v>
      </c>
    </row>
    <row r="98" spans="1:28" s="14" customFormat="1" ht="18.75" customHeight="1">
      <c r="A98" s="27">
        <f t="shared" si="8"/>
        <v>91</v>
      </c>
      <c r="B98" s="90"/>
      <c r="C98" s="89"/>
      <c r="D98" s="89"/>
      <c r="E98" s="105"/>
      <c r="F98" s="107"/>
      <c r="G98" s="107"/>
      <c r="H98" s="107"/>
      <c r="I98" s="107"/>
      <c r="J98" s="30"/>
      <c r="K98" s="30"/>
      <c r="L98" s="30"/>
      <c r="M98" s="30"/>
      <c r="N98" s="31"/>
      <c r="O98" s="15"/>
      <c r="P98" s="33"/>
      <c r="Q98" s="16"/>
      <c r="R98" s="34">
        <f t="shared" si="5"/>
        <v>0</v>
      </c>
      <c r="S98" s="18">
        <v>9.3000000000000007</v>
      </c>
      <c r="T98" s="18" t="s">
        <v>107</v>
      </c>
      <c r="Z98" s="34">
        <f t="shared" si="6"/>
        <v>0</v>
      </c>
      <c r="AA98" s="14">
        <f t="shared" si="7"/>
        <v>0</v>
      </c>
    </row>
    <row r="99" spans="1:28" s="14" customFormat="1" ht="18.75" customHeight="1">
      <c r="A99" s="27">
        <f t="shared" si="8"/>
        <v>92</v>
      </c>
      <c r="B99" s="90"/>
      <c r="C99" s="89"/>
      <c r="D99" s="89"/>
      <c r="E99" s="105"/>
      <c r="F99" s="107"/>
      <c r="G99" s="107"/>
      <c r="H99" s="107"/>
      <c r="I99" s="107"/>
      <c r="J99" s="30"/>
      <c r="K99" s="30"/>
      <c r="L99" s="30"/>
      <c r="M99" s="30"/>
      <c r="N99" s="31"/>
      <c r="O99" s="15"/>
      <c r="P99" s="33"/>
      <c r="Q99" s="16"/>
      <c r="R99" s="34">
        <f t="shared" si="5"/>
        <v>0</v>
      </c>
      <c r="S99" s="18">
        <v>9.4</v>
      </c>
      <c r="T99" s="18" t="s">
        <v>108</v>
      </c>
      <c r="Z99" s="34">
        <f t="shared" si="6"/>
        <v>0</v>
      </c>
      <c r="AA99" s="14">
        <f t="shared" si="7"/>
        <v>0</v>
      </c>
    </row>
    <row r="100" spans="1:28" s="14" customFormat="1" ht="18.75" customHeight="1">
      <c r="A100" s="27">
        <f t="shared" si="8"/>
        <v>93</v>
      </c>
      <c r="B100" s="90"/>
      <c r="C100" s="89"/>
      <c r="D100" s="89"/>
      <c r="E100" s="105"/>
      <c r="F100" s="107"/>
      <c r="G100" s="107"/>
      <c r="H100" s="107"/>
      <c r="I100" s="107"/>
      <c r="J100" s="30"/>
      <c r="K100" s="30"/>
      <c r="L100" s="30"/>
      <c r="M100" s="30"/>
      <c r="N100" s="31"/>
      <c r="O100" s="15"/>
      <c r="P100" s="33"/>
      <c r="Q100" s="16"/>
      <c r="R100" s="34">
        <f t="shared" si="5"/>
        <v>0</v>
      </c>
      <c r="S100" s="18">
        <v>9.5</v>
      </c>
      <c r="T100" s="18" t="s">
        <v>109</v>
      </c>
      <c r="Z100" s="34">
        <f t="shared" si="6"/>
        <v>0</v>
      </c>
      <c r="AA100" s="14">
        <f t="shared" si="7"/>
        <v>0</v>
      </c>
    </row>
    <row r="101" spans="1:28" s="14" customFormat="1" ht="18.75" customHeight="1">
      <c r="A101" s="27">
        <f t="shared" si="8"/>
        <v>94</v>
      </c>
      <c r="B101" s="90"/>
      <c r="C101" s="89"/>
      <c r="D101" s="89"/>
      <c r="E101" s="105"/>
      <c r="F101" s="107"/>
      <c r="G101" s="107"/>
      <c r="H101" s="107"/>
      <c r="I101" s="107"/>
      <c r="J101" s="30"/>
      <c r="K101" s="30"/>
      <c r="L101" s="30"/>
      <c r="M101" s="30"/>
      <c r="N101" s="31"/>
      <c r="O101" s="15"/>
      <c r="P101" s="33"/>
      <c r="Q101" s="16"/>
      <c r="R101" s="34">
        <f t="shared" si="5"/>
        <v>0</v>
      </c>
      <c r="S101" s="18">
        <v>9.6</v>
      </c>
      <c r="T101" s="18" t="s">
        <v>110</v>
      </c>
      <c r="Z101" s="34">
        <f t="shared" si="6"/>
        <v>0</v>
      </c>
      <c r="AA101" s="14">
        <f t="shared" si="7"/>
        <v>0</v>
      </c>
    </row>
    <row r="102" spans="1:28" s="14" customFormat="1" ht="18.75" customHeight="1">
      <c r="A102" s="27">
        <f t="shared" si="8"/>
        <v>95</v>
      </c>
      <c r="B102" s="90"/>
      <c r="C102" s="89"/>
      <c r="D102" s="89"/>
      <c r="E102" s="105"/>
      <c r="F102" s="107"/>
      <c r="G102" s="107"/>
      <c r="H102" s="107"/>
      <c r="I102" s="107"/>
      <c r="J102" s="30"/>
      <c r="K102" s="30"/>
      <c r="L102" s="30"/>
      <c r="M102" s="30"/>
      <c r="N102" s="31"/>
      <c r="O102" s="15"/>
      <c r="P102" s="33"/>
      <c r="Q102" s="16"/>
      <c r="R102" s="34">
        <f t="shared" si="5"/>
        <v>0</v>
      </c>
      <c r="S102" s="18">
        <v>9.6999999999999993</v>
      </c>
      <c r="T102" s="18" t="s">
        <v>111</v>
      </c>
      <c r="Z102" s="34">
        <f t="shared" si="6"/>
        <v>0</v>
      </c>
      <c r="AA102" s="14">
        <f t="shared" si="7"/>
        <v>0</v>
      </c>
      <c r="AB102" s="14">
        <f>981-500</f>
        <v>481</v>
      </c>
    </row>
    <row r="103" spans="1:28" s="14" customFormat="1" ht="18.75" customHeight="1">
      <c r="A103" s="27">
        <f t="shared" si="8"/>
        <v>96</v>
      </c>
      <c r="B103" s="90"/>
      <c r="C103" s="89"/>
      <c r="D103" s="89"/>
      <c r="E103" s="105"/>
      <c r="F103" s="107"/>
      <c r="G103" s="107"/>
      <c r="H103" s="107"/>
      <c r="I103" s="107"/>
      <c r="J103" s="30"/>
      <c r="K103" s="30"/>
      <c r="L103" s="30"/>
      <c r="M103" s="30"/>
      <c r="N103" s="31"/>
      <c r="O103" s="15"/>
      <c r="P103" s="33"/>
      <c r="Q103" s="16"/>
      <c r="R103" s="34">
        <f t="shared" si="5"/>
        <v>0</v>
      </c>
      <c r="S103" s="18">
        <v>9.8000000000000007</v>
      </c>
      <c r="T103" s="18" t="s">
        <v>112</v>
      </c>
      <c r="Z103" s="34">
        <f t="shared" si="6"/>
        <v>0</v>
      </c>
      <c r="AA103" s="14">
        <f t="shared" si="7"/>
        <v>0</v>
      </c>
      <c r="AB103" s="14">
        <f>AB102/9</f>
        <v>53.444444444444443</v>
      </c>
    </row>
    <row r="104" spans="1:28" s="14" customFormat="1" ht="18.75" customHeight="1">
      <c r="A104" s="27">
        <f t="shared" si="8"/>
        <v>97</v>
      </c>
      <c r="B104" s="90"/>
      <c r="C104" s="89"/>
      <c r="D104" s="89"/>
      <c r="E104" s="105"/>
      <c r="F104" s="107"/>
      <c r="G104" s="107"/>
      <c r="H104" s="107"/>
      <c r="I104" s="107"/>
      <c r="J104" s="30"/>
      <c r="K104" s="30"/>
      <c r="L104" s="30"/>
      <c r="M104" s="30"/>
      <c r="N104" s="31"/>
      <c r="O104" s="15"/>
      <c r="P104" s="33"/>
      <c r="Q104" s="16"/>
      <c r="R104" s="34">
        <f t="shared" ref="R104:R135" si="9">COUNTIF($B$8:$B$184,B104)</f>
        <v>0</v>
      </c>
      <c r="S104" s="18">
        <v>9.9</v>
      </c>
      <c r="T104" s="18" t="s">
        <v>113</v>
      </c>
      <c r="Z104" s="34">
        <f t="shared" si="6"/>
        <v>0</v>
      </c>
      <c r="AA104" s="14">
        <f t="shared" si="7"/>
        <v>0</v>
      </c>
    </row>
    <row r="105" spans="1:28" s="14" customFormat="1" ht="18.75" customHeight="1">
      <c r="A105" s="27">
        <f t="shared" si="8"/>
        <v>98</v>
      </c>
      <c r="B105" s="90"/>
      <c r="C105" s="89"/>
      <c r="D105" s="89"/>
      <c r="E105" s="105"/>
      <c r="F105" s="107"/>
      <c r="G105" s="107"/>
      <c r="H105" s="107"/>
      <c r="I105" s="107"/>
      <c r="J105" s="30"/>
      <c r="K105" s="30"/>
      <c r="L105" s="30"/>
      <c r="M105" s="30"/>
      <c r="N105" s="31"/>
      <c r="O105" s="15"/>
      <c r="P105" s="33"/>
      <c r="Q105" s="16"/>
      <c r="R105" s="34">
        <f t="shared" si="9"/>
        <v>0</v>
      </c>
      <c r="S105" s="18"/>
      <c r="T105" s="18"/>
      <c r="Z105" s="34">
        <f t="shared" si="6"/>
        <v>0</v>
      </c>
      <c r="AA105" s="14">
        <f t="shared" si="7"/>
        <v>0</v>
      </c>
    </row>
    <row r="106" spans="1:28" s="14" customFormat="1" ht="18.75" customHeight="1">
      <c r="A106" s="27">
        <f t="shared" si="8"/>
        <v>99</v>
      </c>
      <c r="B106" s="90"/>
      <c r="C106" s="89"/>
      <c r="D106" s="89"/>
      <c r="E106" s="105"/>
      <c r="F106" s="107"/>
      <c r="G106" s="107"/>
      <c r="H106" s="107"/>
      <c r="I106" s="107"/>
      <c r="J106" s="30"/>
      <c r="K106" s="30"/>
      <c r="L106" s="30"/>
      <c r="M106" s="30"/>
      <c r="N106" s="31"/>
      <c r="O106" s="15"/>
      <c r="P106" s="33"/>
      <c r="Q106" s="16"/>
      <c r="R106" s="34">
        <f t="shared" si="9"/>
        <v>0</v>
      </c>
      <c r="S106" s="18"/>
      <c r="T106" s="18"/>
      <c r="Z106" s="34">
        <f t="shared" si="6"/>
        <v>0</v>
      </c>
      <c r="AA106" s="14">
        <f t="shared" si="7"/>
        <v>0</v>
      </c>
    </row>
    <row r="107" spans="1:28" s="14" customFormat="1" ht="18.75" customHeight="1">
      <c r="A107" s="27">
        <f t="shared" si="8"/>
        <v>100</v>
      </c>
      <c r="B107" s="90"/>
      <c r="C107" s="89"/>
      <c r="D107" s="89"/>
      <c r="E107" s="105"/>
      <c r="F107" s="107"/>
      <c r="G107" s="107"/>
      <c r="H107" s="107"/>
      <c r="I107" s="107"/>
      <c r="J107" s="30"/>
      <c r="K107" s="30"/>
      <c r="L107" s="30"/>
      <c r="M107" s="30"/>
      <c r="N107" s="31"/>
      <c r="O107" s="15"/>
      <c r="P107" s="33"/>
      <c r="Q107" s="16"/>
      <c r="R107" s="34">
        <f t="shared" si="9"/>
        <v>0</v>
      </c>
      <c r="S107" s="18"/>
      <c r="T107" s="18"/>
      <c r="Z107" s="34">
        <f t="shared" si="6"/>
        <v>0</v>
      </c>
      <c r="AA107" s="14">
        <f t="shared" si="7"/>
        <v>0</v>
      </c>
    </row>
    <row r="108" spans="1:28" s="14" customFormat="1" ht="18.75" customHeight="1">
      <c r="A108" s="27">
        <f t="shared" si="8"/>
        <v>101</v>
      </c>
      <c r="B108" s="90"/>
      <c r="C108" s="89"/>
      <c r="D108" s="89"/>
      <c r="E108" s="105"/>
      <c r="F108" s="107"/>
      <c r="G108" s="107"/>
      <c r="H108" s="107"/>
      <c r="I108" s="107"/>
      <c r="J108" s="30"/>
      <c r="K108" s="30"/>
      <c r="L108" s="30"/>
      <c r="M108" s="30"/>
      <c r="N108" s="31"/>
      <c r="O108" s="15"/>
      <c r="P108" s="33"/>
      <c r="Q108" s="16"/>
      <c r="R108" s="34">
        <f t="shared" si="9"/>
        <v>0</v>
      </c>
      <c r="S108" s="18"/>
      <c r="T108" s="18"/>
      <c r="Z108" s="34">
        <f t="shared" si="6"/>
        <v>0</v>
      </c>
      <c r="AA108" s="14">
        <f t="shared" si="7"/>
        <v>0</v>
      </c>
    </row>
    <row r="109" spans="1:28" s="14" customFormat="1" ht="18.75" customHeight="1">
      <c r="A109" s="27">
        <f t="shared" si="8"/>
        <v>102</v>
      </c>
      <c r="B109" s="90"/>
      <c r="C109" s="89"/>
      <c r="D109" s="89"/>
      <c r="E109" s="105"/>
      <c r="F109" s="107"/>
      <c r="G109" s="107"/>
      <c r="H109" s="107"/>
      <c r="I109" s="107"/>
      <c r="J109" s="30"/>
      <c r="K109" s="30"/>
      <c r="L109" s="30"/>
      <c r="M109" s="30"/>
      <c r="N109" s="31"/>
      <c r="O109" s="15"/>
      <c r="P109" s="33"/>
      <c r="Q109" s="16"/>
      <c r="R109" s="34">
        <f t="shared" si="9"/>
        <v>0</v>
      </c>
      <c r="S109" s="18"/>
      <c r="T109" s="18"/>
      <c r="Z109" s="34">
        <f t="shared" si="6"/>
        <v>0</v>
      </c>
      <c r="AA109" s="14">
        <f t="shared" si="7"/>
        <v>0</v>
      </c>
    </row>
    <row r="110" spans="1:28" s="14" customFormat="1" ht="18.75" customHeight="1">
      <c r="A110" s="27">
        <f t="shared" si="8"/>
        <v>103</v>
      </c>
      <c r="B110" s="90"/>
      <c r="C110" s="89"/>
      <c r="D110" s="89"/>
      <c r="E110" s="105"/>
      <c r="F110" s="107"/>
      <c r="G110" s="107"/>
      <c r="H110" s="107"/>
      <c r="I110" s="107"/>
      <c r="J110" s="30"/>
      <c r="K110" s="30"/>
      <c r="L110" s="30"/>
      <c r="M110" s="30"/>
      <c r="N110" s="31"/>
      <c r="O110" s="15"/>
      <c r="P110" s="33"/>
      <c r="Q110" s="16"/>
      <c r="R110" s="34">
        <f t="shared" si="9"/>
        <v>0</v>
      </c>
      <c r="S110" s="18"/>
      <c r="T110" s="18"/>
      <c r="Z110" s="34">
        <f t="shared" si="6"/>
        <v>0</v>
      </c>
      <c r="AA110" s="14">
        <f t="shared" si="7"/>
        <v>0</v>
      </c>
    </row>
    <row r="111" spans="1:28" s="14" customFormat="1" ht="18.75" customHeight="1">
      <c r="A111" s="27">
        <f t="shared" si="8"/>
        <v>104</v>
      </c>
      <c r="B111" s="90"/>
      <c r="C111" s="89"/>
      <c r="D111" s="89"/>
      <c r="E111" s="105"/>
      <c r="F111" s="107"/>
      <c r="G111" s="107"/>
      <c r="H111" s="107"/>
      <c r="I111" s="107"/>
      <c r="J111" s="30"/>
      <c r="K111" s="30"/>
      <c r="L111" s="30"/>
      <c r="M111" s="30"/>
      <c r="N111" s="31"/>
      <c r="O111" s="15"/>
      <c r="P111" s="33"/>
      <c r="Q111" s="16"/>
      <c r="R111" s="34">
        <f t="shared" si="9"/>
        <v>0</v>
      </c>
      <c r="S111" s="18"/>
      <c r="T111" s="18"/>
      <c r="Z111" s="34">
        <f t="shared" si="6"/>
        <v>0</v>
      </c>
      <c r="AA111" s="14">
        <f t="shared" si="7"/>
        <v>0</v>
      </c>
    </row>
    <row r="112" spans="1:28" s="14" customFormat="1" ht="18.75" customHeight="1">
      <c r="A112" s="27">
        <f t="shared" si="8"/>
        <v>105</v>
      </c>
      <c r="B112" s="90"/>
      <c r="C112" s="89"/>
      <c r="D112" s="89"/>
      <c r="E112" s="105"/>
      <c r="F112" s="107"/>
      <c r="G112" s="107"/>
      <c r="H112" s="107"/>
      <c r="I112" s="107"/>
      <c r="J112" s="30"/>
      <c r="K112" s="30"/>
      <c r="L112" s="30"/>
      <c r="M112" s="30"/>
      <c r="N112" s="31"/>
      <c r="O112" s="15"/>
      <c r="P112" s="33"/>
      <c r="Q112" s="16"/>
      <c r="R112" s="34">
        <f t="shared" si="9"/>
        <v>0</v>
      </c>
      <c r="S112" s="18"/>
      <c r="T112" s="18"/>
      <c r="Z112" s="34">
        <f t="shared" si="6"/>
        <v>0</v>
      </c>
      <c r="AA112" s="14">
        <f t="shared" si="7"/>
        <v>0</v>
      </c>
    </row>
    <row r="113" spans="1:27" s="14" customFormat="1" ht="18.75" customHeight="1">
      <c r="A113" s="27">
        <f t="shared" si="8"/>
        <v>106</v>
      </c>
      <c r="B113" s="90"/>
      <c r="C113" s="89"/>
      <c r="D113" s="89"/>
      <c r="E113" s="105"/>
      <c r="F113" s="107"/>
      <c r="G113" s="107"/>
      <c r="H113" s="107"/>
      <c r="I113" s="107"/>
      <c r="J113" s="30"/>
      <c r="K113" s="30"/>
      <c r="L113" s="30"/>
      <c r="M113" s="30"/>
      <c r="N113" s="31"/>
      <c r="O113" s="15"/>
      <c r="P113" s="33"/>
      <c r="Q113" s="16"/>
      <c r="R113" s="34">
        <f t="shared" si="9"/>
        <v>0</v>
      </c>
      <c r="S113" s="18"/>
      <c r="T113" s="18"/>
      <c r="Z113" s="34">
        <f t="shared" si="6"/>
        <v>0</v>
      </c>
      <c r="AA113" s="14">
        <f t="shared" si="7"/>
        <v>0</v>
      </c>
    </row>
    <row r="114" spans="1:27" s="14" customFormat="1" ht="18.75" customHeight="1">
      <c r="A114" s="27">
        <f t="shared" si="8"/>
        <v>107</v>
      </c>
      <c r="B114" s="90"/>
      <c r="C114" s="89"/>
      <c r="D114" s="89"/>
      <c r="E114" s="105"/>
      <c r="F114" s="107"/>
      <c r="G114" s="107"/>
      <c r="H114" s="107"/>
      <c r="I114" s="107"/>
      <c r="J114" s="30"/>
      <c r="K114" s="30"/>
      <c r="L114" s="30"/>
      <c r="M114" s="30"/>
      <c r="N114" s="31"/>
      <c r="O114" s="15"/>
      <c r="P114" s="33"/>
      <c r="Q114" s="16"/>
      <c r="R114" s="34">
        <f t="shared" si="9"/>
        <v>0</v>
      </c>
      <c r="S114" s="18"/>
      <c r="T114" s="18"/>
      <c r="Z114" s="34">
        <f t="shared" si="6"/>
        <v>0</v>
      </c>
      <c r="AA114" s="14">
        <f t="shared" si="7"/>
        <v>0</v>
      </c>
    </row>
    <row r="115" spans="1:27" s="14" customFormat="1" ht="18.75" customHeight="1">
      <c r="A115" s="27">
        <f t="shared" si="8"/>
        <v>108</v>
      </c>
      <c r="B115" s="90"/>
      <c r="C115" s="89"/>
      <c r="D115" s="89"/>
      <c r="E115" s="105"/>
      <c r="F115" s="107"/>
      <c r="G115" s="107"/>
      <c r="H115" s="107"/>
      <c r="I115" s="107"/>
      <c r="J115" s="30"/>
      <c r="K115" s="30"/>
      <c r="L115" s="30"/>
      <c r="M115" s="30"/>
      <c r="N115" s="31"/>
      <c r="O115" s="15"/>
      <c r="P115" s="33"/>
      <c r="Q115" s="16"/>
      <c r="R115" s="34">
        <f t="shared" si="9"/>
        <v>0</v>
      </c>
      <c r="S115" s="18"/>
      <c r="T115" s="18"/>
      <c r="Z115" s="34">
        <f t="shared" si="6"/>
        <v>0</v>
      </c>
      <c r="AA115" s="14">
        <f t="shared" si="7"/>
        <v>0</v>
      </c>
    </row>
    <row r="116" spans="1:27" s="14" customFormat="1" ht="18.75" customHeight="1">
      <c r="A116" s="27">
        <f t="shared" si="8"/>
        <v>109</v>
      </c>
      <c r="B116" s="90"/>
      <c r="C116" s="89"/>
      <c r="D116" s="89"/>
      <c r="E116" s="105"/>
      <c r="F116" s="107"/>
      <c r="G116" s="107"/>
      <c r="H116" s="107"/>
      <c r="I116" s="107"/>
      <c r="J116" s="30"/>
      <c r="K116" s="30"/>
      <c r="L116" s="30"/>
      <c r="M116" s="30"/>
      <c r="N116" s="31"/>
      <c r="O116" s="15"/>
      <c r="P116" s="33"/>
      <c r="Q116" s="16"/>
      <c r="R116" s="34">
        <f t="shared" si="9"/>
        <v>0</v>
      </c>
      <c r="S116" s="18"/>
      <c r="T116" s="18"/>
      <c r="Z116" s="34">
        <f t="shared" si="6"/>
        <v>0</v>
      </c>
      <c r="AA116" s="14">
        <f t="shared" si="7"/>
        <v>0</v>
      </c>
    </row>
    <row r="117" spans="1:27" s="14" customFormat="1" ht="18.75" customHeight="1">
      <c r="A117" s="27">
        <f t="shared" si="8"/>
        <v>110</v>
      </c>
      <c r="B117" s="90"/>
      <c r="C117" s="89"/>
      <c r="D117" s="89"/>
      <c r="E117" s="105"/>
      <c r="F117" s="107"/>
      <c r="G117" s="107"/>
      <c r="H117" s="107"/>
      <c r="I117" s="107"/>
      <c r="J117" s="30"/>
      <c r="K117" s="30"/>
      <c r="L117" s="30"/>
      <c r="M117" s="30"/>
      <c r="N117" s="31"/>
      <c r="O117" s="15"/>
      <c r="P117" s="33"/>
      <c r="Q117" s="16"/>
      <c r="R117" s="34">
        <f t="shared" si="9"/>
        <v>0</v>
      </c>
      <c r="S117" s="18"/>
      <c r="T117" s="18"/>
      <c r="Z117" s="34">
        <f t="shared" si="6"/>
        <v>0</v>
      </c>
      <c r="AA117" s="14">
        <f t="shared" si="7"/>
        <v>0</v>
      </c>
    </row>
    <row r="118" spans="1:27" s="14" customFormat="1" ht="18.75" customHeight="1">
      <c r="A118" s="27">
        <f t="shared" si="8"/>
        <v>111</v>
      </c>
      <c r="B118" s="90"/>
      <c r="C118" s="89"/>
      <c r="D118" s="89"/>
      <c r="E118" s="105"/>
      <c r="F118" s="107"/>
      <c r="G118" s="107"/>
      <c r="H118" s="107"/>
      <c r="I118" s="107"/>
      <c r="J118" s="30"/>
      <c r="K118" s="30"/>
      <c r="L118" s="30"/>
      <c r="M118" s="30"/>
      <c r="N118" s="31"/>
      <c r="O118" s="15"/>
      <c r="P118" s="33"/>
      <c r="Q118" s="16"/>
      <c r="R118" s="34">
        <f t="shared" si="9"/>
        <v>0</v>
      </c>
      <c r="S118" s="18"/>
      <c r="T118" s="18"/>
      <c r="Z118" s="34">
        <f t="shared" si="6"/>
        <v>0</v>
      </c>
      <c r="AA118" s="14">
        <f t="shared" si="7"/>
        <v>0</v>
      </c>
    </row>
    <row r="119" spans="1:27" s="14" customFormat="1" ht="18.75" customHeight="1">
      <c r="A119" s="27">
        <f t="shared" si="8"/>
        <v>112</v>
      </c>
      <c r="B119" s="90"/>
      <c r="C119" s="89"/>
      <c r="D119" s="89"/>
      <c r="E119" s="105"/>
      <c r="F119" s="107"/>
      <c r="G119" s="107"/>
      <c r="H119" s="107"/>
      <c r="I119" s="107"/>
      <c r="J119" s="30"/>
      <c r="K119" s="30"/>
      <c r="L119" s="30"/>
      <c r="M119" s="30"/>
      <c r="N119" s="31"/>
      <c r="O119" s="15"/>
      <c r="P119" s="33"/>
      <c r="Q119" s="16"/>
      <c r="R119" s="34">
        <f t="shared" si="9"/>
        <v>0</v>
      </c>
      <c r="S119" s="18"/>
      <c r="T119" s="18"/>
      <c r="Z119" s="34">
        <f t="shared" si="6"/>
        <v>0</v>
      </c>
      <c r="AA119" s="14">
        <f t="shared" si="7"/>
        <v>0</v>
      </c>
    </row>
    <row r="120" spans="1:27" s="14" customFormat="1" ht="18.75" customHeight="1">
      <c r="A120" s="27">
        <f t="shared" si="8"/>
        <v>113</v>
      </c>
      <c r="B120" s="90"/>
      <c r="C120" s="89"/>
      <c r="D120" s="89"/>
      <c r="E120" s="105"/>
      <c r="F120" s="107"/>
      <c r="G120" s="107"/>
      <c r="H120" s="107"/>
      <c r="I120" s="107"/>
      <c r="J120" s="30"/>
      <c r="K120" s="30"/>
      <c r="L120" s="30"/>
      <c r="M120" s="30"/>
      <c r="N120" s="31"/>
      <c r="O120" s="15"/>
      <c r="P120" s="33"/>
      <c r="Q120" s="16"/>
      <c r="R120" s="34">
        <f t="shared" si="9"/>
        <v>0</v>
      </c>
      <c r="S120" s="18"/>
      <c r="T120" s="18"/>
      <c r="Z120" s="34">
        <f t="shared" si="6"/>
        <v>0</v>
      </c>
      <c r="AA120" s="14">
        <f t="shared" si="7"/>
        <v>0</v>
      </c>
    </row>
    <row r="121" spans="1:27" s="14" customFormat="1" ht="18.75" customHeight="1">
      <c r="A121" s="27">
        <f t="shared" si="8"/>
        <v>114</v>
      </c>
      <c r="B121" s="90"/>
      <c r="C121" s="89"/>
      <c r="D121" s="89"/>
      <c r="E121" s="105"/>
      <c r="F121" s="107"/>
      <c r="G121" s="107"/>
      <c r="H121" s="107"/>
      <c r="I121" s="107"/>
      <c r="J121" s="30"/>
      <c r="K121" s="30"/>
      <c r="L121" s="30"/>
      <c r="M121" s="30"/>
      <c r="N121" s="31"/>
      <c r="O121" s="15"/>
      <c r="P121" s="33"/>
      <c r="Q121" s="16"/>
      <c r="R121" s="34">
        <f t="shared" si="9"/>
        <v>0</v>
      </c>
      <c r="S121" s="18"/>
      <c r="T121" s="18"/>
      <c r="Z121" s="34">
        <f t="shared" si="6"/>
        <v>0</v>
      </c>
      <c r="AA121" s="14">
        <f t="shared" si="7"/>
        <v>0</v>
      </c>
    </row>
    <row r="122" spans="1:27" s="14" customFormat="1" ht="18.75" customHeight="1">
      <c r="A122" s="27">
        <f t="shared" si="8"/>
        <v>115</v>
      </c>
      <c r="B122" s="90"/>
      <c r="C122" s="89"/>
      <c r="D122" s="89"/>
      <c r="E122" s="105"/>
      <c r="F122" s="107"/>
      <c r="G122" s="107"/>
      <c r="H122" s="107"/>
      <c r="I122" s="107"/>
      <c r="J122" s="30"/>
      <c r="K122" s="30"/>
      <c r="L122" s="30"/>
      <c r="M122" s="30"/>
      <c r="N122" s="31"/>
      <c r="O122" s="15"/>
      <c r="P122" s="33"/>
      <c r="Q122" s="16"/>
      <c r="R122" s="34">
        <f t="shared" si="9"/>
        <v>0</v>
      </c>
      <c r="S122" s="18"/>
      <c r="T122" s="18"/>
      <c r="Z122" s="34">
        <f t="shared" si="6"/>
        <v>0</v>
      </c>
      <c r="AA122" s="14">
        <f t="shared" si="7"/>
        <v>0</v>
      </c>
    </row>
    <row r="123" spans="1:27" s="14" customFormat="1" ht="18.75" customHeight="1">
      <c r="A123" s="27">
        <f t="shared" si="8"/>
        <v>116</v>
      </c>
      <c r="B123" s="90"/>
      <c r="C123" s="89"/>
      <c r="D123" s="89"/>
      <c r="E123" s="105"/>
      <c r="F123" s="107"/>
      <c r="G123" s="107"/>
      <c r="H123" s="107"/>
      <c r="I123" s="107"/>
      <c r="J123" s="30"/>
      <c r="K123" s="30"/>
      <c r="L123" s="30"/>
      <c r="M123" s="30"/>
      <c r="N123" s="31"/>
      <c r="O123" s="15"/>
      <c r="P123" s="33"/>
      <c r="Q123" s="16"/>
      <c r="R123" s="34">
        <f t="shared" si="9"/>
        <v>0</v>
      </c>
      <c r="S123" s="18"/>
      <c r="T123" s="18"/>
      <c r="Z123" s="34">
        <f t="shared" si="6"/>
        <v>0</v>
      </c>
      <c r="AA123" s="14">
        <f t="shared" si="7"/>
        <v>0</v>
      </c>
    </row>
    <row r="124" spans="1:27" s="14" customFormat="1" ht="18.75" customHeight="1">
      <c r="A124" s="27">
        <f t="shared" si="8"/>
        <v>117</v>
      </c>
      <c r="B124" s="90"/>
      <c r="C124" s="89"/>
      <c r="D124" s="89"/>
      <c r="E124" s="105"/>
      <c r="F124" s="107"/>
      <c r="G124" s="107"/>
      <c r="H124" s="107"/>
      <c r="I124" s="107"/>
      <c r="J124" s="30"/>
      <c r="K124" s="30"/>
      <c r="L124" s="30"/>
      <c r="M124" s="30"/>
      <c r="N124" s="31"/>
      <c r="O124" s="15"/>
      <c r="P124" s="33"/>
      <c r="Q124" s="16"/>
      <c r="R124" s="34">
        <f t="shared" si="9"/>
        <v>0</v>
      </c>
      <c r="S124" s="18"/>
      <c r="T124" s="18"/>
      <c r="Z124" s="34">
        <f t="shared" si="6"/>
        <v>0</v>
      </c>
      <c r="AA124" s="14">
        <f t="shared" si="7"/>
        <v>0</v>
      </c>
    </row>
    <row r="125" spans="1:27" s="14" customFormat="1" ht="18.75" customHeight="1">
      <c r="A125" s="27">
        <f t="shared" si="8"/>
        <v>118</v>
      </c>
      <c r="B125" s="90"/>
      <c r="C125" s="89"/>
      <c r="D125" s="89"/>
      <c r="E125" s="105"/>
      <c r="F125" s="107"/>
      <c r="G125" s="107"/>
      <c r="H125" s="107"/>
      <c r="I125" s="107"/>
      <c r="J125" s="30"/>
      <c r="K125" s="30"/>
      <c r="L125" s="30"/>
      <c r="M125" s="30"/>
      <c r="N125" s="31"/>
      <c r="O125" s="15"/>
      <c r="P125" s="33"/>
      <c r="Q125" s="16"/>
      <c r="R125" s="34">
        <f t="shared" si="9"/>
        <v>0</v>
      </c>
      <c r="S125" s="18"/>
      <c r="T125" s="18"/>
      <c r="Z125" s="34">
        <f t="shared" si="6"/>
        <v>0</v>
      </c>
      <c r="AA125" s="14">
        <f t="shared" si="7"/>
        <v>0</v>
      </c>
    </row>
    <row r="126" spans="1:27" s="14" customFormat="1" ht="18.75" customHeight="1">
      <c r="A126" s="27">
        <f t="shared" si="8"/>
        <v>119</v>
      </c>
      <c r="B126" s="86"/>
      <c r="C126" s="87"/>
      <c r="D126" s="88"/>
      <c r="E126" s="91"/>
      <c r="F126" s="107"/>
      <c r="G126" s="107"/>
      <c r="H126" s="107"/>
      <c r="I126" s="107"/>
      <c r="J126" s="30"/>
      <c r="K126" s="30"/>
      <c r="L126" s="30"/>
      <c r="M126" s="30"/>
      <c r="N126" s="31"/>
      <c r="O126" s="15"/>
      <c r="P126" s="33"/>
      <c r="Q126" s="16"/>
      <c r="R126" s="34">
        <f t="shared" si="9"/>
        <v>0</v>
      </c>
      <c r="S126" s="18"/>
      <c r="T126" s="18"/>
      <c r="Z126" s="34">
        <f t="shared" si="6"/>
        <v>0</v>
      </c>
      <c r="AA126" s="14">
        <f t="shared" si="7"/>
        <v>0</v>
      </c>
    </row>
    <row r="127" spans="1:27" s="14" customFormat="1" ht="18.75" customHeight="1">
      <c r="A127" s="27">
        <f t="shared" si="8"/>
        <v>120</v>
      </c>
      <c r="B127" s="86"/>
      <c r="C127" s="87"/>
      <c r="D127" s="88"/>
      <c r="E127" s="91"/>
      <c r="F127" s="107"/>
      <c r="G127" s="107"/>
      <c r="H127" s="107"/>
      <c r="I127" s="107"/>
      <c r="J127" s="30"/>
      <c r="K127" s="30"/>
      <c r="L127" s="30"/>
      <c r="M127" s="30"/>
      <c r="N127" s="31"/>
      <c r="O127" s="15"/>
      <c r="P127" s="33"/>
      <c r="Q127" s="16"/>
      <c r="R127" s="34">
        <f t="shared" si="9"/>
        <v>0</v>
      </c>
      <c r="S127" s="18"/>
      <c r="T127" s="18"/>
      <c r="Z127" s="34">
        <f t="shared" si="6"/>
        <v>0</v>
      </c>
      <c r="AA127" s="14">
        <f t="shared" si="7"/>
        <v>0</v>
      </c>
    </row>
    <row r="128" spans="1:27" s="14" customFormat="1" ht="18.75" customHeight="1">
      <c r="A128" s="27">
        <f t="shared" si="8"/>
        <v>121</v>
      </c>
      <c r="B128" s="86"/>
      <c r="C128" s="87"/>
      <c r="D128" s="88"/>
      <c r="E128" s="91"/>
      <c r="F128" s="107"/>
      <c r="G128" s="107"/>
      <c r="H128" s="107"/>
      <c r="I128" s="107"/>
      <c r="J128" s="30"/>
      <c r="K128" s="30"/>
      <c r="L128" s="30"/>
      <c r="M128" s="30"/>
      <c r="N128" s="31"/>
      <c r="O128" s="15"/>
      <c r="P128" s="33"/>
      <c r="Q128" s="16"/>
      <c r="R128" s="34">
        <f t="shared" si="9"/>
        <v>0</v>
      </c>
      <c r="S128" s="18"/>
      <c r="T128" s="18"/>
      <c r="Z128" s="34">
        <f t="shared" si="6"/>
        <v>0</v>
      </c>
      <c r="AA128" s="14">
        <f t="shared" si="7"/>
        <v>0</v>
      </c>
    </row>
    <row r="129" spans="1:27" s="14" customFormat="1" ht="18.75" customHeight="1">
      <c r="A129" s="27">
        <f t="shared" si="8"/>
        <v>122</v>
      </c>
      <c r="B129" s="86"/>
      <c r="C129" s="86"/>
      <c r="D129" s="88"/>
      <c r="E129" s="91"/>
      <c r="F129" s="107"/>
      <c r="G129" s="107"/>
      <c r="H129" s="107"/>
      <c r="I129" s="107"/>
      <c r="J129" s="30"/>
      <c r="K129" s="30"/>
      <c r="L129" s="30"/>
      <c r="M129" s="30"/>
      <c r="N129" s="31"/>
      <c r="O129" s="15"/>
      <c r="P129" s="33"/>
      <c r="Q129" s="16"/>
      <c r="R129" s="34">
        <f t="shared" si="9"/>
        <v>0</v>
      </c>
      <c r="S129" s="18"/>
      <c r="T129" s="18"/>
      <c r="Z129" s="34">
        <f t="shared" si="6"/>
        <v>0</v>
      </c>
      <c r="AA129" s="14">
        <f t="shared" si="7"/>
        <v>0</v>
      </c>
    </row>
    <row r="130" spans="1:27" s="14" customFormat="1" ht="18.75" customHeight="1">
      <c r="A130" s="27">
        <f t="shared" si="8"/>
        <v>123</v>
      </c>
      <c r="B130" s="86"/>
      <c r="C130" s="87"/>
      <c r="D130" s="88"/>
      <c r="E130" s="91"/>
      <c r="F130" s="107"/>
      <c r="G130" s="107"/>
      <c r="H130" s="107"/>
      <c r="I130" s="107"/>
      <c r="J130" s="30"/>
      <c r="K130" s="30"/>
      <c r="L130" s="30"/>
      <c r="M130" s="30"/>
      <c r="N130" s="31"/>
      <c r="O130" s="15"/>
      <c r="P130" s="33"/>
      <c r="Q130" s="16"/>
      <c r="R130" s="34">
        <f t="shared" si="9"/>
        <v>0</v>
      </c>
      <c r="S130" s="18"/>
      <c r="T130" s="18"/>
      <c r="Z130" s="34">
        <f t="shared" si="6"/>
        <v>0</v>
      </c>
      <c r="AA130" s="14">
        <f t="shared" si="7"/>
        <v>0</v>
      </c>
    </row>
    <row r="131" spans="1:27" s="14" customFormat="1" ht="18.75" customHeight="1">
      <c r="A131" s="27">
        <f t="shared" si="8"/>
        <v>124</v>
      </c>
      <c r="B131" s="86"/>
      <c r="C131" s="87"/>
      <c r="D131" s="88"/>
      <c r="E131" s="91"/>
      <c r="F131" s="107"/>
      <c r="G131" s="107"/>
      <c r="H131" s="107"/>
      <c r="I131" s="107"/>
      <c r="J131" s="30"/>
      <c r="K131" s="30"/>
      <c r="L131" s="30"/>
      <c r="M131" s="30"/>
      <c r="N131" s="31"/>
      <c r="O131" s="15"/>
      <c r="P131" s="33"/>
      <c r="Q131" s="16"/>
      <c r="R131" s="34">
        <f t="shared" si="9"/>
        <v>0</v>
      </c>
      <c r="S131" s="18"/>
      <c r="T131" s="18"/>
      <c r="Z131" s="34">
        <f t="shared" si="6"/>
        <v>0</v>
      </c>
      <c r="AA131" s="14">
        <f t="shared" si="7"/>
        <v>0</v>
      </c>
    </row>
    <row r="132" spans="1:27" s="14" customFormat="1" ht="18.75" customHeight="1">
      <c r="A132" s="27">
        <f t="shared" si="8"/>
        <v>125</v>
      </c>
      <c r="B132" s="86"/>
      <c r="C132" s="87"/>
      <c r="D132" s="88"/>
      <c r="E132" s="91"/>
      <c r="F132" s="107"/>
      <c r="G132" s="107"/>
      <c r="H132" s="107"/>
      <c r="I132" s="107"/>
      <c r="J132" s="30"/>
      <c r="K132" s="30"/>
      <c r="L132" s="30"/>
      <c r="M132" s="30"/>
      <c r="N132" s="31"/>
      <c r="O132" s="15"/>
      <c r="P132" s="33"/>
      <c r="Q132" s="16"/>
      <c r="R132" s="34">
        <f t="shared" si="9"/>
        <v>0</v>
      </c>
      <c r="S132" s="18"/>
      <c r="T132" s="18"/>
      <c r="Z132" s="34">
        <f t="shared" si="6"/>
        <v>0</v>
      </c>
      <c r="AA132" s="14">
        <f t="shared" si="7"/>
        <v>0</v>
      </c>
    </row>
    <row r="133" spans="1:27" s="14" customFormat="1" ht="18.75" customHeight="1">
      <c r="A133" s="27">
        <f t="shared" si="8"/>
        <v>126</v>
      </c>
      <c r="B133" s="86"/>
      <c r="C133" s="87"/>
      <c r="D133" s="88"/>
      <c r="E133" s="91"/>
      <c r="F133" s="107"/>
      <c r="G133" s="107"/>
      <c r="H133" s="107"/>
      <c r="I133" s="107"/>
      <c r="J133" s="30"/>
      <c r="K133" s="30"/>
      <c r="L133" s="30"/>
      <c r="M133" s="30"/>
      <c r="N133" s="31"/>
      <c r="O133" s="15"/>
      <c r="P133" s="33"/>
      <c r="Q133" s="16"/>
      <c r="R133" s="34">
        <f t="shared" si="9"/>
        <v>0</v>
      </c>
      <c r="S133" s="18"/>
      <c r="T133" s="18"/>
      <c r="Z133" s="34">
        <f t="shared" si="6"/>
        <v>0</v>
      </c>
      <c r="AA133" s="14">
        <f t="shared" si="7"/>
        <v>0</v>
      </c>
    </row>
    <row r="134" spans="1:27" s="14" customFormat="1" ht="18.75" customHeight="1">
      <c r="A134" s="27">
        <f t="shared" si="8"/>
        <v>127</v>
      </c>
      <c r="B134" s="86"/>
      <c r="C134" s="87"/>
      <c r="D134" s="88"/>
      <c r="E134" s="91"/>
      <c r="F134" s="107"/>
      <c r="G134" s="107"/>
      <c r="H134" s="107"/>
      <c r="I134" s="107"/>
      <c r="J134" s="30"/>
      <c r="K134" s="30"/>
      <c r="L134" s="30"/>
      <c r="M134" s="30"/>
      <c r="N134" s="31"/>
      <c r="O134" s="15"/>
      <c r="P134" s="33"/>
      <c r="Q134" s="16"/>
      <c r="R134" s="34">
        <f t="shared" si="9"/>
        <v>0</v>
      </c>
      <c r="S134" s="18"/>
      <c r="T134" s="18"/>
      <c r="Z134" s="34">
        <f t="shared" si="6"/>
        <v>0</v>
      </c>
      <c r="AA134" s="14">
        <f t="shared" si="7"/>
        <v>0</v>
      </c>
    </row>
    <row r="135" spans="1:27" s="14" customFormat="1" ht="18.75" customHeight="1">
      <c r="A135" s="27">
        <f t="shared" si="8"/>
        <v>128</v>
      </c>
      <c r="B135" s="86"/>
      <c r="C135" s="87"/>
      <c r="D135" s="88"/>
      <c r="E135" s="91"/>
      <c r="F135" s="107"/>
      <c r="G135" s="107"/>
      <c r="H135" s="107"/>
      <c r="I135" s="107"/>
      <c r="J135" s="30"/>
      <c r="K135" s="30"/>
      <c r="L135" s="30"/>
      <c r="M135" s="30"/>
      <c r="N135" s="31"/>
      <c r="O135" s="15"/>
      <c r="P135" s="33"/>
      <c r="Q135" s="16"/>
      <c r="R135" s="34">
        <f t="shared" si="9"/>
        <v>0</v>
      </c>
      <c r="S135" s="18"/>
      <c r="T135" s="18"/>
      <c r="Z135" s="34">
        <f t="shared" si="6"/>
        <v>0</v>
      </c>
      <c r="AA135" s="14">
        <f t="shared" si="7"/>
        <v>0</v>
      </c>
    </row>
    <row r="136" spans="1:27" s="14" customFormat="1" ht="18.75" customHeight="1">
      <c r="A136" s="27">
        <f t="shared" si="8"/>
        <v>129</v>
      </c>
      <c r="B136" s="86"/>
      <c r="C136" s="87"/>
      <c r="D136" s="88"/>
      <c r="E136" s="91"/>
      <c r="F136" s="107"/>
      <c r="G136" s="107"/>
      <c r="H136" s="107"/>
      <c r="I136" s="107"/>
      <c r="J136" s="30"/>
      <c r="K136" s="30"/>
      <c r="L136" s="30"/>
      <c r="M136" s="30"/>
      <c r="N136" s="31"/>
      <c r="O136" s="15"/>
      <c r="P136" s="33"/>
      <c r="Q136" s="16"/>
      <c r="R136" s="34">
        <f t="shared" ref="R136:R167" si="10">COUNTIF($B$8:$B$184,B136)</f>
        <v>0</v>
      </c>
      <c r="S136" s="18"/>
      <c r="T136" s="18"/>
      <c r="Z136" s="34">
        <f t="shared" ref="Z136:Z199" si="11">COUNTIF($B$8:$B$221,B136)</f>
        <v>0</v>
      </c>
      <c r="AA136" s="14">
        <f t="shared" ref="AA136:AA199" si="12">VALUE(B136)</f>
        <v>0</v>
      </c>
    </row>
    <row r="137" spans="1:27" s="14" customFormat="1" ht="18.75" customHeight="1">
      <c r="A137" s="27">
        <f t="shared" si="8"/>
        <v>130</v>
      </c>
      <c r="B137" s="86"/>
      <c r="C137" s="87"/>
      <c r="D137" s="88"/>
      <c r="E137" s="91"/>
      <c r="F137" s="107"/>
      <c r="G137" s="107"/>
      <c r="H137" s="107"/>
      <c r="I137" s="107"/>
      <c r="J137" s="30"/>
      <c r="K137" s="30"/>
      <c r="L137" s="30"/>
      <c r="M137" s="30"/>
      <c r="N137" s="31"/>
      <c r="O137" s="15"/>
      <c r="P137" s="33"/>
      <c r="Q137" s="16"/>
      <c r="R137" s="34">
        <f t="shared" si="10"/>
        <v>0</v>
      </c>
      <c r="S137" s="18"/>
      <c r="T137" s="18"/>
      <c r="Z137" s="34">
        <f t="shared" si="11"/>
        <v>0</v>
      </c>
      <c r="AA137" s="14">
        <f t="shared" si="12"/>
        <v>0</v>
      </c>
    </row>
    <row r="138" spans="1:27" s="14" customFormat="1" ht="18.75" customHeight="1">
      <c r="A138" s="27">
        <f t="shared" ref="A138:A201" si="13">A137+1</f>
        <v>131</v>
      </c>
      <c r="B138" s="86"/>
      <c r="C138" s="87"/>
      <c r="D138" s="88"/>
      <c r="E138" s="91"/>
      <c r="F138" s="107"/>
      <c r="G138" s="107"/>
      <c r="H138" s="107"/>
      <c r="I138" s="107"/>
      <c r="J138" s="30"/>
      <c r="K138" s="30"/>
      <c r="L138" s="30"/>
      <c r="M138" s="30"/>
      <c r="N138" s="31"/>
      <c r="O138" s="15"/>
      <c r="P138" s="33"/>
      <c r="Q138" s="16"/>
      <c r="R138" s="34">
        <f t="shared" si="10"/>
        <v>0</v>
      </c>
      <c r="S138" s="18"/>
      <c r="T138" s="18"/>
      <c r="Z138" s="34">
        <f t="shared" si="11"/>
        <v>0</v>
      </c>
      <c r="AA138" s="14">
        <f t="shared" si="12"/>
        <v>0</v>
      </c>
    </row>
    <row r="139" spans="1:27" s="14" customFormat="1" ht="18.75" customHeight="1">
      <c r="A139" s="27">
        <f t="shared" si="13"/>
        <v>132</v>
      </c>
      <c r="B139" s="86"/>
      <c r="C139" s="87"/>
      <c r="D139" s="88"/>
      <c r="E139" s="91"/>
      <c r="F139" s="107"/>
      <c r="G139" s="107"/>
      <c r="H139" s="107"/>
      <c r="I139" s="107"/>
      <c r="J139" s="30"/>
      <c r="K139" s="30"/>
      <c r="L139" s="30"/>
      <c r="M139" s="30"/>
      <c r="N139" s="31"/>
      <c r="O139" s="15"/>
      <c r="P139" s="33"/>
      <c r="Q139" s="16"/>
      <c r="R139" s="34">
        <f t="shared" si="10"/>
        <v>0</v>
      </c>
      <c r="S139" s="18"/>
      <c r="T139" s="18"/>
      <c r="Z139" s="34">
        <f t="shared" si="11"/>
        <v>0</v>
      </c>
      <c r="AA139" s="14">
        <f t="shared" si="12"/>
        <v>0</v>
      </c>
    </row>
    <row r="140" spans="1:27" s="14" customFormat="1" ht="18.75" customHeight="1">
      <c r="A140" s="27">
        <f t="shared" si="13"/>
        <v>133</v>
      </c>
      <c r="B140" s="86"/>
      <c r="C140" s="87"/>
      <c r="D140" s="88"/>
      <c r="E140" s="91"/>
      <c r="F140" s="107"/>
      <c r="G140" s="107"/>
      <c r="H140" s="107"/>
      <c r="I140" s="107"/>
      <c r="J140" s="30"/>
      <c r="K140" s="30"/>
      <c r="L140" s="30"/>
      <c r="M140" s="30"/>
      <c r="N140" s="31"/>
      <c r="O140" s="15"/>
      <c r="P140" s="33"/>
      <c r="Q140" s="16"/>
      <c r="R140" s="34">
        <f t="shared" si="10"/>
        <v>0</v>
      </c>
      <c r="S140" s="18"/>
      <c r="T140" s="18"/>
      <c r="Z140" s="34">
        <f t="shared" si="11"/>
        <v>0</v>
      </c>
      <c r="AA140" s="14">
        <f t="shared" si="12"/>
        <v>0</v>
      </c>
    </row>
    <row r="141" spans="1:27" s="14" customFormat="1" ht="18.75" customHeight="1">
      <c r="A141" s="27">
        <f t="shared" si="13"/>
        <v>134</v>
      </c>
      <c r="B141" s="86"/>
      <c r="C141" s="87"/>
      <c r="D141" s="88"/>
      <c r="E141" s="91"/>
      <c r="F141" s="107"/>
      <c r="G141" s="107"/>
      <c r="H141" s="107"/>
      <c r="I141" s="107"/>
      <c r="J141" s="30"/>
      <c r="K141" s="30"/>
      <c r="L141" s="30"/>
      <c r="M141" s="30"/>
      <c r="N141" s="31"/>
      <c r="O141" s="15"/>
      <c r="P141" s="33"/>
      <c r="Q141" s="16"/>
      <c r="R141" s="34">
        <f t="shared" si="10"/>
        <v>0</v>
      </c>
      <c r="S141" s="18"/>
      <c r="T141" s="18"/>
      <c r="Z141" s="34">
        <f t="shared" si="11"/>
        <v>0</v>
      </c>
      <c r="AA141" s="14">
        <f t="shared" si="12"/>
        <v>0</v>
      </c>
    </row>
    <row r="142" spans="1:27" s="14" customFormat="1" ht="18.75" customHeight="1">
      <c r="A142" s="27">
        <f t="shared" si="13"/>
        <v>135</v>
      </c>
      <c r="B142" s="86"/>
      <c r="C142" s="87"/>
      <c r="D142" s="88"/>
      <c r="E142" s="91"/>
      <c r="F142" s="107"/>
      <c r="G142" s="107"/>
      <c r="H142" s="107"/>
      <c r="I142" s="107"/>
      <c r="J142" s="30"/>
      <c r="K142" s="30"/>
      <c r="L142" s="30"/>
      <c r="M142" s="30"/>
      <c r="N142" s="31"/>
      <c r="O142" s="15"/>
      <c r="P142" s="33"/>
      <c r="Q142" s="16"/>
      <c r="R142" s="34">
        <f t="shared" si="10"/>
        <v>0</v>
      </c>
      <c r="S142" s="18"/>
      <c r="T142" s="18"/>
      <c r="Z142" s="34">
        <f t="shared" si="11"/>
        <v>0</v>
      </c>
      <c r="AA142" s="14">
        <f t="shared" si="12"/>
        <v>0</v>
      </c>
    </row>
    <row r="143" spans="1:27" s="14" customFormat="1" ht="18.75" customHeight="1">
      <c r="A143" s="27">
        <f t="shared" si="13"/>
        <v>136</v>
      </c>
      <c r="B143" s="86"/>
      <c r="C143" s="87"/>
      <c r="D143" s="88"/>
      <c r="E143" s="91"/>
      <c r="F143" s="107"/>
      <c r="G143" s="107"/>
      <c r="H143" s="107"/>
      <c r="I143" s="107"/>
      <c r="J143" s="30"/>
      <c r="K143" s="30"/>
      <c r="L143" s="30"/>
      <c r="M143" s="30"/>
      <c r="N143" s="31"/>
      <c r="O143" s="15"/>
      <c r="P143" s="33"/>
      <c r="Q143" s="16"/>
      <c r="R143" s="34">
        <f t="shared" si="10"/>
        <v>0</v>
      </c>
      <c r="S143" s="18"/>
      <c r="T143" s="18"/>
      <c r="Z143" s="34">
        <f t="shared" si="11"/>
        <v>0</v>
      </c>
      <c r="AA143" s="14">
        <f t="shared" si="12"/>
        <v>0</v>
      </c>
    </row>
    <row r="144" spans="1:27" s="14" customFormat="1" ht="18.75" customHeight="1">
      <c r="A144" s="27">
        <f t="shared" si="13"/>
        <v>137</v>
      </c>
      <c r="B144" s="86"/>
      <c r="C144" s="87"/>
      <c r="D144" s="88"/>
      <c r="E144" s="91"/>
      <c r="F144" s="107"/>
      <c r="G144" s="107"/>
      <c r="H144" s="107"/>
      <c r="I144" s="107"/>
      <c r="J144" s="30"/>
      <c r="K144" s="30"/>
      <c r="L144" s="30"/>
      <c r="M144" s="30"/>
      <c r="N144" s="31"/>
      <c r="O144" s="15"/>
      <c r="P144" s="33"/>
      <c r="Q144" s="16"/>
      <c r="R144" s="34">
        <f t="shared" si="10"/>
        <v>0</v>
      </c>
      <c r="S144" s="18"/>
      <c r="T144" s="18"/>
      <c r="Z144" s="34">
        <f t="shared" si="11"/>
        <v>0</v>
      </c>
      <c r="AA144" s="14">
        <f t="shared" si="12"/>
        <v>0</v>
      </c>
    </row>
    <row r="145" spans="1:27" s="14" customFormat="1" ht="18.75" customHeight="1">
      <c r="A145" s="27">
        <f t="shared" si="13"/>
        <v>138</v>
      </c>
      <c r="B145" s="86"/>
      <c r="C145" s="87"/>
      <c r="D145" s="88"/>
      <c r="E145" s="91"/>
      <c r="F145" s="107"/>
      <c r="G145" s="107"/>
      <c r="H145" s="107"/>
      <c r="I145" s="107"/>
      <c r="J145" s="30"/>
      <c r="K145" s="30"/>
      <c r="L145" s="30"/>
      <c r="M145" s="30"/>
      <c r="N145" s="31"/>
      <c r="O145" s="15"/>
      <c r="P145" s="33"/>
      <c r="Q145" s="16"/>
      <c r="R145" s="34">
        <f t="shared" si="10"/>
        <v>0</v>
      </c>
      <c r="S145" s="18"/>
      <c r="T145" s="18"/>
      <c r="Z145" s="34">
        <f t="shared" si="11"/>
        <v>0</v>
      </c>
      <c r="AA145" s="14">
        <f t="shared" si="12"/>
        <v>0</v>
      </c>
    </row>
    <row r="146" spans="1:27" s="14" customFormat="1" ht="18.75" customHeight="1">
      <c r="A146" s="27">
        <f t="shared" si="13"/>
        <v>139</v>
      </c>
      <c r="B146" s="86"/>
      <c r="C146" s="87"/>
      <c r="D146" s="88"/>
      <c r="E146" s="91"/>
      <c r="F146" s="107"/>
      <c r="G146" s="107"/>
      <c r="H146" s="107"/>
      <c r="I146" s="107"/>
      <c r="J146" s="30"/>
      <c r="K146" s="30"/>
      <c r="L146" s="30"/>
      <c r="M146" s="30"/>
      <c r="N146" s="31"/>
      <c r="O146" s="15"/>
      <c r="P146" s="33"/>
      <c r="Q146" s="16"/>
      <c r="R146" s="34">
        <f t="shared" si="10"/>
        <v>0</v>
      </c>
      <c r="S146" s="18"/>
      <c r="T146" s="18"/>
      <c r="Z146" s="34">
        <f t="shared" si="11"/>
        <v>0</v>
      </c>
      <c r="AA146" s="14">
        <f t="shared" si="12"/>
        <v>0</v>
      </c>
    </row>
    <row r="147" spans="1:27" s="14" customFormat="1" ht="18.75" customHeight="1">
      <c r="A147" s="27">
        <f t="shared" si="13"/>
        <v>140</v>
      </c>
      <c r="B147" s="86"/>
      <c r="C147" s="87"/>
      <c r="D147" s="88"/>
      <c r="E147" s="91"/>
      <c r="F147" s="107"/>
      <c r="G147" s="107"/>
      <c r="H147" s="107"/>
      <c r="I147" s="107"/>
      <c r="J147" s="30"/>
      <c r="K147" s="30"/>
      <c r="L147" s="30"/>
      <c r="M147" s="30"/>
      <c r="N147" s="31"/>
      <c r="O147" s="15"/>
      <c r="P147" s="33"/>
      <c r="Q147" s="16"/>
      <c r="R147" s="34">
        <f t="shared" si="10"/>
        <v>0</v>
      </c>
      <c r="S147" s="18"/>
      <c r="T147" s="18"/>
      <c r="Z147" s="34">
        <f t="shared" si="11"/>
        <v>0</v>
      </c>
      <c r="AA147" s="14">
        <f t="shared" si="12"/>
        <v>0</v>
      </c>
    </row>
    <row r="148" spans="1:27" s="14" customFormat="1" ht="18.75" customHeight="1">
      <c r="A148" s="27">
        <f t="shared" si="13"/>
        <v>141</v>
      </c>
      <c r="B148" s="86"/>
      <c r="C148" s="87"/>
      <c r="D148" s="88"/>
      <c r="E148" s="91"/>
      <c r="F148" s="107"/>
      <c r="G148" s="107"/>
      <c r="H148" s="107"/>
      <c r="I148" s="107"/>
      <c r="J148" s="30"/>
      <c r="K148" s="30"/>
      <c r="L148" s="30"/>
      <c r="M148" s="30"/>
      <c r="N148" s="31"/>
      <c r="O148" s="15"/>
      <c r="P148" s="33"/>
      <c r="Q148" s="16"/>
      <c r="R148" s="34">
        <f t="shared" si="10"/>
        <v>0</v>
      </c>
      <c r="S148" s="18"/>
      <c r="T148" s="18"/>
      <c r="Z148" s="34">
        <f t="shared" si="11"/>
        <v>0</v>
      </c>
      <c r="AA148" s="14">
        <f t="shared" si="12"/>
        <v>0</v>
      </c>
    </row>
    <row r="149" spans="1:27" s="14" customFormat="1" ht="18.75" customHeight="1">
      <c r="A149" s="27">
        <f t="shared" si="13"/>
        <v>142</v>
      </c>
      <c r="B149" s="86"/>
      <c r="C149" s="87"/>
      <c r="D149" s="88"/>
      <c r="E149" s="91"/>
      <c r="F149" s="107"/>
      <c r="G149" s="107"/>
      <c r="H149" s="107"/>
      <c r="I149" s="107"/>
      <c r="J149" s="30"/>
      <c r="K149" s="30"/>
      <c r="L149" s="30"/>
      <c r="M149" s="30"/>
      <c r="N149" s="31"/>
      <c r="O149" s="15"/>
      <c r="P149" s="33"/>
      <c r="Q149" s="16"/>
      <c r="R149" s="34">
        <f t="shared" si="10"/>
        <v>0</v>
      </c>
      <c r="S149" s="18"/>
      <c r="T149" s="18"/>
      <c r="Z149" s="34">
        <f t="shared" si="11"/>
        <v>0</v>
      </c>
      <c r="AA149" s="14">
        <f t="shared" si="12"/>
        <v>0</v>
      </c>
    </row>
    <row r="150" spans="1:27" s="14" customFormat="1" ht="18.75" customHeight="1">
      <c r="A150" s="27">
        <f t="shared" si="13"/>
        <v>143</v>
      </c>
      <c r="B150" s="86"/>
      <c r="C150" s="87"/>
      <c r="D150" s="88"/>
      <c r="E150" s="91"/>
      <c r="F150" s="107"/>
      <c r="G150" s="107"/>
      <c r="H150" s="107"/>
      <c r="I150" s="107"/>
      <c r="J150" s="30"/>
      <c r="K150" s="30"/>
      <c r="L150" s="30"/>
      <c r="M150" s="30"/>
      <c r="N150" s="31"/>
      <c r="O150" s="15"/>
      <c r="P150" s="33"/>
      <c r="Q150" s="16"/>
      <c r="R150" s="34">
        <f t="shared" si="10"/>
        <v>0</v>
      </c>
      <c r="S150" s="18"/>
      <c r="T150" s="18"/>
      <c r="Z150" s="34">
        <f t="shared" si="11"/>
        <v>0</v>
      </c>
      <c r="AA150" s="14">
        <f t="shared" si="12"/>
        <v>0</v>
      </c>
    </row>
    <row r="151" spans="1:27" s="14" customFormat="1" ht="18.75" customHeight="1">
      <c r="A151" s="27">
        <f t="shared" si="13"/>
        <v>144</v>
      </c>
      <c r="B151" s="86"/>
      <c r="C151" s="87"/>
      <c r="D151" s="88"/>
      <c r="E151" s="91"/>
      <c r="F151" s="107"/>
      <c r="G151" s="107"/>
      <c r="H151" s="107"/>
      <c r="I151" s="107"/>
      <c r="J151" s="30"/>
      <c r="K151" s="30"/>
      <c r="L151" s="30"/>
      <c r="M151" s="30"/>
      <c r="N151" s="31"/>
      <c r="O151" s="15"/>
      <c r="P151" s="33"/>
      <c r="Q151" s="16"/>
      <c r="R151" s="34">
        <f t="shared" si="10"/>
        <v>0</v>
      </c>
      <c r="S151" s="18"/>
      <c r="T151" s="18"/>
      <c r="Z151" s="34">
        <f t="shared" si="11"/>
        <v>0</v>
      </c>
      <c r="AA151" s="14">
        <f t="shared" si="12"/>
        <v>0</v>
      </c>
    </row>
    <row r="152" spans="1:27" s="14" customFormat="1" ht="18.75" customHeight="1">
      <c r="A152" s="27">
        <f t="shared" si="13"/>
        <v>145</v>
      </c>
      <c r="B152" s="86"/>
      <c r="C152" s="87"/>
      <c r="D152" s="88"/>
      <c r="E152" s="91"/>
      <c r="F152" s="107"/>
      <c r="G152" s="107"/>
      <c r="H152" s="107"/>
      <c r="I152" s="107"/>
      <c r="J152" s="30"/>
      <c r="K152" s="30"/>
      <c r="L152" s="30"/>
      <c r="M152" s="30"/>
      <c r="N152" s="31"/>
      <c r="O152" s="15"/>
      <c r="P152" s="33"/>
      <c r="Q152" s="16"/>
      <c r="R152" s="34">
        <f t="shared" si="10"/>
        <v>0</v>
      </c>
      <c r="S152" s="18"/>
      <c r="T152" s="18"/>
      <c r="Z152" s="34">
        <f t="shared" si="11"/>
        <v>0</v>
      </c>
      <c r="AA152" s="14">
        <f t="shared" si="12"/>
        <v>0</v>
      </c>
    </row>
    <row r="153" spans="1:27" s="14" customFormat="1" ht="18.75" customHeight="1">
      <c r="A153" s="27">
        <f t="shared" si="13"/>
        <v>146</v>
      </c>
      <c r="B153" s="86"/>
      <c r="C153" s="87"/>
      <c r="D153" s="88"/>
      <c r="E153" s="91"/>
      <c r="F153" s="107"/>
      <c r="G153" s="107"/>
      <c r="H153" s="107"/>
      <c r="I153" s="107"/>
      <c r="J153" s="30"/>
      <c r="K153" s="30"/>
      <c r="L153" s="30"/>
      <c r="M153" s="30"/>
      <c r="N153" s="31"/>
      <c r="O153" s="15"/>
      <c r="P153" s="33"/>
      <c r="Q153" s="16"/>
      <c r="R153" s="34">
        <f t="shared" si="10"/>
        <v>0</v>
      </c>
      <c r="S153" s="18"/>
      <c r="T153" s="18"/>
      <c r="Z153" s="34">
        <f t="shared" si="11"/>
        <v>0</v>
      </c>
      <c r="AA153" s="14">
        <f t="shared" si="12"/>
        <v>0</v>
      </c>
    </row>
    <row r="154" spans="1:27" s="14" customFormat="1" ht="18.75" customHeight="1">
      <c r="A154" s="27">
        <f t="shared" si="13"/>
        <v>147</v>
      </c>
      <c r="B154" s="109"/>
      <c r="C154" s="110"/>
      <c r="D154" s="111"/>
      <c r="E154" s="112"/>
      <c r="F154" s="107"/>
      <c r="G154" s="107"/>
      <c r="H154" s="107"/>
      <c r="I154" s="107"/>
      <c r="J154" s="30"/>
      <c r="K154" s="30"/>
      <c r="L154" s="30"/>
      <c r="M154" s="30"/>
      <c r="N154" s="31"/>
      <c r="O154" s="15"/>
      <c r="P154" s="33"/>
      <c r="Q154" s="16"/>
      <c r="R154" s="34">
        <f t="shared" si="10"/>
        <v>0</v>
      </c>
      <c r="S154" s="18"/>
      <c r="T154" s="18"/>
      <c r="Z154" s="34">
        <f t="shared" si="11"/>
        <v>0</v>
      </c>
      <c r="AA154" s="14">
        <f t="shared" si="12"/>
        <v>0</v>
      </c>
    </row>
    <row r="155" spans="1:27" s="14" customFormat="1" ht="18.75" customHeight="1">
      <c r="A155" s="27">
        <f t="shared" si="13"/>
        <v>148</v>
      </c>
      <c r="B155" s="113"/>
      <c r="C155" s="114"/>
      <c r="D155" s="115"/>
      <c r="E155" s="116"/>
      <c r="F155" s="107"/>
      <c r="G155" s="107"/>
      <c r="H155" s="107"/>
      <c r="I155" s="107"/>
      <c r="J155" s="30"/>
      <c r="K155" s="30"/>
      <c r="L155" s="30"/>
      <c r="M155" s="30"/>
      <c r="N155" s="31"/>
      <c r="O155" s="15"/>
      <c r="P155" s="33"/>
      <c r="Q155" s="16"/>
      <c r="R155" s="34">
        <f t="shared" si="10"/>
        <v>0</v>
      </c>
      <c r="S155" s="18"/>
      <c r="T155" s="18"/>
      <c r="Z155" s="34">
        <f t="shared" si="11"/>
        <v>0</v>
      </c>
      <c r="AA155" s="14">
        <f t="shared" si="12"/>
        <v>0</v>
      </c>
    </row>
    <row r="156" spans="1:27" s="14" customFormat="1" ht="18.75" customHeight="1">
      <c r="A156" s="27">
        <f t="shared" si="13"/>
        <v>149</v>
      </c>
      <c r="B156" s="86"/>
      <c r="C156" s="87"/>
      <c r="D156" s="88"/>
      <c r="E156" s="91"/>
      <c r="F156" s="107"/>
      <c r="G156" s="107"/>
      <c r="H156" s="107"/>
      <c r="I156" s="107"/>
      <c r="J156" s="30"/>
      <c r="K156" s="30"/>
      <c r="L156" s="30"/>
      <c r="M156" s="30"/>
      <c r="N156" s="31"/>
      <c r="O156" s="15"/>
      <c r="P156" s="33"/>
      <c r="Q156" s="16"/>
      <c r="R156" s="34">
        <f t="shared" si="10"/>
        <v>0</v>
      </c>
      <c r="S156" s="18"/>
      <c r="T156" s="18"/>
      <c r="Z156" s="34">
        <f t="shared" si="11"/>
        <v>0</v>
      </c>
      <c r="AA156" s="14">
        <f t="shared" si="12"/>
        <v>0</v>
      </c>
    </row>
    <row r="157" spans="1:27" s="14" customFormat="1" ht="18.75" customHeight="1">
      <c r="A157" s="27">
        <f t="shared" si="13"/>
        <v>150</v>
      </c>
      <c r="B157" s="86"/>
      <c r="C157" s="87"/>
      <c r="D157" s="88"/>
      <c r="E157" s="91"/>
      <c r="F157" s="107"/>
      <c r="G157" s="107"/>
      <c r="H157" s="107"/>
      <c r="I157" s="107"/>
      <c r="J157" s="30"/>
      <c r="K157" s="30"/>
      <c r="L157" s="30"/>
      <c r="M157" s="30"/>
      <c r="N157" s="31"/>
      <c r="O157" s="15"/>
      <c r="P157" s="33"/>
      <c r="Q157" s="16"/>
      <c r="R157" s="34">
        <f t="shared" si="10"/>
        <v>0</v>
      </c>
      <c r="S157" s="18"/>
      <c r="T157" s="18"/>
      <c r="Z157" s="34">
        <f t="shared" si="11"/>
        <v>0</v>
      </c>
      <c r="AA157" s="14">
        <f t="shared" si="12"/>
        <v>0</v>
      </c>
    </row>
    <row r="158" spans="1:27" s="14" customFormat="1" ht="18.75" customHeight="1">
      <c r="A158" s="27">
        <f t="shared" si="13"/>
        <v>151</v>
      </c>
      <c r="B158" s="86"/>
      <c r="C158" s="87"/>
      <c r="D158" s="88"/>
      <c r="E158" s="91"/>
      <c r="F158" s="107"/>
      <c r="G158" s="107"/>
      <c r="H158" s="107"/>
      <c r="I158" s="107"/>
      <c r="J158" s="30"/>
      <c r="K158" s="30"/>
      <c r="L158" s="30"/>
      <c r="M158" s="30"/>
      <c r="N158" s="31"/>
      <c r="O158" s="15"/>
      <c r="P158" s="33"/>
      <c r="Q158" s="16"/>
      <c r="R158" s="34">
        <f t="shared" si="10"/>
        <v>0</v>
      </c>
      <c r="S158" s="18"/>
      <c r="T158" s="18"/>
      <c r="Z158" s="34">
        <f t="shared" si="11"/>
        <v>0</v>
      </c>
      <c r="AA158" s="14">
        <f t="shared" si="12"/>
        <v>0</v>
      </c>
    </row>
    <row r="159" spans="1:27" s="14" customFormat="1" ht="18.75" customHeight="1">
      <c r="A159" s="27">
        <f t="shared" si="13"/>
        <v>152</v>
      </c>
      <c r="B159" s="86"/>
      <c r="C159" s="87"/>
      <c r="D159" s="88"/>
      <c r="E159" s="91"/>
      <c r="F159" s="107"/>
      <c r="G159" s="107"/>
      <c r="H159" s="107"/>
      <c r="I159" s="107"/>
      <c r="J159" s="30"/>
      <c r="K159" s="30"/>
      <c r="L159" s="30"/>
      <c r="M159" s="30"/>
      <c r="N159" s="31"/>
      <c r="O159" s="15"/>
      <c r="P159" s="33"/>
      <c r="Q159" s="16"/>
      <c r="R159" s="34">
        <f t="shared" si="10"/>
        <v>0</v>
      </c>
      <c r="S159" s="18"/>
      <c r="T159" s="18"/>
      <c r="Z159" s="34">
        <f t="shared" si="11"/>
        <v>0</v>
      </c>
      <c r="AA159" s="14">
        <f t="shared" si="12"/>
        <v>0</v>
      </c>
    </row>
    <row r="160" spans="1:27" s="14" customFormat="1" ht="18.75" customHeight="1">
      <c r="A160" s="27">
        <f t="shared" si="13"/>
        <v>153</v>
      </c>
      <c r="B160" s="86"/>
      <c r="C160" s="87"/>
      <c r="D160" s="88"/>
      <c r="E160" s="91"/>
      <c r="F160" s="107"/>
      <c r="G160" s="107"/>
      <c r="H160" s="107"/>
      <c r="I160" s="107"/>
      <c r="J160" s="30"/>
      <c r="K160" s="30"/>
      <c r="L160" s="30"/>
      <c r="M160" s="30"/>
      <c r="N160" s="31"/>
      <c r="O160" s="15"/>
      <c r="P160" s="33"/>
      <c r="Q160" s="16"/>
      <c r="R160" s="34">
        <f t="shared" si="10"/>
        <v>0</v>
      </c>
      <c r="S160" s="18"/>
      <c r="T160" s="18"/>
      <c r="Z160" s="34">
        <f t="shared" si="11"/>
        <v>0</v>
      </c>
      <c r="AA160" s="14">
        <f t="shared" si="12"/>
        <v>0</v>
      </c>
    </row>
    <row r="161" spans="1:27" s="14" customFormat="1" ht="18.75" customHeight="1">
      <c r="A161" s="27">
        <f t="shared" si="13"/>
        <v>154</v>
      </c>
      <c r="B161" s="86"/>
      <c r="C161" s="87"/>
      <c r="D161" s="88"/>
      <c r="E161" s="91"/>
      <c r="F161" s="107"/>
      <c r="G161" s="107"/>
      <c r="H161" s="107"/>
      <c r="I161" s="107"/>
      <c r="J161" s="30"/>
      <c r="K161" s="30"/>
      <c r="L161" s="30"/>
      <c r="M161" s="30"/>
      <c r="N161" s="31"/>
      <c r="O161" s="15"/>
      <c r="P161" s="33"/>
      <c r="Q161" s="16"/>
      <c r="R161" s="34">
        <f t="shared" si="10"/>
        <v>0</v>
      </c>
      <c r="S161" s="18"/>
      <c r="T161" s="18"/>
      <c r="Z161" s="34">
        <f t="shared" si="11"/>
        <v>0</v>
      </c>
      <c r="AA161" s="14">
        <f t="shared" si="12"/>
        <v>0</v>
      </c>
    </row>
    <row r="162" spans="1:27" s="14" customFormat="1" ht="18.75" customHeight="1">
      <c r="A162" s="27">
        <f t="shared" si="13"/>
        <v>155</v>
      </c>
      <c r="B162" s="86"/>
      <c r="C162" s="87"/>
      <c r="D162" s="88"/>
      <c r="E162" s="91"/>
      <c r="F162" s="107"/>
      <c r="G162" s="107"/>
      <c r="H162" s="107"/>
      <c r="I162" s="107"/>
      <c r="J162" s="30"/>
      <c r="K162" s="30"/>
      <c r="L162" s="30"/>
      <c r="M162" s="30"/>
      <c r="N162" s="31"/>
      <c r="O162" s="15"/>
      <c r="P162" s="33"/>
      <c r="Q162" s="16"/>
      <c r="R162" s="34">
        <f t="shared" si="10"/>
        <v>0</v>
      </c>
      <c r="S162" s="18"/>
      <c r="T162" s="18"/>
      <c r="Z162" s="34">
        <f t="shared" si="11"/>
        <v>0</v>
      </c>
      <c r="AA162" s="14">
        <f t="shared" si="12"/>
        <v>0</v>
      </c>
    </row>
    <row r="163" spans="1:27" s="14" customFormat="1" ht="18.75" customHeight="1">
      <c r="A163" s="27">
        <f t="shared" si="13"/>
        <v>156</v>
      </c>
      <c r="B163" s="86"/>
      <c r="C163" s="87"/>
      <c r="D163" s="88"/>
      <c r="E163" s="91"/>
      <c r="F163" s="107"/>
      <c r="G163" s="107"/>
      <c r="H163" s="107"/>
      <c r="I163" s="107"/>
      <c r="J163" s="30"/>
      <c r="K163" s="30"/>
      <c r="L163" s="30"/>
      <c r="M163" s="30"/>
      <c r="N163" s="31"/>
      <c r="O163" s="15"/>
      <c r="P163" s="33"/>
      <c r="Q163" s="16"/>
      <c r="R163" s="34">
        <f t="shared" si="10"/>
        <v>0</v>
      </c>
      <c r="S163" s="18"/>
      <c r="T163" s="18"/>
      <c r="Z163" s="34">
        <f t="shared" si="11"/>
        <v>0</v>
      </c>
      <c r="AA163" s="14">
        <f t="shared" si="12"/>
        <v>0</v>
      </c>
    </row>
    <row r="164" spans="1:27" s="14" customFormat="1" ht="18.75" customHeight="1">
      <c r="A164" s="27">
        <f t="shared" si="13"/>
        <v>157</v>
      </c>
      <c r="B164" s="86"/>
      <c r="C164" s="87"/>
      <c r="D164" s="88"/>
      <c r="E164" s="91"/>
      <c r="F164" s="107"/>
      <c r="G164" s="107"/>
      <c r="H164" s="107"/>
      <c r="I164" s="107"/>
      <c r="J164" s="30"/>
      <c r="K164" s="30"/>
      <c r="L164" s="30"/>
      <c r="M164" s="30"/>
      <c r="N164" s="31"/>
      <c r="O164" s="15"/>
      <c r="P164" s="33"/>
      <c r="Q164" s="16"/>
      <c r="R164" s="34">
        <f t="shared" si="10"/>
        <v>0</v>
      </c>
      <c r="S164" s="18"/>
      <c r="T164" s="18"/>
      <c r="Z164" s="34">
        <f t="shared" si="11"/>
        <v>0</v>
      </c>
      <c r="AA164" s="14">
        <f t="shared" si="12"/>
        <v>0</v>
      </c>
    </row>
    <row r="165" spans="1:27" s="14" customFormat="1" ht="18.75" customHeight="1">
      <c r="A165" s="27">
        <f t="shared" si="13"/>
        <v>158</v>
      </c>
      <c r="B165" s="86"/>
      <c r="C165" s="87"/>
      <c r="D165" s="88"/>
      <c r="E165" s="91"/>
      <c r="F165" s="107"/>
      <c r="G165" s="107"/>
      <c r="H165" s="107"/>
      <c r="I165" s="107"/>
      <c r="J165" s="30"/>
      <c r="K165" s="30"/>
      <c r="L165" s="30"/>
      <c r="M165" s="30"/>
      <c r="N165" s="31"/>
      <c r="O165" s="15"/>
      <c r="P165" s="33"/>
      <c r="Q165" s="16"/>
      <c r="R165" s="34">
        <f t="shared" si="10"/>
        <v>0</v>
      </c>
      <c r="S165" s="18"/>
      <c r="T165" s="18"/>
      <c r="Z165" s="34">
        <f t="shared" si="11"/>
        <v>0</v>
      </c>
      <c r="AA165" s="14">
        <f t="shared" si="12"/>
        <v>0</v>
      </c>
    </row>
    <row r="166" spans="1:27" s="14" customFormat="1" ht="18.75" customHeight="1">
      <c r="A166" s="27">
        <f t="shared" si="13"/>
        <v>159</v>
      </c>
      <c r="B166" s="86"/>
      <c r="C166" s="87"/>
      <c r="D166" s="88"/>
      <c r="E166" s="91"/>
      <c r="F166" s="107"/>
      <c r="G166" s="107"/>
      <c r="H166" s="107"/>
      <c r="I166" s="107"/>
      <c r="J166" s="30"/>
      <c r="K166" s="30"/>
      <c r="L166" s="30"/>
      <c r="M166" s="30"/>
      <c r="N166" s="31"/>
      <c r="O166" s="15"/>
      <c r="P166" s="33"/>
      <c r="Q166" s="16"/>
      <c r="R166" s="34">
        <f t="shared" si="10"/>
        <v>0</v>
      </c>
      <c r="S166" s="18"/>
      <c r="T166" s="18"/>
      <c r="Z166" s="34">
        <f t="shared" si="11"/>
        <v>0</v>
      </c>
      <c r="AA166" s="14">
        <f t="shared" si="12"/>
        <v>0</v>
      </c>
    </row>
    <row r="167" spans="1:27" s="14" customFormat="1" ht="18.75" customHeight="1">
      <c r="A167" s="27">
        <f t="shared" si="13"/>
        <v>160</v>
      </c>
      <c r="B167" s="86"/>
      <c r="C167" s="87"/>
      <c r="D167" s="88"/>
      <c r="E167" s="91"/>
      <c r="F167" s="107"/>
      <c r="G167" s="107"/>
      <c r="H167" s="107"/>
      <c r="I167" s="107"/>
      <c r="J167" s="30"/>
      <c r="K167" s="30"/>
      <c r="L167" s="30"/>
      <c r="M167" s="30"/>
      <c r="N167" s="31"/>
      <c r="O167" s="15"/>
      <c r="P167" s="33"/>
      <c r="Q167" s="16"/>
      <c r="R167" s="34">
        <f t="shared" si="10"/>
        <v>0</v>
      </c>
      <c r="S167" s="18"/>
      <c r="T167" s="18"/>
      <c r="Z167" s="34">
        <f t="shared" si="11"/>
        <v>0</v>
      </c>
      <c r="AA167" s="14">
        <f t="shared" si="12"/>
        <v>0</v>
      </c>
    </row>
    <row r="168" spans="1:27" s="14" customFormat="1" ht="18.75" customHeight="1">
      <c r="A168" s="27">
        <f t="shared" si="13"/>
        <v>161</v>
      </c>
      <c r="B168" s="86"/>
      <c r="C168" s="87"/>
      <c r="D168" s="88"/>
      <c r="E168" s="91"/>
      <c r="F168" s="107"/>
      <c r="G168" s="107"/>
      <c r="H168" s="107"/>
      <c r="I168" s="107"/>
      <c r="J168" s="30"/>
      <c r="K168" s="30"/>
      <c r="L168" s="30"/>
      <c r="M168" s="30"/>
      <c r="N168" s="31"/>
      <c r="O168" s="15"/>
      <c r="P168" s="33"/>
      <c r="Q168" s="16"/>
      <c r="R168" s="34">
        <f t="shared" ref="R168:R191" si="14">COUNTIF($B$8:$B$184,B168)</f>
        <v>0</v>
      </c>
      <c r="S168" s="18"/>
      <c r="T168" s="18"/>
      <c r="Z168" s="34">
        <f t="shared" si="11"/>
        <v>0</v>
      </c>
      <c r="AA168" s="14">
        <f t="shared" si="12"/>
        <v>0</v>
      </c>
    </row>
    <row r="169" spans="1:27" s="14" customFormat="1" ht="18.75" customHeight="1">
      <c r="A169" s="27">
        <f t="shared" si="13"/>
        <v>162</v>
      </c>
      <c r="B169" s="86"/>
      <c r="C169" s="87"/>
      <c r="D169" s="88"/>
      <c r="E169" s="91"/>
      <c r="F169" s="107"/>
      <c r="G169" s="107"/>
      <c r="H169" s="107"/>
      <c r="I169" s="107"/>
      <c r="J169" s="30"/>
      <c r="K169" s="30"/>
      <c r="L169" s="30"/>
      <c r="M169" s="30"/>
      <c r="N169" s="31"/>
      <c r="O169" s="15"/>
      <c r="P169" s="33"/>
      <c r="Q169" s="16"/>
      <c r="R169" s="34">
        <f t="shared" si="14"/>
        <v>0</v>
      </c>
      <c r="S169" s="18"/>
      <c r="T169" s="18"/>
      <c r="Z169" s="34">
        <f t="shared" si="11"/>
        <v>0</v>
      </c>
      <c r="AA169" s="14">
        <f t="shared" si="12"/>
        <v>0</v>
      </c>
    </row>
    <row r="170" spans="1:27" s="14" customFormat="1" ht="18.75" customHeight="1">
      <c r="A170" s="27">
        <f t="shared" si="13"/>
        <v>163</v>
      </c>
      <c r="B170" s="86"/>
      <c r="C170" s="87"/>
      <c r="D170" s="88"/>
      <c r="E170" s="91"/>
      <c r="F170" s="107"/>
      <c r="G170" s="107"/>
      <c r="H170" s="107"/>
      <c r="I170" s="107"/>
      <c r="J170" s="30"/>
      <c r="K170" s="30"/>
      <c r="L170" s="30"/>
      <c r="M170" s="30"/>
      <c r="N170" s="31"/>
      <c r="O170" s="15"/>
      <c r="P170" s="33"/>
      <c r="Q170" s="16"/>
      <c r="R170" s="34">
        <f t="shared" si="14"/>
        <v>0</v>
      </c>
      <c r="S170" s="18"/>
      <c r="T170" s="18"/>
      <c r="Z170" s="34">
        <f t="shared" si="11"/>
        <v>0</v>
      </c>
      <c r="AA170" s="14">
        <f t="shared" si="12"/>
        <v>0</v>
      </c>
    </row>
    <row r="171" spans="1:27" s="14" customFormat="1" ht="18.75" customHeight="1">
      <c r="A171" s="27">
        <f t="shared" si="13"/>
        <v>164</v>
      </c>
      <c r="B171" s="86"/>
      <c r="C171" s="87"/>
      <c r="D171" s="88"/>
      <c r="E171" s="91"/>
      <c r="F171" s="107"/>
      <c r="G171" s="107"/>
      <c r="H171" s="107"/>
      <c r="I171" s="107"/>
      <c r="J171" s="30"/>
      <c r="K171" s="30"/>
      <c r="L171" s="30"/>
      <c r="M171" s="30"/>
      <c r="N171" s="31"/>
      <c r="O171" s="15"/>
      <c r="P171" s="33"/>
      <c r="Q171" s="16"/>
      <c r="R171" s="34">
        <f t="shared" si="14"/>
        <v>0</v>
      </c>
      <c r="S171" s="18"/>
      <c r="T171" s="18"/>
      <c r="Z171" s="34">
        <f t="shared" si="11"/>
        <v>0</v>
      </c>
      <c r="AA171" s="14">
        <f t="shared" si="12"/>
        <v>0</v>
      </c>
    </row>
    <row r="172" spans="1:27" s="14" customFormat="1" ht="18.75" customHeight="1">
      <c r="A172" s="27">
        <f t="shared" si="13"/>
        <v>165</v>
      </c>
      <c r="B172" s="86"/>
      <c r="C172" s="87"/>
      <c r="D172" s="88"/>
      <c r="E172" s="91"/>
      <c r="F172" s="107"/>
      <c r="G172" s="107"/>
      <c r="H172" s="107"/>
      <c r="I172" s="107"/>
      <c r="J172" s="30"/>
      <c r="K172" s="30"/>
      <c r="L172" s="30"/>
      <c r="M172" s="30"/>
      <c r="N172" s="31"/>
      <c r="O172" s="15"/>
      <c r="P172" s="33"/>
      <c r="Q172" s="16"/>
      <c r="R172" s="34">
        <f t="shared" si="14"/>
        <v>0</v>
      </c>
      <c r="S172" s="18"/>
      <c r="T172" s="18"/>
      <c r="Z172" s="34">
        <f t="shared" si="11"/>
        <v>0</v>
      </c>
      <c r="AA172" s="14">
        <f t="shared" si="12"/>
        <v>0</v>
      </c>
    </row>
    <row r="173" spans="1:27" s="14" customFormat="1" ht="18.75" customHeight="1">
      <c r="A173" s="27">
        <f t="shared" si="13"/>
        <v>166</v>
      </c>
      <c r="B173" s="86"/>
      <c r="C173" s="87"/>
      <c r="D173" s="88"/>
      <c r="E173" s="91"/>
      <c r="F173" s="107"/>
      <c r="G173" s="107"/>
      <c r="H173" s="107"/>
      <c r="I173" s="107"/>
      <c r="J173" s="30"/>
      <c r="K173" s="30"/>
      <c r="L173" s="30"/>
      <c r="M173" s="30"/>
      <c r="N173" s="31"/>
      <c r="O173" s="15"/>
      <c r="P173" s="33"/>
      <c r="Q173" s="16"/>
      <c r="R173" s="34">
        <f t="shared" si="14"/>
        <v>0</v>
      </c>
      <c r="S173" s="18"/>
      <c r="T173" s="18"/>
      <c r="Z173" s="34">
        <f t="shared" si="11"/>
        <v>0</v>
      </c>
      <c r="AA173" s="14">
        <f t="shared" si="12"/>
        <v>0</v>
      </c>
    </row>
    <row r="174" spans="1:27" s="14" customFormat="1" ht="18.75" customHeight="1">
      <c r="A174" s="27">
        <f t="shared" si="13"/>
        <v>167</v>
      </c>
      <c r="B174" s="86"/>
      <c r="C174" s="87"/>
      <c r="D174" s="88"/>
      <c r="E174" s="91"/>
      <c r="F174" s="107"/>
      <c r="G174" s="107"/>
      <c r="H174" s="107"/>
      <c r="I174" s="107"/>
      <c r="J174" s="30"/>
      <c r="K174" s="30"/>
      <c r="L174" s="30"/>
      <c r="M174" s="30"/>
      <c r="N174" s="31"/>
      <c r="O174" s="15"/>
      <c r="P174" s="33"/>
      <c r="Q174" s="16"/>
      <c r="R174" s="34">
        <f t="shared" si="14"/>
        <v>0</v>
      </c>
      <c r="S174" s="18"/>
      <c r="T174" s="18"/>
      <c r="Z174" s="34">
        <f t="shared" si="11"/>
        <v>0</v>
      </c>
      <c r="AA174" s="14">
        <f t="shared" si="12"/>
        <v>0</v>
      </c>
    </row>
    <row r="175" spans="1:27" s="14" customFormat="1" ht="18.75" customHeight="1">
      <c r="A175" s="27">
        <f t="shared" si="13"/>
        <v>168</v>
      </c>
      <c r="B175" s="86"/>
      <c r="C175" s="87"/>
      <c r="D175" s="88"/>
      <c r="E175" s="91"/>
      <c r="F175" s="107"/>
      <c r="G175" s="107"/>
      <c r="H175" s="107"/>
      <c r="I175" s="107"/>
      <c r="J175" s="30"/>
      <c r="K175" s="30"/>
      <c r="L175" s="30"/>
      <c r="M175" s="30"/>
      <c r="N175" s="31"/>
      <c r="O175" s="15"/>
      <c r="P175" s="33"/>
      <c r="Q175" s="16"/>
      <c r="R175" s="34">
        <f t="shared" si="14"/>
        <v>0</v>
      </c>
      <c r="S175" s="18"/>
      <c r="T175" s="18"/>
      <c r="Z175" s="34">
        <f t="shared" si="11"/>
        <v>0</v>
      </c>
      <c r="AA175" s="14">
        <f>VALUE(B175)</f>
        <v>0</v>
      </c>
    </row>
    <row r="176" spans="1:27" s="14" customFormat="1" ht="18.75" customHeight="1">
      <c r="A176" s="27">
        <f t="shared" si="13"/>
        <v>169</v>
      </c>
      <c r="B176" s="86"/>
      <c r="C176" s="87"/>
      <c r="D176" s="88"/>
      <c r="E176" s="91"/>
      <c r="F176" s="107"/>
      <c r="G176" s="107"/>
      <c r="H176" s="107"/>
      <c r="I176" s="107"/>
      <c r="J176" s="30"/>
      <c r="K176" s="30"/>
      <c r="L176" s="30"/>
      <c r="M176" s="30"/>
      <c r="N176" s="31"/>
      <c r="O176" s="15"/>
      <c r="P176" s="33"/>
      <c r="Q176" s="16"/>
      <c r="R176" s="34">
        <f t="shared" si="14"/>
        <v>0</v>
      </c>
      <c r="S176" s="18"/>
      <c r="T176" s="18"/>
      <c r="Z176" s="34">
        <f t="shared" si="11"/>
        <v>0</v>
      </c>
      <c r="AA176" s="14">
        <f t="shared" si="12"/>
        <v>0</v>
      </c>
    </row>
    <row r="177" spans="1:29" s="14" customFormat="1" ht="18.75" customHeight="1">
      <c r="A177" s="27">
        <f t="shared" si="13"/>
        <v>170</v>
      </c>
      <c r="B177" s="92"/>
      <c r="C177" s="87"/>
      <c r="D177" s="88"/>
      <c r="E177" s="91"/>
      <c r="F177" s="107"/>
      <c r="G177" s="107"/>
      <c r="H177" s="107"/>
      <c r="I177" s="107"/>
      <c r="J177" s="30"/>
      <c r="K177" s="30"/>
      <c r="L177" s="30"/>
      <c r="M177" s="30"/>
      <c r="N177" s="31"/>
      <c r="O177" s="15"/>
      <c r="P177" s="33"/>
      <c r="Q177" s="16"/>
      <c r="R177" s="34">
        <f t="shared" si="14"/>
        <v>0</v>
      </c>
      <c r="S177" s="18"/>
      <c r="T177" s="18"/>
      <c r="Z177" s="34">
        <f t="shared" si="11"/>
        <v>0</v>
      </c>
      <c r="AA177" s="14">
        <f t="shared" si="12"/>
        <v>0</v>
      </c>
      <c r="AC177" s="14">
        <f>24+96</f>
        <v>120</v>
      </c>
    </row>
    <row r="178" spans="1:29" s="14" customFormat="1" ht="18.75" customHeight="1">
      <c r="A178" s="27">
        <f t="shared" si="13"/>
        <v>171</v>
      </c>
      <c r="B178" s="92"/>
      <c r="C178" s="87"/>
      <c r="D178" s="88"/>
      <c r="E178" s="91"/>
      <c r="F178" s="107"/>
      <c r="G178" s="107"/>
      <c r="H178" s="107"/>
      <c r="I178" s="107"/>
      <c r="J178" s="30"/>
      <c r="K178" s="30"/>
      <c r="L178" s="30"/>
      <c r="M178" s="30"/>
      <c r="N178" s="31"/>
      <c r="O178" s="15"/>
      <c r="P178" s="33"/>
      <c r="Q178" s="16"/>
      <c r="R178" s="34">
        <f t="shared" si="14"/>
        <v>0</v>
      </c>
      <c r="S178" s="18"/>
      <c r="T178" s="18"/>
      <c r="Z178" s="34">
        <f t="shared" si="11"/>
        <v>0</v>
      </c>
      <c r="AA178" s="14">
        <f t="shared" si="12"/>
        <v>0</v>
      </c>
    </row>
    <row r="179" spans="1:29" s="14" customFormat="1" ht="18.75" customHeight="1">
      <c r="A179" s="27">
        <f t="shared" si="13"/>
        <v>172</v>
      </c>
      <c r="B179" s="86"/>
      <c r="C179" s="87"/>
      <c r="D179" s="88"/>
      <c r="E179" s="91"/>
      <c r="F179" s="107"/>
      <c r="G179" s="107"/>
      <c r="H179" s="107"/>
      <c r="I179" s="107"/>
      <c r="J179" s="30"/>
      <c r="K179" s="30"/>
      <c r="L179" s="30"/>
      <c r="M179" s="30"/>
      <c r="N179" s="31"/>
      <c r="O179" s="15"/>
      <c r="P179" s="33"/>
      <c r="Q179" s="16"/>
      <c r="R179" s="34">
        <f t="shared" si="14"/>
        <v>0</v>
      </c>
      <c r="S179" s="18"/>
      <c r="T179" s="18"/>
      <c r="Z179" s="34">
        <f t="shared" si="11"/>
        <v>0</v>
      </c>
      <c r="AA179" s="14">
        <f t="shared" si="12"/>
        <v>0</v>
      </c>
    </row>
    <row r="180" spans="1:29" s="14" customFormat="1" ht="18.75" customHeight="1">
      <c r="A180" s="27">
        <f t="shared" si="13"/>
        <v>173</v>
      </c>
      <c r="B180" s="86"/>
      <c r="C180" s="87"/>
      <c r="D180" s="88"/>
      <c r="E180" s="91"/>
      <c r="F180" s="107"/>
      <c r="G180" s="107"/>
      <c r="H180" s="107"/>
      <c r="I180" s="107"/>
      <c r="J180" s="30"/>
      <c r="K180" s="30"/>
      <c r="L180" s="30"/>
      <c r="M180" s="30"/>
      <c r="N180" s="31"/>
      <c r="O180" s="15"/>
      <c r="P180" s="33"/>
      <c r="Q180" s="16"/>
      <c r="R180" s="34">
        <f t="shared" si="14"/>
        <v>0</v>
      </c>
      <c r="S180" s="18"/>
      <c r="T180" s="18"/>
      <c r="Z180" s="34">
        <f t="shared" si="11"/>
        <v>0</v>
      </c>
      <c r="AA180" s="14">
        <f t="shared" si="12"/>
        <v>0</v>
      </c>
    </row>
    <row r="181" spans="1:29" s="14" customFormat="1" ht="18.75" customHeight="1">
      <c r="A181" s="27">
        <f t="shared" si="13"/>
        <v>174</v>
      </c>
      <c r="B181" s="86"/>
      <c r="C181" s="87"/>
      <c r="D181" s="88"/>
      <c r="E181" s="91"/>
      <c r="F181" s="107"/>
      <c r="G181" s="107"/>
      <c r="H181" s="107"/>
      <c r="I181" s="107"/>
      <c r="J181" s="30"/>
      <c r="K181" s="30"/>
      <c r="L181" s="30"/>
      <c r="M181" s="30"/>
      <c r="N181" s="31"/>
      <c r="O181" s="15"/>
      <c r="P181" s="33"/>
      <c r="Q181" s="16"/>
      <c r="R181" s="34">
        <f t="shared" si="14"/>
        <v>0</v>
      </c>
      <c r="S181" s="18"/>
      <c r="T181" s="18"/>
      <c r="Z181" s="34">
        <f t="shared" si="11"/>
        <v>0</v>
      </c>
      <c r="AA181" s="14">
        <f t="shared" si="12"/>
        <v>0</v>
      </c>
    </row>
    <row r="182" spans="1:29" s="14" customFormat="1" ht="18.75" customHeight="1">
      <c r="A182" s="27">
        <f t="shared" si="13"/>
        <v>175</v>
      </c>
      <c r="B182" s="86"/>
      <c r="C182" s="87"/>
      <c r="D182" s="88"/>
      <c r="E182" s="91"/>
      <c r="F182" s="107"/>
      <c r="G182" s="107"/>
      <c r="H182" s="107"/>
      <c r="I182" s="107"/>
      <c r="J182" s="30"/>
      <c r="K182" s="30"/>
      <c r="L182" s="30"/>
      <c r="M182" s="30"/>
      <c r="N182" s="31"/>
      <c r="O182" s="15"/>
      <c r="P182" s="33"/>
      <c r="Q182" s="16"/>
      <c r="R182" s="34">
        <f t="shared" si="14"/>
        <v>0</v>
      </c>
      <c r="S182" s="18"/>
      <c r="T182" s="18"/>
      <c r="Z182" s="34">
        <f t="shared" si="11"/>
        <v>0</v>
      </c>
      <c r="AA182" s="14">
        <f t="shared" si="12"/>
        <v>0</v>
      </c>
    </row>
    <row r="183" spans="1:29" s="14" customFormat="1" ht="18.75" customHeight="1">
      <c r="A183" s="27">
        <f t="shared" si="13"/>
        <v>176</v>
      </c>
      <c r="B183" s="86"/>
      <c r="C183" s="87"/>
      <c r="D183" s="88"/>
      <c r="E183" s="91"/>
      <c r="F183" s="45"/>
      <c r="G183" s="45"/>
      <c r="H183" s="45"/>
      <c r="I183" s="45"/>
      <c r="J183" s="30"/>
      <c r="K183" s="30"/>
      <c r="L183" s="30"/>
      <c r="M183" s="30"/>
      <c r="N183" s="31"/>
      <c r="O183" s="15"/>
      <c r="P183" s="33"/>
      <c r="Q183" s="16"/>
      <c r="R183" s="34">
        <f t="shared" si="14"/>
        <v>0</v>
      </c>
      <c r="S183" s="18"/>
      <c r="T183" s="18"/>
      <c r="Z183" s="34">
        <f t="shared" si="11"/>
        <v>0</v>
      </c>
      <c r="AA183" s="14">
        <f t="shared" si="12"/>
        <v>0</v>
      </c>
    </row>
    <row r="184" spans="1:29" s="14" customFormat="1" ht="18.75" customHeight="1">
      <c r="A184" s="27">
        <f t="shared" si="13"/>
        <v>177</v>
      </c>
      <c r="B184" s="117"/>
      <c r="C184" s="96"/>
      <c r="D184" s="97"/>
      <c r="E184" s="98"/>
      <c r="F184" s="98"/>
      <c r="G184" s="45"/>
      <c r="H184" s="45"/>
      <c r="I184" s="45"/>
      <c r="J184" s="30"/>
      <c r="K184" s="30"/>
      <c r="L184" s="30"/>
      <c r="M184" s="30"/>
      <c r="N184" s="31"/>
      <c r="O184" s="15"/>
      <c r="P184" s="33"/>
      <c r="Q184" s="16"/>
      <c r="R184" s="34">
        <f t="shared" si="14"/>
        <v>0</v>
      </c>
      <c r="S184" s="18"/>
      <c r="T184" s="18"/>
      <c r="Z184" s="34">
        <f t="shared" si="11"/>
        <v>0</v>
      </c>
      <c r="AA184" s="14">
        <f t="shared" si="12"/>
        <v>0</v>
      </c>
    </row>
    <row r="185" spans="1:29" s="14" customFormat="1" ht="18.75" customHeight="1">
      <c r="A185" s="27">
        <f t="shared" si="13"/>
        <v>178</v>
      </c>
      <c r="B185" s="86"/>
      <c r="C185" s="87"/>
      <c r="D185" s="88"/>
      <c r="E185" s="91"/>
      <c r="F185" s="45"/>
      <c r="G185" s="45"/>
      <c r="H185" s="45"/>
      <c r="I185" s="45"/>
      <c r="J185" s="30"/>
      <c r="K185" s="30"/>
      <c r="L185" s="30"/>
      <c r="M185" s="30"/>
      <c r="N185" s="31"/>
      <c r="O185" s="15"/>
      <c r="P185" s="33"/>
      <c r="Q185" s="16"/>
      <c r="R185" s="34">
        <f t="shared" si="14"/>
        <v>0</v>
      </c>
      <c r="S185" s="18"/>
      <c r="T185" s="18"/>
      <c r="Z185" s="34">
        <f t="shared" si="11"/>
        <v>0</v>
      </c>
      <c r="AA185" s="14">
        <f t="shared" si="12"/>
        <v>0</v>
      </c>
    </row>
    <row r="186" spans="1:29" s="14" customFormat="1" ht="18.75" customHeight="1">
      <c r="A186" s="27">
        <f t="shared" si="13"/>
        <v>179</v>
      </c>
      <c r="B186" s="86"/>
      <c r="C186" s="87"/>
      <c r="D186" s="88"/>
      <c r="E186" s="91"/>
      <c r="F186" s="45"/>
      <c r="G186" s="45"/>
      <c r="H186" s="45"/>
      <c r="I186" s="45"/>
      <c r="J186" s="30"/>
      <c r="K186" s="30"/>
      <c r="L186" s="30"/>
      <c r="M186" s="30"/>
      <c r="N186" s="31"/>
      <c r="O186" s="15"/>
      <c r="P186" s="33"/>
      <c r="Q186" s="16"/>
      <c r="R186" s="34">
        <f t="shared" si="14"/>
        <v>0</v>
      </c>
      <c r="S186" s="18"/>
      <c r="T186" s="18"/>
      <c r="Z186" s="34">
        <f t="shared" si="11"/>
        <v>0</v>
      </c>
      <c r="AA186" s="14">
        <f t="shared" si="12"/>
        <v>0</v>
      </c>
    </row>
    <row r="187" spans="1:29" s="14" customFormat="1" ht="18.75" customHeight="1">
      <c r="A187" s="27">
        <f t="shared" si="13"/>
        <v>180</v>
      </c>
      <c r="B187" s="86"/>
      <c r="C187" s="87"/>
      <c r="D187" s="88"/>
      <c r="E187" s="91"/>
      <c r="F187" s="45"/>
      <c r="G187" s="45"/>
      <c r="H187" s="45"/>
      <c r="I187" s="45"/>
      <c r="J187" s="30"/>
      <c r="K187" s="30"/>
      <c r="L187" s="30"/>
      <c r="M187" s="30"/>
      <c r="N187" s="31"/>
      <c r="O187" s="15"/>
      <c r="P187" s="33"/>
      <c r="Q187" s="16"/>
      <c r="R187" s="34">
        <f t="shared" si="14"/>
        <v>0</v>
      </c>
      <c r="S187" s="18"/>
      <c r="T187" s="18"/>
      <c r="Z187" s="34">
        <f t="shared" si="11"/>
        <v>0</v>
      </c>
      <c r="AA187" s="14">
        <f t="shared" si="12"/>
        <v>0</v>
      </c>
    </row>
    <row r="188" spans="1:29" s="14" customFormat="1" ht="18.75" customHeight="1">
      <c r="A188" s="27">
        <f t="shared" si="13"/>
        <v>181</v>
      </c>
      <c r="B188" s="86"/>
      <c r="C188" s="87"/>
      <c r="D188" s="88"/>
      <c r="E188" s="91"/>
      <c r="F188" s="45"/>
      <c r="G188" s="45"/>
      <c r="H188" s="45"/>
      <c r="I188" s="45"/>
      <c r="J188" s="30"/>
      <c r="K188" s="30"/>
      <c r="L188" s="30"/>
      <c r="M188" s="30"/>
      <c r="N188" s="31"/>
      <c r="O188" s="15"/>
      <c r="P188" s="33"/>
      <c r="Q188" s="16"/>
      <c r="R188" s="34">
        <f t="shared" si="14"/>
        <v>0</v>
      </c>
      <c r="S188" s="18"/>
      <c r="T188" s="18"/>
      <c r="Z188" s="34">
        <f t="shared" si="11"/>
        <v>0</v>
      </c>
      <c r="AA188" s="14">
        <f t="shared" si="12"/>
        <v>0</v>
      </c>
    </row>
    <row r="189" spans="1:29" s="14" customFormat="1" ht="18.75" customHeight="1">
      <c r="A189" s="27">
        <f t="shared" si="13"/>
        <v>182</v>
      </c>
      <c r="B189" s="86"/>
      <c r="C189" s="87"/>
      <c r="D189" s="88"/>
      <c r="E189" s="91"/>
      <c r="F189" s="45"/>
      <c r="G189" s="45"/>
      <c r="H189" s="45"/>
      <c r="I189" s="45"/>
      <c r="J189" s="30"/>
      <c r="K189" s="30"/>
      <c r="L189" s="30"/>
      <c r="M189" s="30"/>
      <c r="N189" s="31"/>
      <c r="O189" s="15"/>
      <c r="P189" s="33"/>
      <c r="Q189" s="16"/>
      <c r="R189" s="34">
        <f t="shared" si="14"/>
        <v>0</v>
      </c>
      <c r="S189" s="18"/>
      <c r="T189" s="18"/>
      <c r="Z189" s="34">
        <f t="shared" si="11"/>
        <v>0</v>
      </c>
      <c r="AA189" s="14">
        <f t="shared" si="12"/>
        <v>0</v>
      </c>
    </row>
    <row r="190" spans="1:29" s="14" customFormat="1" ht="18.75" customHeight="1">
      <c r="A190" s="27">
        <f t="shared" si="13"/>
        <v>183</v>
      </c>
      <c r="B190" s="86"/>
      <c r="C190" s="87"/>
      <c r="D190" s="88"/>
      <c r="E190" s="91"/>
      <c r="F190" s="45"/>
      <c r="G190" s="45"/>
      <c r="H190" s="45"/>
      <c r="I190" s="45"/>
      <c r="J190" s="30"/>
      <c r="K190" s="30"/>
      <c r="L190" s="30"/>
      <c r="M190" s="30"/>
      <c r="N190" s="31"/>
      <c r="O190" s="15"/>
      <c r="P190" s="33"/>
      <c r="Q190" s="16"/>
      <c r="R190" s="34">
        <f t="shared" si="14"/>
        <v>0</v>
      </c>
      <c r="S190" s="18"/>
      <c r="T190" s="18"/>
      <c r="Z190" s="34">
        <f t="shared" si="11"/>
        <v>0</v>
      </c>
      <c r="AA190" s="14">
        <f t="shared" si="12"/>
        <v>0</v>
      </c>
    </row>
    <row r="191" spans="1:29" s="14" customFormat="1" ht="18.75" customHeight="1">
      <c r="A191" s="27">
        <f t="shared" si="13"/>
        <v>184</v>
      </c>
      <c r="B191" s="86"/>
      <c r="C191" s="87"/>
      <c r="D191" s="88"/>
      <c r="E191" s="91"/>
      <c r="F191" s="45"/>
      <c r="G191" s="45"/>
      <c r="H191" s="45"/>
      <c r="I191" s="45"/>
      <c r="J191" s="30"/>
      <c r="K191" s="30"/>
      <c r="L191" s="30"/>
      <c r="M191" s="30"/>
      <c r="N191" s="31"/>
      <c r="O191" s="15"/>
      <c r="P191" s="33"/>
      <c r="Q191" s="16"/>
      <c r="R191" s="34">
        <f t="shared" si="14"/>
        <v>0</v>
      </c>
      <c r="S191" s="18"/>
      <c r="T191" s="18"/>
      <c r="Z191" s="34">
        <f t="shared" si="11"/>
        <v>0</v>
      </c>
      <c r="AA191" s="14">
        <f t="shared" si="12"/>
        <v>0</v>
      </c>
    </row>
    <row r="192" spans="1:29" s="14" customFormat="1" ht="18.75" customHeight="1">
      <c r="A192" s="27">
        <f t="shared" si="13"/>
        <v>185</v>
      </c>
      <c r="B192" s="86"/>
      <c r="C192" s="87"/>
      <c r="D192" s="88"/>
      <c r="E192" s="91"/>
      <c r="F192" s="45"/>
      <c r="G192" s="45"/>
      <c r="H192" s="45"/>
      <c r="I192" s="45"/>
      <c r="J192" s="30"/>
      <c r="K192" s="30"/>
      <c r="L192" s="30"/>
      <c r="M192" s="30"/>
      <c r="N192" s="31"/>
      <c r="O192" s="15"/>
      <c r="P192" s="33"/>
      <c r="Q192" s="16"/>
      <c r="R192" s="34"/>
      <c r="S192" s="18"/>
      <c r="T192" s="18"/>
      <c r="Z192" s="34">
        <f t="shared" si="11"/>
        <v>0</v>
      </c>
      <c r="AA192" s="14">
        <f t="shared" si="12"/>
        <v>0</v>
      </c>
    </row>
    <row r="193" spans="1:27" s="14" customFormat="1" ht="18.75" customHeight="1">
      <c r="A193" s="27">
        <f t="shared" si="13"/>
        <v>186</v>
      </c>
      <c r="B193" s="86"/>
      <c r="C193" s="87"/>
      <c r="D193" s="88"/>
      <c r="E193" s="91"/>
      <c r="F193" s="45"/>
      <c r="G193" s="45"/>
      <c r="H193" s="45"/>
      <c r="I193" s="45"/>
      <c r="J193" s="30"/>
      <c r="K193" s="30"/>
      <c r="L193" s="30"/>
      <c r="M193" s="30"/>
      <c r="N193" s="31"/>
      <c r="O193" s="15"/>
      <c r="P193" s="33"/>
      <c r="Q193" s="16"/>
      <c r="R193" s="34"/>
      <c r="S193" s="18"/>
      <c r="T193" s="18"/>
      <c r="Z193" s="34">
        <f t="shared" si="11"/>
        <v>0</v>
      </c>
      <c r="AA193" s="14">
        <f t="shared" si="12"/>
        <v>0</v>
      </c>
    </row>
    <row r="194" spans="1:27" s="14" customFormat="1" ht="18.75" customHeight="1">
      <c r="A194" s="27">
        <f t="shared" si="13"/>
        <v>187</v>
      </c>
      <c r="B194" s="86"/>
      <c r="C194" s="87"/>
      <c r="D194" s="88"/>
      <c r="E194" s="91"/>
      <c r="F194" s="45"/>
      <c r="G194" s="45"/>
      <c r="H194" s="45"/>
      <c r="I194" s="45"/>
      <c r="J194" s="30"/>
      <c r="K194" s="30"/>
      <c r="L194" s="30"/>
      <c r="M194" s="30"/>
      <c r="N194" s="31"/>
      <c r="O194" s="15" t="s">
        <v>8</v>
      </c>
      <c r="P194" s="33"/>
      <c r="Q194" s="16"/>
      <c r="R194" s="34"/>
      <c r="S194" s="18"/>
      <c r="T194" s="18"/>
      <c r="Z194" s="34">
        <f t="shared" si="11"/>
        <v>0</v>
      </c>
      <c r="AA194" s="14">
        <f t="shared" si="12"/>
        <v>0</v>
      </c>
    </row>
    <row r="195" spans="1:27" s="14" customFormat="1" ht="18.75" customHeight="1">
      <c r="A195" s="27">
        <f t="shared" si="13"/>
        <v>188</v>
      </c>
      <c r="B195" s="86"/>
      <c r="C195" s="87"/>
      <c r="D195" s="88"/>
      <c r="E195" s="91"/>
      <c r="F195" s="45"/>
      <c r="G195" s="45"/>
      <c r="H195" s="45"/>
      <c r="I195" s="45"/>
      <c r="J195" s="30"/>
      <c r="K195" s="30"/>
      <c r="L195" s="30"/>
      <c r="M195" s="30"/>
      <c r="N195" s="31"/>
      <c r="O195" s="15"/>
      <c r="P195" s="33"/>
      <c r="Q195" s="16"/>
      <c r="R195" s="34"/>
      <c r="S195" s="18"/>
      <c r="T195" s="18"/>
      <c r="Z195" s="34">
        <f t="shared" si="11"/>
        <v>0</v>
      </c>
      <c r="AA195" s="14">
        <f t="shared" si="12"/>
        <v>0</v>
      </c>
    </row>
    <row r="196" spans="1:27" s="14" customFormat="1" ht="18.75" customHeight="1">
      <c r="A196" s="27">
        <f t="shared" si="13"/>
        <v>189</v>
      </c>
      <c r="B196" s="86"/>
      <c r="C196" s="87"/>
      <c r="D196" s="88"/>
      <c r="E196" s="91"/>
      <c r="F196" s="45"/>
      <c r="G196" s="45"/>
      <c r="H196" s="45"/>
      <c r="I196" s="45"/>
      <c r="J196" s="30"/>
      <c r="K196" s="30"/>
      <c r="L196" s="30"/>
      <c r="M196" s="30"/>
      <c r="N196" s="31"/>
      <c r="O196" s="15"/>
      <c r="P196" s="33"/>
      <c r="Q196" s="16"/>
      <c r="R196" s="34"/>
      <c r="S196" s="18"/>
      <c r="T196" s="18"/>
      <c r="Z196" s="34">
        <f t="shared" si="11"/>
        <v>0</v>
      </c>
      <c r="AA196" s="14">
        <f t="shared" si="12"/>
        <v>0</v>
      </c>
    </row>
    <row r="197" spans="1:27" s="14" customFormat="1" ht="18.75" customHeight="1">
      <c r="A197" s="27">
        <f t="shared" si="13"/>
        <v>190</v>
      </c>
      <c r="B197" s="86"/>
      <c r="C197" s="87"/>
      <c r="D197" s="88"/>
      <c r="E197" s="91"/>
      <c r="F197" s="45"/>
      <c r="G197" s="45"/>
      <c r="H197" s="45"/>
      <c r="I197" s="45"/>
      <c r="J197" s="30"/>
      <c r="K197" s="30"/>
      <c r="L197" s="30"/>
      <c r="M197" s="30"/>
      <c r="N197" s="31"/>
      <c r="O197" s="15"/>
      <c r="P197" s="33"/>
      <c r="Q197" s="16"/>
      <c r="R197" s="34"/>
      <c r="S197" s="18"/>
      <c r="T197" s="18"/>
      <c r="Z197" s="34">
        <f t="shared" si="11"/>
        <v>0</v>
      </c>
      <c r="AA197" s="14">
        <f t="shared" si="12"/>
        <v>0</v>
      </c>
    </row>
    <row r="198" spans="1:27" s="14" customFormat="1" ht="18.75" customHeight="1">
      <c r="A198" s="27">
        <f t="shared" si="13"/>
        <v>191</v>
      </c>
      <c r="B198" s="86"/>
      <c r="C198" s="87"/>
      <c r="D198" s="88"/>
      <c r="E198" s="91"/>
      <c r="F198" s="45"/>
      <c r="G198" s="45"/>
      <c r="H198" s="45"/>
      <c r="I198" s="45"/>
      <c r="J198" s="30"/>
      <c r="K198" s="30"/>
      <c r="L198" s="30"/>
      <c r="M198" s="30"/>
      <c r="N198" s="31"/>
      <c r="O198" s="15" t="s">
        <v>116</v>
      </c>
      <c r="P198" s="33"/>
      <c r="Q198" s="16"/>
      <c r="R198" s="34"/>
      <c r="S198" s="18"/>
      <c r="T198" s="18"/>
      <c r="Z198" s="34">
        <f t="shared" si="11"/>
        <v>0</v>
      </c>
      <c r="AA198" s="14">
        <f t="shared" si="12"/>
        <v>0</v>
      </c>
    </row>
    <row r="199" spans="1:27" s="14" customFormat="1" ht="18.75" customHeight="1">
      <c r="A199" s="27">
        <f t="shared" si="13"/>
        <v>192</v>
      </c>
      <c r="B199" s="86"/>
      <c r="C199" s="87"/>
      <c r="D199" s="88"/>
      <c r="E199" s="91"/>
      <c r="F199" s="45"/>
      <c r="G199" s="45"/>
      <c r="H199" s="45"/>
      <c r="I199" s="45"/>
      <c r="J199" s="30"/>
      <c r="K199" s="30"/>
      <c r="L199" s="30"/>
      <c r="M199" s="30"/>
      <c r="N199" s="31"/>
      <c r="O199" s="15"/>
      <c r="P199" s="33"/>
      <c r="Q199" s="16"/>
      <c r="R199" s="34"/>
      <c r="S199" s="18"/>
      <c r="T199" s="18"/>
      <c r="Z199" s="34">
        <f t="shared" si="11"/>
        <v>0</v>
      </c>
      <c r="AA199" s="14">
        <f t="shared" si="12"/>
        <v>0</v>
      </c>
    </row>
    <row r="200" spans="1:27" s="14" customFormat="1" ht="18.75" customHeight="1">
      <c r="A200" s="27">
        <f t="shared" si="13"/>
        <v>193</v>
      </c>
      <c r="B200" s="86"/>
      <c r="C200" s="87"/>
      <c r="D200" s="88"/>
      <c r="E200" s="91"/>
      <c r="F200" s="45"/>
      <c r="G200" s="45"/>
      <c r="H200" s="45"/>
      <c r="I200" s="45"/>
      <c r="J200" s="30"/>
      <c r="K200" s="30"/>
      <c r="L200" s="30"/>
      <c r="M200" s="30"/>
      <c r="N200" s="31"/>
      <c r="O200" s="15"/>
      <c r="P200" s="33"/>
      <c r="Q200" s="16"/>
      <c r="R200" s="34"/>
      <c r="S200" s="18"/>
      <c r="T200" s="18"/>
      <c r="Z200" s="34">
        <f t="shared" ref="Z200:Z221" si="15">COUNTIF($B$8:$B$221,B200)</f>
        <v>0</v>
      </c>
      <c r="AA200" s="14">
        <f t="shared" ref="AA200:AA221" si="16">VALUE(B200)</f>
        <v>0</v>
      </c>
    </row>
    <row r="201" spans="1:27" s="14" customFormat="1" ht="18.75" customHeight="1">
      <c r="A201" s="27">
        <f t="shared" si="13"/>
        <v>194</v>
      </c>
      <c r="B201" s="86"/>
      <c r="C201" s="87"/>
      <c r="D201" s="88"/>
      <c r="E201" s="91"/>
      <c r="F201" s="45"/>
      <c r="G201" s="45"/>
      <c r="H201" s="45"/>
      <c r="I201" s="45"/>
      <c r="J201" s="30"/>
      <c r="K201" s="30"/>
      <c r="L201" s="30"/>
      <c r="M201" s="30"/>
      <c r="N201" s="31"/>
      <c r="O201" s="15"/>
      <c r="P201" s="33"/>
      <c r="Q201" s="16"/>
      <c r="R201" s="34"/>
      <c r="S201" s="18"/>
      <c r="T201" s="18"/>
      <c r="Z201" s="34">
        <f t="shared" si="15"/>
        <v>0</v>
      </c>
      <c r="AA201" s="14">
        <f t="shared" si="16"/>
        <v>0</v>
      </c>
    </row>
    <row r="202" spans="1:27" s="14" customFormat="1" ht="18.75" customHeight="1">
      <c r="A202" s="27">
        <f t="shared" ref="A202:A221" si="17">A201+1</f>
        <v>195</v>
      </c>
      <c r="B202" s="86"/>
      <c r="C202" s="87"/>
      <c r="D202" s="88"/>
      <c r="E202" s="91"/>
      <c r="F202" s="45"/>
      <c r="G202" s="45"/>
      <c r="H202" s="45"/>
      <c r="I202" s="45"/>
      <c r="J202" s="30"/>
      <c r="K202" s="30"/>
      <c r="L202" s="30"/>
      <c r="M202" s="30"/>
      <c r="N202" s="31"/>
      <c r="O202" s="15"/>
      <c r="P202" s="33"/>
      <c r="Q202" s="16"/>
      <c r="R202" s="34"/>
      <c r="S202" s="18"/>
      <c r="T202" s="18"/>
      <c r="Z202" s="34">
        <f t="shared" si="15"/>
        <v>0</v>
      </c>
      <c r="AA202" s="14">
        <f t="shared" si="16"/>
        <v>0</v>
      </c>
    </row>
    <row r="203" spans="1:27" s="14" customFormat="1" ht="18.75" customHeight="1">
      <c r="A203" s="27">
        <f t="shared" si="17"/>
        <v>196</v>
      </c>
      <c r="B203" s="86"/>
      <c r="C203" s="87"/>
      <c r="D203" s="88"/>
      <c r="E203" s="91"/>
      <c r="F203" s="45"/>
      <c r="G203" s="45"/>
      <c r="H203" s="45"/>
      <c r="I203" s="45"/>
      <c r="J203" s="30"/>
      <c r="K203" s="30"/>
      <c r="L203" s="30"/>
      <c r="M203" s="30"/>
      <c r="N203" s="31"/>
      <c r="O203" s="15"/>
      <c r="P203" s="33"/>
      <c r="Q203" s="16"/>
      <c r="R203" s="34"/>
      <c r="S203" s="18"/>
      <c r="T203" s="18"/>
      <c r="Z203" s="34">
        <f t="shared" si="15"/>
        <v>0</v>
      </c>
      <c r="AA203" s="14">
        <f t="shared" si="16"/>
        <v>0</v>
      </c>
    </row>
    <row r="204" spans="1:27" s="14" customFormat="1" ht="18.75" customHeight="1">
      <c r="A204" s="27">
        <f t="shared" si="17"/>
        <v>197</v>
      </c>
      <c r="B204" s="86"/>
      <c r="C204" s="87"/>
      <c r="D204" s="88"/>
      <c r="E204" s="91"/>
      <c r="F204" s="45"/>
      <c r="G204" s="45"/>
      <c r="H204" s="45"/>
      <c r="I204" s="45"/>
      <c r="J204" s="30"/>
      <c r="K204" s="30"/>
      <c r="L204" s="30"/>
      <c r="M204" s="30"/>
      <c r="N204" s="31"/>
      <c r="O204" s="15"/>
      <c r="P204" s="33"/>
      <c r="Q204" s="16"/>
      <c r="R204" s="34"/>
      <c r="S204" s="18"/>
      <c r="T204" s="18"/>
      <c r="Z204" s="34">
        <f t="shared" si="15"/>
        <v>0</v>
      </c>
      <c r="AA204" s="14">
        <f t="shared" si="16"/>
        <v>0</v>
      </c>
    </row>
    <row r="205" spans="1:27" s="14" customFormat="1" ht="18.75" customHeight="1">
      <c r="A205" s="27">
        <f t="shared" si="17"/>
        <v>198</v>
      </c>
      <c r="B205" s="86"/>
      <c r="C205" s="87"/>
      <c r="D205" s="88"/>
      <c r="E205" s="91"/>
      <c r="F205" s="45"/>
      <c r="G205" s="45"/>
      <c r="H205" s="45"/>
      <c r="I205" s="45"/>
      <c r="J205" s="30"/>
      <c r="K205" s="30"/>
      <c r="L205" s="30"/>
      <c r="M205" s="30"/>
      <c r="N205" s="31"/>
      <c r="O205" s="15"/>
      <c r="P205" s="33"/>
      <c r="Q205" s="16"/>
      <c r="R205" s="34"/>
      <c r="S205" s="18"/>
      <c r="T205" s="18"/>
      <c r="Z205" s="34">
        <f t="shared" si="15"/>
        <v>0</v>
      </c>
      <c r="AA205" s="14">
        <f t="shared" si="16"/>
        <v>0</v>
      </c>
    </row>
    <row r="206" spans="1:27" s="14" customFormat="1" ht="18.75" customHeight="1">
      <c r="A206" s="27">
        <f t="shared" si="17"/>
        <v>199</v>
      </c>
      <c r="B206" s="86"/>
      <c r="C206" s="87"/>
      <c r="D206" s="88"/>
      <c r="E206" s="91"/>
      <c r="F206" s="45"/>
      <c r="G206" s="45"/>
      <c r="H206" s="45"/>
      <c r="I206" s="45"/>
      <c r="J206" s="30"/>
      <c r="K206" s="30"/>
      <c r="L206" s="30"/>
      <c r="M206" s="30"/>
      <c r="N206" s="31"/>
      <c r="O206" s="15"/>
      <c r="P206" s="33"/>
      <c r="Q206" s="16"/>
      <c r="R206" s="34"/>
      <c r="S206" s="18"/>
      <c r="T206" s="18"/>
      <c r="Z206" s="34">
        <f t="shared" si="15"/>
        <v>0</v>
      </c>
      <c r="AA206" s="14">
        <f t="shared" si="16"/>
        <v>0</v>
      </c>
    </row>
    <row r="207" spans="1:27" s="14" customFormat="1" ht="18.75" customHeight="1">
      <c r="A207" s="27">
        <f t="shared" si="17"/>
        <v>200</v>
      </c>
      <c r="B207" s="86"/>
      <c r="C207" s="87"/>
      <c r="D207" s="88"/>
      <c r="E207" s="91"/>
      <c r="F207" s="45"/>
      <c r="G207" s="45"/>
      <c r="H207" s="45"/>
      <c r="I207" s="45"/>
      <c r="J207" s="30"/>
      <c r="K207" s="30"/>
      <c r="L207" s="30"/>
      <c r="M207" s="30"/>
      <c r="N207" s="31"/>
      <c r="O207" s="15"/>
      <c r="P207" s="33"/>
      <c r="Q207" s="16"/>
      <c r="R207" s="34"/>
      <c r="S207" s="18"/>
      <c r="T207" s="18"/>
      <c r="Z207" s="34">
        <f t="shared" si="15"/>
        <v>0</v>
      </c>
      <c r="AA207" s="14">
        <f t="shared" si="16"/>
        <v>0</v>
      </c>
    </row>
    <row r="208" spans="1:27" s="14" customFormat="1" ht="18.75" customHeight="1">
      <c r="A208" s="27">
        <f t="shared" si="17"/>
        <v>201</v>
      </c>
      <c r="B208" s="86"/>
      <c r="C208" s="87"/>
      <c r="D208" s="88"/>
      <c r="E208" s="91"/>
      <c r="F208" s="45"/>
      <c r="G208" s="45"/>
      <c r="H208" s="45"/>
      <c r="I208" s="45"/>
      <c r="J208" s="30"/>
      <c r="K208" s="30"/>
      <c r="L208" s="30"/>
      <c r="M208" s="30"/>
      <c r="N208" s="31"/>
      <c r="O208" s="15"/>
      <c r="P208" s="33"/>
      <c r="Q208" s="16"/>
      <c r="R208" s="34"/>
      <c r="S208" s="18"/>
      <c r="T208" s="18"/>
      <c r="Z208" s="34">
        <f t="shared" si="15"/>
        <v>0</v>
      </c>
      <c r="AA208" s="14">
        <f t="shared" si="16"/>
        <v>0</v>
      </c>
    </row>
    <row r="209" spans="1:27" s="14" customFormat="1" ht="18.75" customHeight="1">
      <c r="A209" s="27">
        <f t="shared" si="17"/>
        <v>202</v>
      </c>
      <c r="B209" s="86"/>
      <c r="C209" s="87"/>
      <c r="D209" s="88"/>
      <c r="E209" s="91"/>
      <c r="F209" s="45"/>
      <c r="G209" s="45"/>
      <c r="H209" s="45"/>
      <c r="I209" s="45"/>
      <c r="J209" s="30"/>
      <c r="K209" s="30"/>
      <c r="L209" s="30"/>
      <c r="M209" s="30"/>
      <c r="N209" s="31"/>
      <c r="O209" s="15"/>
      <c r="P209" s="33"/>
      <c r="Q209" s="16"/>
      <c r="R209" s="34"/>
      <c r="S209" s="18"/>
      <c r="T209" s="18"/>
      <c r="Z209" s="34">
        <f t="shared" si="15"/>
        <v>0</v>
      </c>
      <c r="AA209" s="14">
        <f t="shared" si="16"/>
        <v>0</v>
      </c>
    </row>
    <row r="210" spans="1:27" s="14" customFormat="1" ht="18.75" customHeight="1">
      <c r="A210" s="27">
        <f t="shared" si="17"/>
        <v>203</v>
      </c>
      <c r="B210" s="86"/>
      <c r="C210" s="87"/>
      <c r="D210" s="88"/>
      <c r="E210" s="91"/>
      <c r="F210" s="45"/>
      <c r="G210" s="45"/>
      <c r="H210" s="45"/>
      <c r="I210" s="45"/>
      <c r="J210" s="30"/>
      <c r="K210" s="30"/>
      <c r="L210" s="30"/>
      <c r="M210" s="30"/>
      <c r="N210" s="31"/>
      <c r="O210" s="15"/>
      <c r="P210" s="33"/>
      <c r="Q210" s="16"/>
      <c r="R210" s="34"/>
      <c r="S210" s="18"/>
      <c r="T210" s="18"/>
      <c r="Z210" s="34">
        <f t="shared" si="15"/>
        <v>0</v>
      </c>
      <c r="AA210" s="14">
        <f t="shared" si="16"/>
        <v>0</v>
      </c>
    </row>
    <row r="211" spans="1:27" s="14" customFormat="1" ht="18.75" customHeight="1">
      <c r="A211" s="27">
        <f t="shared" si="17"/>
        <v>204</v>
      </c>
      <c r="B211" s="86"/>
      <c r="C211" s="87"/>
      <c r="D211" s="88"/>
      <c r="E211" s="91"/>
      <c r="F211" s="45"/>
      <c r="G211" s="45"/>
      <c r="H211" s="45"/>
      <c r="I211" s="45"/>
      <c r="J211" s="30"/>
      <c r="K211" s="30"/>
      <c r="L211" s="30"/>
      <c r="M211" s="30"/>
      <c r="N211" s="31"/>
      <c r="O211" s="15"/>
      <c r="P211" s="33"/>
      <c r="Q211" s="16"/>
      <c r="R211" s="34"/>
      <c r="S211" s="18"/>
      <c r="T211" s="18"/>
      <c r="Z211" s="34">
        <f t="shared" si="15"/>
        <v>0</v>
      </c>
      <c r="AA211" s="14">
        <f t="shared" si="16"/>
        <v>0</v>
      </c>
    </row>
    <row r="212" spans="1:27" s="14" customFormat="1" ht="18.75" customHeight="1">
      <c r="A212" s="27">
        <f t="shared" si="17"/>
        <v>205</v>
      </c>
      <c r="B212" s="86"/>
      <c r="C212" s="87"/>
      <c r="D212" s="88"/>
      <c r="E212" s="91"/>
      <c r="F212" s="45"/>
      <c r="G212" s="45"/>
      <c r="H212" s="45"/>
      <c r="I212" s="45"/>
      <c r="J212" s="30"/>
      <c r="K212" s="30"/>
      <c r="L212" s="30"/>
      <c r="M212" s="30"/>
      <c r="N212" s="31"/>
      <c r="O212" s="15"/>
      <c r="P212" s="33"/>
      <c r="Q212" s="16"/>
      <c r="R212" s="34"/>
      <c r="S212" s="18"/>
      <c r="T212" s="18"/>
      <c r="Z212" s="34">
        <f t="shared" si="15"/>
        <v>0</v>
      </c>
      <c r="AA212" s="14">
        <f t="shared" si="16"/>
        <v>0</v>
      </c>
    </row>
    <row r="213" spans="1:27" s="14" customFormat="1" ht="18.75" customHeight="1">
      <c r="A213" s="27">
        <f t="shared" si="17"/>
        <v>206</v>
      </c>
      <c r="B213" s="86"/>
      <c r="C213" s="87"/>
      <c r="D213" s="88"/>
      <c r="E213" s="91"/>
      <c r="F213" s="45"/>
      <c r="G213" s="45"/>
      <c r="H213" s="45"/>
      <c r="I213" s="45"/>
      <c r="J213" s="30"/>
      <c r="K213" s="30"/>
      <c r="L213" s="30"/>
      <c r="M213" s="30"/>
      <c r="N213" s="31"/>
      <c r="O213" s="15"/>
      <c r="P213" s="33"/>
      <c r="Q213" s="16"/>
      <c r="R213" s="34"/>
      <c r="S213" s="18"/>
      <c r="T213" s="18"/>
      <c r="Z213" s="34">
        <f t="shared" si="15"/>
        <v>0</v>
      </c>
      <c r="AA213" s="14">
        <f t="shared" si="16"/>
        <v>0</v>
      </c>
    </row>
    <row r="214" spans="1:27" s="14" customFormat="1" ht="18.75" customHeight="1">
      <c r="A214" s="27">
        <f t="shared" si="17"/>
        <v>207</v>
      </c>
      <c r="B214" s="86"/>
      <c r="C214" s="87"/>
      <c r="D214" s="88"/>
      <c r="E214" s="91"/>
      <c r="F214" s="45"/>
      <c r="G214" s="45"/>
      <c r="H214" s="45"/>
      <c r="I214" s="45"/>
      <c r="J214" s="30"/>
      <c r="K214" s="30"/>
      <c r="L214" s="30"/>
      <c r="M214" s="30"/>
      <c r="N214" s="31"/>
      <c r="O214" s="15"/>
      <c r="P214" s="33"/>
      <c r="Q214" s="16"/>
      <c r="R214" s="34"/>
      <c r="S214" s="18"/>
      <c r="T214" s="18"/>
      <c r="Z214" s="34">
        <f t="shared" si="15"/>
        <v>0</v>
      </c>
      <c r="AA214" s="14">
        <f t="shared" si="16"/>
        <v>0</v>
      </c>
    </row>
    <row r="215" spans="1:27" s="14" customFormat="1" ht="18.75" customHeight="1">
      <c r="A215" s="27">
        <f t="shared" si="17"/>
        <v>208</v>
      </c>
      <c r="B215" s="86"/>
      <c r="C215" s="87"/>
      <c r="D215" s="88"/>
      <c r="E215" s="91"/>
      <c r="F215" s="45"/>
      <c r="G215" s="45"/>
      <c r="H215" s="45"/>
      <c r="I215" s="45"/>
      <c r="J215" s="30"/>
      <c r="K215" s="30"/>
      <c r="L215" s="30"/>
      <c r="M215" s="30"/>
      <c r="N215" s="31"/>
      <c r="O215" s="15"/>
      <c r="P215" s="33"/>
      <c r="Q215" s="16"/>
      <c r="R215" s="34"/>
      <c r="S215" s="18"/>
      <c r="T215" s="18"/>
      <c r="Z215" s="34">
        <f t="shared" si="15"/>
        <v>0</v>
      </c>
      <c r="AA215" s="14">
        <f t="shared" si="16"/>
        <v>0</v>
      </c>
    </row>
    <row r="216" spans="1:27" s="14" customFormat="1" ht="18.75" customHeight="1">
      <c r="A216" s="27">
        <f t="shared" si="17"/>
        <v>209</v>
      </c>
      <c r="B216" s="86"/>
      <c r="C216" s="87"/>
      <c r="D216" s="88"/>
      <c r="E216" s="91"/>
      <c r="F216" s="45"/>
      <c r="G216" s="45"/>
      <c r="H216" s="45"/>
      <c r="I216" s="45"/>
      <c r="J216" s="30"/>
      <c r="K216" s="30"/>
      <c r="L216" s="30"/>
      <c r="M216" s="30"/>
      <c r="N216" s="31"/>
      <c r="O216" s="15"/>
      <c r="P216" s="33"/>
      <c r="Q216" s="16"/>
      <c r="R216" s="34"/>
      <c r="S216" s="18"/>
      <c r="T216" s="18"/>
      <c r="Z216" s="34">
        <f t="shared" si="15"/>
        <v>0</v>
      </c>
      <c r="AA216" s="14">
        <f t="shared" si="16"/>
        <v>0</v>
      </c>
    </row>
    <row r="217" spans="1:27" s="14" customFormat="1" ht="18.75" customHeight="1">
      <c r="A217" s="27">
        <f t="shared" si="17"/>
        <v>210</v>
      </c>
      <c r="B217" s="86"/>
      <c r="C217" s="87"/>
      <c r="D217" s="88"/>
      <c r="E217" s="91"/>
      <c r="F217" s="45"/>
      <c r="G217" s="45"/>
      <c r="H217" s="45"/>
      <c r="I217" s="45"/>
      <c r="J217" s="30"/>
      <c r="K217" s="30"/>
      <c r="L217" s="30"/>
      <c r="M217" s="30"/>
      <c r="N217" s="31"/>
      <c r="O217" s="15"/>
      <c r="P217" s="33"/>
      <c r="Q217" s="16"/>
      <c r="R217" s="34"/>
      <c r="S217" s="18"/>
      <c r="T217" s="18"/>
      <c r="Z217" s="34">
        <f t="shared" si="15"/>
        <v>0</v>
      </c>
      <c r="AA217" s="14">
        <f t="shared" si="16"/>
        <v>0</v>
      </c>
    </row>
    <row r="218" spans="1:27" s="14" customFormat="1" ht="18.75" customHeight="1">
      <c r="A218" s="27">
        <f t="shared" si="17"/>
        <v>211</v>
      </c>
      <c r="B218" s="86"/>
      <c r="C218" s="87"/>
      <c r="D218" s="88"/>
      <c r="E218" s="91"/>
      <c r="F218" s="45"/>
      <c r="G218" s="45"/>
      <c r="H218" s="45"/>
      <c r="I218" s="45"/>
      <c r="J218" s="30"/>
      <c r="K218" s="30"/>
      <c r="L218" s="30"/>
      <c r="M218" s="30"/>
      <c r="N218" s="31"/>
      <c r="O218" s="15"/>
      <c r="P218" s="33"/>
      <c r="Q218" s="16"/>
      <c r="R218" s="34"/>
      <c r="S218" s="18"/>
      <c r="T218" s="18"/>
      <c r="Z218" s="34">
        <f t="shared" si="15"/>
        <v>0</v>
      </c>
      <c r="AA218" s="14">
        <f t="shared" si="16"/>
        <v>0</v>
      </c>
    </row>
    <row r="219" spans="1:27" s="14" customFormat="1" ht="18.75" customHeight="1">
      <c r="A219" s="27">
        <f t="shared" si="17"/>
        <v>212</v>
      </c>
      <c r="B219" s="86"/>
      <c r="C219" s="87"/>
      <c r="D219" s="88"/>
      <c r="E219" s="91"/>
      <c r="F219" s="45"/>
      <c r="G219" s="45"/>
      <c r="H219" s="45"/>
      <c r="I219" s="45"/>
      <c r="J219" s="30"/>
      <c r="K219" s="30"/>
      <c r="L219" s="30"/>
      <c r="M219" s="30"/>
      <c r="N219" s="31"/>
      <c r="O219" s="15"/>
      <c r="P219" s="33"/>
      <c r="Q219" s="16"/>
      <c r="R219" s="34"/>
      <c r="S219" s="18"/>
      <c r="T219" s="18"/>
      <c r="Z219" s="34">
        <f t="shared" si="15"/>
        <v>0</v>
      </c>
      <c r="AA219" s="14">
        <f t="shared" si="16"/>
        <v>0</v>
      </c>
    </row>
    <row r="220" spans="1:27" s="14" customFormat="1" ht="18.75" customHeight="1">
      <c r="A220" s="27">
        <f t="shared" si="17"/>
        <v>213</v>
      </c>
      <c r="B220" s="86"/>
      <c r="C220" s="87"/>
      <c r="D220" s="88"/>
      <c r="E220" s="91"/>
      <c r="F220" s="45"/>
      <c r="G220" s="45"/>
      <c r="H220" s="45"/>
      <c r="I220" s="45"/>
      <c r="J220" s="30"/>
      <c r="K220" s="30"/>
      <c r="L220" s="30"/>
      <c r="M220" s="30"/>
      <c r="N220" s="31"/>
      <c r="O220" s="15"/>
      <c r="P220" s="33"/>
      <c r="Q220" s="16"/>
      <c r="R220" s="34"/>
      <c r="S220" s="18"/>
      <c r="T220" s="18"/>
      <c r="Z220" s="34">
        <f t="shared" si="15"/>
        <v>0</v>
      </c>
      <c r="AA220" s="14">
        <f t="shared" si="16"/>
        <v>0</v>
      </c>
    </row>
    <row r="221" spans="1:27" s="14" customFormat="1" ht="18.75" customHeight="1">
      <c r="A221" s="27">
        <f t="shared" si="17"/>
        <v>214</v>
      </c>
      <c r="B221" s="86"/>
      <c r="C221" s="87"/>
      <c r="D221" s="88"/>
      <c r="E221" s="91"/>
      <c r="F221" s="45"/>
      <c r="G221" s="45"/>
      <c r="H221" s="45"/>
      <c r="I221" s="45"/>
      <c r="J221" s="30"/>
      <c r="K221" s="30"/>
      <c r="L221" s="30"/>
      <c r="M221" s="30"/>
      <c r="N221" s="31"/>
      <c r="O221" s="15"/>
      <c r="P221" s="33"/>
      <c r="Q221" s="16"/>
      <c r="R221" s="34"/>
      <c r="S221" s="18"/>
      <c r="T221" s="18"/>
      <c r="Z221" s="34">
        <f t="shared" si="15"/>
        <v>0</v>
      </c>
      <c r="AA221" s="14">
        <f t="shared" si="16"/>
        <v>0</v>
      </c>
    </row>
  </sheetData>
  <mergeCells count="6">
    <mergeCell ref="Q5:Q7"/>
    <mergeCell ref="A5:A7"/>
    <mergeCell ref="B5:B7"/>
    <mergeCell ref="C5:D7"/>
    <mergeCell ref="E5:E7"/>
    <mergeCell ref="O5:P5"/>
  </mergeCells>
  <conditionalFormatting sqref="F8:N33 F34:F183 F185:F221 G34:N221">
    <cfRule type="cellIs" dxfId="10" priority="194" stopIfTrue="1" operator="greaterThan">
      <formula>10</formula>
    </cfRule>
    <cfRule type="cellIs" dxfId="9" priority="195" stopIfTrue="1" operator="equal">
      <formula>0</formula>
    </cfRule>
  </conditionalFormatting>
  <conditionalFormatting sqref="N8:N221">
    <cfRule type="cellIs" dxfId="8" priority="189" stopIfTrue="1" operator="lessThan">
      <formula>4</formula>
    </cfRule>
  </conditionalFormatting>
  <pageMargins left="0.1" right="0" top="0.2" bottom="0" header="0" footer="0"/>
  <pageSetup paperSize="9" orientation="portrait" r:id="rId1"/>
  <headerFooter>
    <oddFooter>&amp;R&amp;P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Z232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A8" sqref="AA8"/>
    </sheetView>
  </sheetViews>
  <sheetFormatPr defaultRowHeight="12.75"/>
  <cols>
    <col min="1" max="1" width="4.140625" style="20" customWidth="1"/>
    <col min="2" max="2" width="10" style="21" customWidth="1"/>
    <col min="3" max="3" width="16.7109375" style="22" customWidth="1"/>
    <col min="4" max="4" width="5.85546875" style="23" customWidth="1"/>
    <col min="5" max="5" width="8.7109375" style="21" customWidth="1"/>
    <col min="6" max="6" width="7.7109375" style="21" customWidth="1"/>
    <col min="7" max="10" width="4.140625" style="24" customWidth="1"/>
    <col min="11" max="11" width="4" style="24" hidden="1" customWidth="1"/>
    <col min="12" max="14" width="1.5703125" style="24" customWidth="1"/>
    <col min="15" max="16" width="4.42578125" style="24" customWidth="1"/>
    <col min="17" max="17" width="11.42578125" style="21" customWidth="1"/>
    <col min="18" max="18" width="8.28515625" style="24" customWidth="1"/>
    <col min="19" max="19" width="10.140625" style="24" hidden="1" customWidth="1"/>
    <col min="20" max="26" width="6.140625" style="20" hidden="1" customWidth="1"/>
    <col min="27" max="16384" width="9.140625" style="20"/>
  </cols>
  <sheetData>
    <row r="1" spans="1:26" s="3" customFormat="1" ht="30.75" customHeight="1">
      <c r="A1" s="93" t="s">
        <v>1</v>
      </c>
      <c r="D1" s="102" t="s">
        <v>326</v>
      </c>
      <c r="O1" s="29"/>
    </row>
    <row r="2" spans="1:26" s="3" customFormat="1" ht="23.25" customHeight="1">
      <c r="A2" s="37" t="s">
        <v>8</v>
      </c>
      <c r="E2" s="4" t="s">
        <v>198</v>
      </c>
      <c r="F2" s="1"/>
      <c r="O2" s="29"/>
      <c r="Q2" s="46" t="s">
        <v>4</v>
      </c>
      <c r="R2" s="3">
        <v>2</v>
      </c>
    </row>
    <row r="3" spans="1:26" s="3" customFormat="1" ht="23.25" customHeight="1">
      <c r="D3" s="71" t="s">
        <v>199</v>
      </c>
      <c r="F3" s="4"/>
      <c r="H3" s="41"/>
      <c r="I3" s="4"/>
      <c r="K3" s="29"/>
      <c r="O3" s="29"/>
      <c r="Q3" s="46"/>
    </row>
    <row r="4" spans="1:26" s="3" customFormat="1" ht="24" customHeight="1">
      <c r="A4" s="42" t="s">
        <v>324</v>
      </c>
      <c r="O4" s="29"/>
      <c r="Q4" s="46" t="s">
        <v>5</v>
      </c>
      <c r="R4" s="3">
        <v>1</v>
      </c>
    </row>
    <row r="5" spans="1:26" s="5" customFormat="1" ht="20.25" customHeight="1">
      <c r="A5" s="138" t="s">
        <v>2</v>
      </c>
      <c r="B5" s="141" t="s">
        <v>3</v>
      </c>
      <c r="C5" s="144" t="s">
        <v>9</v>
      </c>
      <c r="D5" s="145"/>
      <c r="E5" s="141" t="s">
        <v>125</v>
      </c>
      <c r="F5" s="135" t="s">
        <v>126</v>
      </c>
      <c r="G5" s="156" t="s">
        <v>10</v>
      </c>
      <c r="H5" s="157"/>
      <c r="I5" s="157"/>
      <c r="J5" s="157"/>
      <c r="K5" s="157"/>
      <c r="L5" s="157"/>
      <c r="M5" s="157"/>
      <c r="N5" s="157"/>
      <c r="O5" s="158"/>
      <c r="P5" s="150" t="s">
        <v>11</v>
      </c>
      <c r="Q5" s="151"/>
      <c r="R5" s="135" t="s">
        <v>0</v>
      </c>
      <c r="S5" s="25"/>
      <c r="T5" s="24" t="s">
        <v>14</v>
      </c>
      <c r="U5" s="24" t="s">
        <v>118</v>
      </c>
      <c r="V5" s="24" t="s">
        <v>15</v>
      </c>
      <c r="W5" s="24" t="s">
        <v>16</v>
      </c>
      <c r="X5" s="24" t="s">
        <v>119</v>
      </c>
      <c r="Y5" s="24" t="s">
        <v>120</v>
      </c>
      <c r="Z5" s="24" t="s">
        <v>121</v>
      </c>
    </row>
    <row r="6" spans="1:26" s="5" customFormat="1" ht="18" customHeight="1">
      <c r="A6" s="139"/>
      <c r="B6" s="142"/>
      <c r="C6" s="146"/>
      <c r="D6" s="147"/>
      <c r="E6" s="142"/>
      <c r="F6" s="136"/>
      <c r="G6" s="7" t="s">
        <v>12</v>
      </c>
      <c r="H6" s="7" t="s">
        <v>13</v>
      </c>
      <c r="I6" s="7" t="s">
        <v>16</v>
      </c>
      <c r="J6" s="7" t="s">
        <v>120</v>
      </c>
      <c r="K6" s="7"/>
      <c r="L6" s="7"/>
      <c r="M6" s="7"/>
      <c r="N6" s="7"/>
      <c r="O6" s="7" t="s">
        <v>121</v>
      </c>
      <c r="P6" s="8" t="s">
        <v>117</v>
      </c>
      <c r="Q6" s="8" t="s">
        <v>6</v>
      </c>
      <c r="R6" s="136"/>
      <c r="S6" s="25"/>
      <c r="T6" s="24">
        <f t="shared" ref="T6:Z6" si="0">COUNTIF(I8:I183,"&gt;0")</f>
        <v>72</v>
      </c>
      <c r="U6" s="24">
        <f t="shared" si="0"/>
        <v>76</v>
      </c>
      <c r="V6" s="24">
        <f t="shared" si="0"/>
        <v>0</v>
      </c>
      <c r="W6" s="24">
        <f t="shared" si="0"/>
        <v>0</v>
      </c>
      <c r="X6" s="24">
        <f t="shared" si="0"/>
        <v>0</v>
      </c>
      <c r="Y6" s="24">
        <f t="shared" si="0"/>
        <v>0</v>
      </c>
      <c r="Z6" s="24">
        <f t="shared" si="0"/>
        <v>74</v>
      </c>
    </row>
    <row r="7" spans="1:26" s="11" customFormat="1" ht="18" customHeight="1">
      <c r="A7" s="140"/>
      <c r="B7" s="143"/>
      <c r="C7" s="148"/>
      <c r="D7" s="149"/>
      <c r="E7" s="143"/>
      <c r="F7" s="137"/>
      <c r="G7" s="9">
        <v>10</v>
      </c>
      <c r="H7" s="9">
        <v>10</v>
      </c>
      <c r="I7" s="9">
        <v>10</v>
      </c>
      <c r="J7" s="9">
        <v>15</v>
      </c>
      <c r="K7" s="9"/>
      <c r="L7" s="9"/>
      <c r="M7" s="9"/>
      <c r="N7" s="9"/>
      <c r="O7" s="9">
        <v>55</v>
      </c>
      <c r="P7" s="9">
        <f>SUM(G7:O7)</f>
        <v>100</v>
      </c>
      <c r="Q7" s="10"/>
      <c r="R7" s="137"/>
      <c r="S7" s="25"/>
    </row>
    <row r="8" spans="1:26" s="14" customFormat="1" ht="20.25" customHeight="1">
      <c r="A8" s="26">
        <v>1</v>
      </c>
      <c r="B8" s="124">
        <v>1820266235</v>
      </c>
      <c r="C8" s="125" t="s">
        <v>201</v>
      </c>
      <c r="D8" s="126" t="s">
        <v>202</v>
      </c>
      <c r="E8" s="131" t="s">
        <v>203</v>
      </c>
      <c r="F8" s="133" t="s">
        <v>204</v>
      </c>
      <c r="G8" s="48">
        <f>VLOOKUP(B8,KTTK!$B$8:$L$221,5,0)</f>
        <v>10</v>
      </c>
      <c r="H8" s="48">
        <f>VLOOKUP(B8,KTTK!$B$8:$L$221,6,0)</f>
        <v>6</v>
      </c>
      <c r="I8" s="48">
        <f>VLOOKUP(B8,KTTK!$B$8:$L$221,7,0)</f>
        <v>8</v>
      </c>
      <c r="J8" s="48">
        <f>VLOOKUP(B8,KTTK!$B$8:$L$221,8,0)</f>
        <v>10</v>
      </c>
      <c r="K8" s="38"/>
      <c r="L8" s="38"/>
      <c r="M8" s="38"/>
      <c r="N8" s="38"/>
      <c r="O8" s="119">
        <v>9.5</v>
      </c>
      <c r="P8" s="43">
        <f>IF(OR($P$7=0,O8&lt;4),0,IF(OR(O8="HP",O8="LP",O8="V",O8="DC"),0,ROUND(SUMPRODUCT(G8:O8,$G$7:$O$7)/$P$7,1)))</f>
        <v>9.1</v>
      </c>
      <c r="Q8" s="32" t="str">
        <f>VLOOKUP(P8,$T$9:$U$108,2,0)</f>
        <v>Chín Phẩy Một</v>
      </c>
      <c r="R8" s="82"/>
      <c r="S8" s="34">
        <f t="shared" ref="S8:S39" si="1">COUNTIF($B$8:$B$349,B8)</f>
        <v>1</v>
      </c>
      <c r="W8" s="11" t="str">
        <f>VLOOKUP(B8,KTTK!$B$8:$E$221,3,0)</f>
        <v>An</v>
      </c>
    </row>
    <row r="9" spans="1:26" s="14" customFormat="1" ht="20.25" customHeight="1">
      <c r="A9" s="27">
        <f>A8+1</f>
        <v>2</v>
      </c>
      <c r="B9" s="94">
        <v>172327984</v>
      </c>
      <c r="C9" s="127" t="s">
        <v>207</v>
      </c>
      <c r="D9" s="128" t="s">
        <v>143</v>
      </c>
      <c r="E9" s="132" t="s">
        <v>203</v>
      </c>
      <c r="F9" s="134" t="s">
        <v>208</v>
      </c>
      <c r="G9" s="39">
        <f>VLOOKUP(B9,KTTK!$B$8:$L$221,5,0)</f>
        <v>10</v>
      </c>
      <c r="H9" s="39">
        <f>VLOOKUP(B9,KTTK!$B$8:$L$221,6,0)</f>
        <v>6</v>
      </c>
      <c r="I9" s="39">
        <f>VLOOKUP(B9,KTTK!$B$8:$L$221,7,0)</f>
        <v>9</v>
      </c>
      <c r="J9" s="39">
        <f>VLOOKUP(B9,KTTK!$B$8:$L$221,8,0)</f>
        <v>10</v>
      </c>
      <c r="K9" s="40"/>
      <c r="L9" s="40"/>
      <c r="M9" s="40"/>
      <c r="N9" s="40"/>
      <c r="O9" s="120">
        <v>9.5</v>
      </c>
      <c r="P9" s="44">
        <f>IF(OR($P$7=0,O9&lt;4),0,IF(OR(O9="HP",O9="LP",O9="V",O9="DC"),0,ROUND(SUMPRODUCT(G9:O9,$G$7:$O$7)/$P$7,1)))</f>
        <v>9.1999999999999993</v>
      </c>
      <c r="Q9" s="33" t="str">
        <f>VLOOKUP(P9,$T$9:$U$108,2,0)</f>
        <v>Chín Phẩy Hai</v>
      </c>
      <c r="R9" s="82"/>
      <c r="S9" s="34">
        <f t="shared" si="1"/>
        <v>1</v>
      </c>
      <c r="T9" s="17">
        <v>0</v>
      </c>
      <c r="U9" s="17" t="s">
        <v>17</v>
      </c>
      <c r="W9" s="11" t="str">
        <f>VLOOKUP(B9,KTTK!$B$8:$E$221,3,0)</f>
        <v>Anh</v>
      </c>
    </row>
    <row r="10" spans="1:26" s="14" customFormat="1" ht="20.25" customHeight="1">
      <c r="A10" s="27">
        <f t="shared" ref="A10:A73" si="2">A9+1</f>
        <v>3</v>
      </c>
      <c r="B10" s="94">
        <v>1810226267</v>
      </c>
      <c r="C10" s="127" t="s">
        <v>209</v>
      </c>
      <c r="D10" s="128" t="s">
        <v>143</v>
      </c>
      <c r="E10" s="132" t="s">
        <v>203</v>
      </c>
      <c r="F10" s="134" t="s">
        <v>210</v>
      </c>
      <c r="G10" s="39">
        <f>VLOOKUP(B10,KTTK!$B$8:$L$221,5,0)</f>
        <v>7</v>
      </c>
      <c r="H10" s="39">
        <f>VLOOKUP(B10,KTTK!$B$8:$L$221,6,0)</f>
        <v>7</v>
      </c>
      <c r="I10" s="39">
        <f>VLOOKUP(B10,KTTK!$B$8:$L$221,7,0)</f>
        <v>6</v>
      </c>
      <c r="J10" s="39">
        <f>VLOOKUP(B10,KTTK!$B$8:$L$221,8,0)</f>
        <v>5</v>
      </c>
      <c r="K10" s="40"/>
      <c r="L10" s="40"/>
      <c r="M10" s="40"/>
      <c r="N10" s="40"/>
      <c r="O10" s="120">
        <v>8.4</v>
      </c>
      <c r="P10" s="44">
        <f t="shared" ref="P10:P73" si="3">IF(OR($P$7=0,O10&lt;4),0,IF(OR(O10="HP",O10="LP",O10="V",O10="DC"),0,ROUND(SUMPRODUCT(G10:O10,$G$7:$O$7)/$P$7,1)))</f>
        <v>7.4</v>
      </c>
      <c r="Q10" s="33" t="str">
        <f t="shared" ref="Q10:Q73" si="4">VLOOKUP(P10,$T$9:$U$108,2,0)</f>
        <v>Bảy Phẩy Bốn</v>
      </c>
      <c r="R10" s="118"/>
      <c r="S10" s="34">
        <f t="shared" si="1"/>
        <v>1</v>
      </c>
      <c r="T10" s="18">
        <v>1</v>
      </c>
      <c r="U10" s="18" t="s">
        <v>18</v>
      </c>
      <c r="W10" s="11" t="str">
        <f>VLOOKUP(B10,KTTK!$B$8:$E$221,3,0)</f>
        <v>Anh</v>
      </c>
    </row>
    <row r="11" spans="1:26" s="14" customFormat="1" ht="20.25" customHeight="1">
      <c r="A11" s="27">
        <f t="shared" si="2"/>
        <v>4</v>
      </c>
      <c r="B11" s="94">
        <v>1820264941</v>
      </c>
      <c r="C11" s="127" t="s">
        <v>211</v>
      </c>
      <c r="D11" s="128" t="s">
        <v>212</v>
      </c>
      <c r="E11" s="132" t="s">
        <v>203</v>
      </c>
      <c r="F11" s="134" t="s">
        <v>204</v>
      </c>
      <c r="G11" s="39">
        <f>VLOOKUP(B11,KTTK!$B$8:$L$221,5,0)</f>
        <v>6</v>
      </c>
      <c r="H11" s="39">
        <f>VLOOKUP(B11,KTTK!$B$8:$L$221,6,0)</f>
        <v>5</v>
      </c>
      <c r="I11" s="39">
        <f>VLOOKUP(B11,KTTK!$B$8:$L$221,7,0)</f>
        <v>6</v>
      </c>
      <c r="J11" s="39">
        <f>VLOOKUP(B11,KTTK!$B$8:$L$221,8,0)</f>
        <v>2</v>
      </c>
      <c r="K11" s="40"/>
      <c r="L11" s="40"/>
      <c r="M11" s="40"/>
      <c r="N11" s="40"/>
      <c r="O11" s="120">
        <v>0.5</v>
      </c>
      <c r="P11" s="44">
        <f t="shared" si="3"/>
        <v>0</v>
      </c>
      <c r="Q11" s="33" t="str">
        <f t="shared" si="4"/>
        <v>Không</v>
      </c>
      <c r="R11" s="82"/>
      <c r="S11" s="34">
        <f t="shared" si="1"/>
        <v>1</v>
      </c>
      <c r="T11" s="18">
        <v>2</v>
      </c>
      <c r="U11" s="18" t="s">
        <v>19</v>
      </c>
      <c r="W11" s="11" t="str">
        <f>VLOOKUP(B11,KTTK!$B$8:$E$221,3,0)</f>
        <v>Ánh</v>
      </c>
    </row>
    <row r="12" spans="1:26" s="14" customFormat="1" ht="20.25" customHeight="1">
      <c r="A12" s="27">
        <f t="shared" si="2"/>
        <v>5</v>
      </c>
      <c r="B12" s="94">
        <v>1811223956</v>
      </c>
      <c r="C12" s="127" t="s">
        <v>189</v>
      </c>
      <c r="D12" s="128" t="s">
        <v>213</v>
      </c>
      <c r="E12" s="132" t="s">
        <v>203</v>
      </c>
      <c r="F12" s="134" t="s">
        <v>210</v>
      </c>
      <c r="G12" s="39">
        <f>VLOOKUP(B12,KTTK!$B$8:$L$221,5,0)</f>
        <v>7</v>
      </c>
      <c r="H12" s="39">
        <f>VLOOKUP(B12,KTTK!$B$8:$L$221,6,0)</f>
        <v>6</v>
      </c>
      <c r="I12" s="39">
        <f>VLOOKUP(B12,KTTK!$B$8:$L$221,7,0)</f>
        <v>6</v>
      </c>
      <c r="J12" s="39">
        <f>VLOOKUP(B12,KTTK!$B$8:$L$221,8,0)</f>
        <v>5.6</v>
      </c>
      <c r="K12" s="40"/>
      <c r="L12" s="40"/>
      <c r="M12" s="40"/>
      <c r="N12" s="40"/>
      <c r="O12" s="120">
        <v>4.0999999999999996</v>
      </c>
      <c r="P12" s="44">
        <f t="shared" si="3"/>
        <v>5</v>
      </c>
      <c r="Q12" s="33" t="str">
        <f t="shared" si="4"/>
        <v>Năm</v>
      </c>
      <c r="R12" s="82"/>
      <c r="S12" s="34">
        <f t="shared" si="1"/>
        <v>1</v>
      </c>
      <c r="T12" s="18">
        <v>3</v>
      </c>
      <c r="U12" s="18" t="s">
        <v>20</v>
      </c>
      <c r="W12" s="11" t="str">
        <f>VLOOKUP(B12,KTTK!$B$8:$E$221,3,0)</f>
        <v>Cảnh</v>
      </c>
    </row>
    <row r="13" spans="1:26" s="14" customFormat="1" ht="20.25" customHeight="1">
      <c r="A13" s="27">
        <f t="shared" si="2"/>
        <v>6</v>
      </c>
      <c r="B13" s="94">
        <v>172327988</v>
      </c>
      <c r="C13" s="127" t="s">
        <v>214</v>
      </c>
      <c r="D13" s="128" t="s">
        <v>179</v>
      </c>
      <c r="E13" s="132" t="s">
        <v>203</v>
      </c>
      <c r="F13" s="134" t="s">
        <v>208</v>
      </c>
      <c r="G13" s="39">
        <f>VLOOKUP(B13,KTTK!$B$8:$L$221,5,0)</f>
        <v>10</v>
      </c>
      <c r="H13" s="39">
        <f>VLOOKUP(B13,KTTK!$B$8:$L$221,6,0)</f>
        <v>7</v>
      </c>
      <c r="I13" s="39">
        <f>VLOOKUP(B13,KTTK!$B$8:$L$221,7,0)</f>
        <v>9</v>
      </c>
      <c r="J13" s="39">
        <f>VLOOKUP(B13,KTTK!$B$8:$L$221,8,0)</f>
        <v>10</v>
      </c>
      <c r="K13" s="40"/>
      <c r="L13" s="40"/>
      <c r="M13" s="40"/>
      <c r="N13" s="40"/>
      <c r="O13" s="120">
        <v>9.5</v>
      </c>
      <c r="P13" s="44">
        <f t="shared" si="3"/>
        <v>9.3000000000000007</v>
      </c>
      <c r="Q13" s="33" t="str">
        <f t="shared" si="4"/>
        <v>Chín Phẩy Ba</v>
      </c>
      <c r="R13" s="123"/>
      <c r="S13" s="34">
        <f t="shared" si="1"/>
        <v>1</v>
      </c>
      <c r="T13" s="18">
        <v>4</v>
      </c>
      <c r="U13" s="18" t="s">
        <v>21</v>
      </c>
      <c r="W13" s="11" t="str">
        <f>VLOOKUP(B13,KTTK!$B$8:$E$221,3,0)</f>
        <v>Châu</v>
      </c>
    </row>
    <row r="14" spans="1:26" s="14" customFormat="1" ht="20.25" customHeight="1">
      <c r="A14" s="27">
        <f t="shared" si="2"/>
        <v>7</v>
      </c>
      <c r="B14" s="94">
        <v>1810223784</v>
      </c>
      <c r="C14" s="127" t="s">
        <v>215</v>
      </c>
      <c r="D14" s="128" t="s">
        <v>179</v>
      </c>
      <c r="E14" s="132" t="s">
        <v>203</v>
      </c>
      <c r="F14" s="134" t="s">
        <v>210</v>
      </c>
      <c r="G14" s="39">
        <f>VLOOKUP(B14,KTTK!$B$8:$L$221,5,0)</f>
        <v>8</v>
      </c>
      <c r="H14" s="39">
        <f>VLOOKUP(B14,KTTK!$B$8:$L$221,6,0)</f>
        <v>7</v>
      </c>
      <c r="I14" s="39">
        <f>VLOOKUP(B14,KTTK!$B$8:$L$221,7,0)</f>
        <v>6</v>
      </c>
      <c r="J14" s="39">
        <f>VLOOKUP(B14,KTTK!$B$8:$L$221,8,0)</f>
        <v>4</v>
      </c>
      <c r="K14" s="40"/>
      <c r="L14" s="40"/>
      <c r="M14" s="40"/>
      <c r="N14" s="40"/>
      <c r="O14" s="120">
        <v>4.7</v>
      </c>
      <c r="P14" s="44">
        <f t="shared" si="3"/>
        <v>5.3</v>
      </c>
      <c r="Q14" s="33" t="str">
        <f t="shared" si="4"/>
        <v>Năm Phẩy Ba</v>
      </c>
      <c r="R14" s="118"/>
      <c r="S14" s="34">
        <f t="shared" si="1"/>
        <v>1</v>
      </c>
      <c r="T14" s="18">
        <v>5</v>
      </c>
      <c r="U14" s="18" t="s">
        <v>22</v>
      </c>
      <c r="W14" s="11" t="str">
        <f>VLOOKUP(B14,KTTK!$B$8:$E$221,3,0)</f>
        <v>Châu</v>
      </c>
    </row>
    <row r="15" spans="1:26" s="14" customFormat="1" ht="20.25" customHeight="1">
      <c r="A15" s="27">
        <f t="shared" si="2"/>
        <v>8</v>
      </c>
      <c r="B15" s="94">
        <v>172327989</v>
      </c>
      <c r="C15" s="127" t="s">
        <v>216</v>
      </c>
      <c r="D15" s="128" t="s">
        <v>217</v>
      </c>
      <c r="E15" s="132" t="s">
        <v>203</v>
      </c>
      <c r="F15" s="134" t="s">
        <v>208</v>
      </c>
      <c r="G15" s="39">
        <f>VLOOKUP(B15,KTTK!$B$8:$L$221,5,0)</f>
        <v>9</v>
      </c>
      <c r="H15" s="39">
        <f>VLOOKUP(B15,KTTK!$B$8:$L$221,6,0)</f>
        <v>7</v>
      </c>
      <c r="I15" s="39">
        <f>VLOOKUP(B15,KTTK!$B$8:$L$221,7,0)</f>
        <v>9</v>
      </c>
      <c r="J15" s="39">
        <f>VLOOKUP(B15,KTTK!$B$8:$L$221,8,0)</f>
        <v>6</v>
      </c>
      <c r="K15" s="40"/>
      <c r="L15" s="40"/>
      <c r="M15" s="40"/>
      <c r="N15" s="40"/>
      <c r="O15" s="120">
        <v>9</v>
      </c>
      <c r="P15" s="44">
        <f t="shared" si="3"/>
        <v>8.4</v>
      </c>
      <c r="Q15" s="33" t="str">
        <f t="shared" si="4"/>
        <v>Tám Phẩy Bốn</v>
      </c>
      <c r="R15" s="82"/>
      <c r="S15" s="34">
        <f t="shared" si="1"/>
        <v>1</v>
      </c>
      <c r="T15" s="18">
        <v>6</v>
      </c>
      <c r="U15" s="18" t="s">
        <v>23</v>
      </c>
      <c r="W15" s="11" t="str">
        <f>VLOOKUP(B15,KTTK!$B$8:$E$221,3,0)</f>
        <v>Chi</v>
      </c>
    </row>
    <row r="16" spans="1:26" s="14" customFormat="1" ht="20.25" customHeight="1">
      <c r="A16" s="27">
        <f t="shared" si="2"/>
        <v>9</v>
      </c>
      <c r="B16" s="94">
        <v>161326970</v>
      </c>
      <c r="C16" s="127" t="s">
        <v>218</v>
      </c>
      <c r="D16" s="128" t="s">
        <v>185</v>
      </c>
      <c r="E16" s="132" t="s">
        <v>203</v>
      </c>
      <c r="F16" s="134" t="s">
        <v>219</v>
      </c>
      <c r="G16" s="39">
        <f>VLOOKUP(B16,KTTK!$B$8:$L$221,5,0)</f>
        <v>6</v>
      </c>
      <c r="H16" s="39">
        <f>VLOOKUP(B16,KTTK!$B$8:$L$221,6,0)</f>
        <v>6</v>
      </c>
      <c r="I16" s="39">
        <f>VLOOKUP(B16,KTTK!$B$8:$L$221,7,0)</f>
        <v>5</v>
      </c>
      <c r="J16" s="39">
        <f>VLOOKUP(B16,KTTK!$B$8:$L$221,8,0)</f>
        <v>6</v>
      </c>
      <c r="K16" s="40"/>
      <c r="L16" s="40"/>
      <c r="M16" s="40"/>
      <c r="N16" s="40"/>
      <c r="O16" s="120">
        <v>3</v>
      </c>
      <c r="P16" s="44">
        <f t="shared" si="3"/>
        <v>0</v>
      </c>
      <c r="Q16" s="33" t="str">
        <f t="shared" si="4"/>
        <v>Không</v>
      </c>
      <c r="R16" s="82"/>
      <c r="S16" s="34">
        <f t="shared" si="1"/>
        <v>1</v>
      </c>
      <c r="T16" s="18">
        <v>7</v>
      </c>
      <c r="U16" s="18" t="s">
        <v>24</v>
      </c>
      <c r="W16" s="11" t="str">
        <f>VLOOKUP(B16,KTTK!$B$8:$E$221,3,0)</f>
        <v>Đạt</v>
      </c>
    </row>
    <row r="17" spans="1:24" s="14" customFormat="1" ht="20.25" customHeight="1">
      <c r="A17" s="27">
        <f t="shared" si="2"/>
        <v>10</v>
      </c>
      <c r="B17" s="94">
        <v>1820266333</v>
      </c>
      <c r="C17" s="127" t="s">
        <v>220</v>
      </c>
      <c r="D17" s="128" t="s">
        <v>158</v>
      </c>
      <c r="E17" s="132" t="s">
        <v>203</v>
      </c>
      <c r="F17" s="134" t="s">
        <v>204</v>
      </c>
      <c r="G17" s="39">
        <f>VLOOKUP(B17,KTTK!$B$8:$L$221,5,0)</f>
        <v>9</v>
      </c>
      <c r="H17" s="39">
        <f>VLOOKUP(B17,KTTK!$B$8:$L$221,6,0)</f>
        <v>7</v>
      </c>
      <c r="I17" s="39">
        <f>VLOOKUP(B17,KTTK!$B$8:$L$221,7,0)</f>
        <v>9</v>
      </c>
      <c r="J17" s="39">
        <f>VLOOKUP(B17,KTTK!$B$8:$L$221,8,0)</f>
        <v>9.1999999999999993</v>
      </c>
      <c r="K17" s="40"/>
      <c r="L17" s="40"/>
      <c r="M17" s="40"/>
      <c r="N17" s="40"/>
      <c r="O17" s="120">
        <v>8.3000000000000007</v>
      </c>
      <c r="P17" s="44">
        <f t="shared" si="3"/>
        <v>8.4</v>
      </c>
      <c r="Q17" s="33" t="str">
        <f t="shared" si="4"/>
        <v>Tám Phẩy Bốn</v>
      </c>
      <c r="R17" s="82"/>
      <c r="S17" s="34">
        <f t="shared" si="1"/>
        <v>1</v>
      </c>
      <c r="T17" s="18">
        <v>8</v>
      </c>
      <c r="U17" s="18" t="s">
        <v>25</v>
      </c>
      <c r="W17" s="11" t="str">
        <f>VLOOKUP(B17,KTTK!$B$8:$E$221,3,0)</f>
        <v>Diễm</v>
      </c>
    </row>
    <row r="18" spans="1:24" s="14" customFormat="1" ht="20.25" customHeight="1">
      <c r="A18" s="27">
        <f t="shared" si="2"/>
        <v>11</v>
      </c>
      <c r="B18" s="94">
        <v>172327993</v>
      </c>
      <c r="C18" s="127" t="s">
        <v>221</v>
      </c>
      <c r="D18" s="128" t="s">
        <v>144</v>
      </c>
      <c r="E18" s="132" t="s">
        <v>203</v>
      </c>
      <c r="F18" s="134" t="s">
        <v>208</v>
      </c>
      <c r="G18" s="39">
        <f>VLOOKUP(B18,KTTK!$B$8:$L$221,5,0)</f>
        <v>10</v>
      </c>
      <c r="H18" s="39">
        <f>VLOOKUP(B18,KTTK!$B$8:$L$221,6,0)</f>
        <v>7</v>
      </c>
      <c r="I18" s="39">
        <f>VLOOKUP(B18,KTTK!$B$8:$L$221,7,0)</f>
        <v>9</v>
      </c>
      <c r="J18" s="39">
        <f>VLOOKUP(B18,KTTK!$B$8:$L$221,8,0)</f>
        <v>9.5</v>
      </c>
      <c r="K18" s="40"/>
      <c r="L18" s="40"/>
      <c r="M18" s="40"/>
      <c r="N18" s="40"/>
      <c r="O18" s="120">
        <v>9.5</v>
      </c>
      <c r="P18" s="44">
        <f t="shared" si="3"/>
        <v>9.3000000000000007</v>
      </c>
      <c r="Q18" s="33" t="str">
        <f t="shared" si="4"/>
        <v>Chín Phẩy Ba</v>
      </c>
      <c r="R18" s="82"/>
      <c r="S18" s="34">
        <f t="shared" si="1"/>
        <v>1</v>
      </c>
      <c r="T18" s="18">
        <v>9</v>
      </c>
      <c r="U18" s="18" t="s">
        <v>26</v>
      </c>
      <c r="W18" s="11" t="str">
        <f>VLOOKUP(B18,KTTK!$B$8:$E$221,3,0)</f>
        <v>Diệu</v>
      </c>
    </row>
    <row r="19" spans="1:24" s="14" customFormat="1" ht="20.25" customHeight="1">
      <c r="A19" s="27">
        <f t="shared" si="2"/>
        <v>12</v>
      </c>
      <c r="B19" s="94">
        <v>171575488</v>
      </c>
      <c r="C19" s="127" t="s">
        <v>222</v>
      </c>
      <c r="D19" s="128" t="s">
        <v>223</v>
      </c>
      <c r="E19" s="132" t="s">
        <v>203</v>
      </c>
      <c r="F19" s="134" t="s">
        <v>224</v>
      </c>
      <c r="G19" s="39">
        <f>VLOOKUP(B19,KTTK!$B$8:$L$221,5,0)</f>
        <v>6</v>
      </c>
      <c r="H19" s="39">
        <f>VLOOKUP(B19,KTTK!$B$8:$L$221,6,0)</f>
        <v>6</v>
      </c>
      <c r="I19" s="39">
        <f>VLOOKUP(B19,KTTK!$B$8:$L$221,7,0)</f>
        <v>0</v>
      </c>
      <c r="J19" s="39">
        <f>VLOOKUP(B19,KTTK!$B$8:$L$221,8,0)</f>
        <v>5</v>
      </c>
      <c r="K19" s="40"/>
      <c r="L19" s="40"/>
      <c r="M19" s="40"/>
      <c r="N19" s="40"/>
      <c r="O19" s="120">
        <v>6.5</v>
      </c>
      <c r="P19" s="44">
        <f t="shared" si="3"/>
        <v>5.5</v>
      </c>
      <c r="Q19" s="33" t="str">
        <f t="shared" si="4"/>
        <v>Năm Phẩy Năm</v>
      </c>
      <c r="R19" s="82"/>
      <c r="S19" s="34">
        <f t="shared" si="1"/>
        <v>1</v>
      </c>
      <c r="T19" s="18">
        <v>10</v>
      </c>
      <c r="U19" s="18" t="s">
        <v>27</v>
      </c>
      <c r="W19" s="11" t="str">
        <f>VLOOKUP(B19,KTTK!$B$8:$E$221,3,0)</f>
        <v>Đô</v>
      </c>
    </row>
    <row r="20" spans="1:24" s="14" customFormat="1" ht="20.25" customHeight="1">
      <c r="A20" s="27">
        <f t="shared" si="2"/>
        <v>13</v>
      </c>
      <c r="B20" s="94">
        <v>1810223779</v>
      </c>
      <c r="C20" s="127" t="s">
        <v>186</v>
      </c>
      <c r="D20" s="128" t="s">
        <v>178</v>
      </c>
      <c r="E20" s="132" t="s">
        <v>203</v>
      </c>
      <c r="F20" s="134" t="s">
        <v>210</v>
      </c>
      <c r="G20" s="39">
        <f>VLOOKUP(B20,KTTK!$B$8:$L$221,5,0)</f>
        <v>0</v>
      </c>
      <c r="H20" s="39">
        <f>VLOOKUP(B20,KTTK!$B$8:$L$221,6,0)</f>
        <v>0</v>
      </c>
      <c r="I20" s="39">
        <f>VLOOKUP(B20,KTTK!$B$8:$L$221,7,0)</f>
        <v>0</v>
      </c>
      <c r="J20" s="39">
        <f>VLOOKUP(B20,KTTK!$B$8:$L$221,8,0)</f>
        <v>0</v>
      </c>
      <c r="K20" s="40"/>
      <c r="L20" s="40"/>
      <c r="M20" s="40"/>
      <c r="N20" s="40"/>
      <c r="O20" s="120" t="s">
        <v>163</v>
      </c>
      <c r="P20" s="44">
        <f t="shared" si="3"/>
        <v>0</v>
      </c>
      <c r="Q20" s="33" t="str">
        <f t="shared" si="4"/>
        <v>Không</v>
      </c>
      <c r="R20" s="82"/>
      <c r="S20" s="34">
        <f t="shared" si="1"/>
        <v>1</v>
      </c>
      <c r="T20" s="18" t="s">
        <v>13</v>
      </c>
      <c r="U20" s="18" t="s">
        <v>7</v>
      </c>
      <c r="W20" s="11" t="str">
        <f>VLOOKUP(B20,KTTK!$B$8:$E$221,3,0)</f>
        <v>Dung</v>
      </c>
      <c r="X20" s="18"/>
    </row>
    <row r="21" spans="1:24" s="14" customFormat="1" ht="20.25" customHeight="1">
      <c r="A21" s="27">
        <f t="shared" si="2"/>
        <v>14</v>
      </c>
      <c r="B21" s="94">
        <v>172327996</v>
      </c>
      <c r="C21" s="127" t="s">
        <v>225</v>
      </c>
      <c r="D21" s="128" t="s">
        <v>226</v>
      </c>
      <c r="E21" s="132" t="s">
        <v>203</v>
      </c>
      <c r="F21" s="134" t="s">
        <v>208</v>
      </c>
      <c r="G21" s="39">
        <f>VLOOKUP(B21,KTTK!$B$8:$L$221,5,0)</f>
        <v>10</v>
      </c>
      <c r="H21" s="39">
        <f>VLOOKUP(B21,KTTK!$B$8:$L$221,6,0)</f>
        <v>6</v>
      </c>
      <c r="I21" s="39">
        <f>VLOOKUP(B21,KTTK!$B$8:$L$221,7,0)</f>
        <v>8.1999999999999993</v>
      </c>
      <c r="J21" s="39">
        <f>VLOOKUP(B21,KTTK!$B$8:$L$221,8,0)</f>
        <v>10</v>
      </c>
      <c r="K21" s="40"/>
      <c r="L21" s="40"/>
      <c r="M21" s="40"/>
      <c r="N21" s="40"/>
      <c r="O21" s="120">
        <v>9.5</v>
      </c>
      <c r="P21" s="44">
        <f t="shared" si="3"/>
        <v>9.1</v>
      </c>
      <c r="Q21" s="33" t="str">
        <f t="shared" si="4"/>
        <v>Chín Phẩy Một</v>
      </c>
      <c r="R21" s="82"/>
      <c r="S21" s="34">
        <f t="shared" si="1"/>
        <v>1</v>
      </c>
      <c r="T21" s="18" t="s">
        <v>28</v>
      </c>
      <c r="U21" s="18" t="s">
        <v>29</v>
      </c>
      <c r="W21" s="11" t="str">
        <f>VLOOKUP(B21,KTTK!$B$8:$E$221,3,0)</f>
        <v>Dương</v>
      </c>
      <c r="X21" s="18"/>
    </row>
    <row r="22" spans="1:24" s="14" customFormat="1" ht="20.25" customHeight="1">
      <c r="A22" s="27">
        <f t="shared" si="2"/>
        <v>15</v>
      </c>
      <c r="B22" s="94">
        <v>1811226157</v>
      </c>
      <c r="C22" s="127" t="s">
        <v>227</v>
      </c>
      <c r="D22" s="128" t="s">
        <v>187</v>
      </c>
      <c r="E22" s="132" t="s">
        <v>203</v>
      </c>
      <c r="F22" s="134" t="s">
        <v>210</v>
      </c>
      <c r="G22" s="39">
        <f>VLOOKUP(B22,KTTK!$B$8:$L$221,5,0)</f>
        <v>0</v>
      </c>
      <c r="H22" s="39">
        <f>VLOOKUP(B22,KTTK!$B$8:$L$221,6,0)</f>
        <v>0</v>
      </c>
      <c r="I22" s="39">
        <f>VLOOKUP(B22,KTTK!$B$8:$L$221,7,0)</f>
        <v>0</v>
      </c>
      <c r="J22" s="39">
        <f>VLOOKUP(B22,KTTK!$B$8:$L$221,8,0)</f>
        <v>0</v>
      </c>
      <c r="K22" s="40"/>
      <c r="L22" s="40"/>
      <c r="M22" s="40"/>
      <c r="N22" s="40"/>
      <c r="O22" s="120" t="s">
        <v>163</v>
      </c>
      <c r="P22" s="44">
        <f t="shared" si="3"/>
        <v>0</v>
      </c>
      <c r="Q22" s="33" t="str">
        <f t="shared" si="4"/>
        <v>Không</v>
      </c>
      <c r="R22" s="82"/>
      <c r="S22" s="34">
        <f t="shared" si="1"/>
        <v>1</v>
      </c>
      <c r="T22" s="18" t="s">
        <v>30</v>
      </c>
      <c r="U22" s="18" t="s">
        <v>31</v>
      </c>
      <c r="W22" s="11" t="str">
        <f>VLOOKUP(B22,KTTK!$B$8:$E$221,3,0)</f>
        <v>Duy</v>
      </c>
      <c r="X22" s="18"/>
    </row>
    <row r="23" spans="1:24" s="14" customFormat="1" ht="20.25" customHeight="1">
      <c r="A23" s="27">
        <f t="shared" si="2"/>
        <v>16</v>
      </c>
      <c r="B23" s="94">
        <v>172416889</v>
      </c>
      <c r="C23" s="127" t="s">
        <v>228</v>
      </c>
      <c r="D23" s="128" t="s">
        <v>229</v>
      </c>
      <c r="E23" s="132" t="s">
        <v>203</v>
      </c>
      <c r="F23" s="134" t="s">
        <v>208</v>
      </c>
      <c r="G23" s="39">
        <f>VLOOKUP(B23,KTTK!$B$8:$L$221,5,0)</f>
        <v>9</v>
      </c>
      <c r="H23" s="39">
        <f>VLOOKUP(B23,KTTK!$B$8:$L$221,6,0)</f>
        <v>6</v>
      </c>
      <c r="I23" s="39">
        <f>VLOOKUP(B23,KTTK!$B$8:$L$221,7,0)</f>
        <v>9</v>
      </c>
      <c r="J23" s="39">
        <f>VLOOKUP(B23,KTTK!$B$8:$L$221,8,0)</f>
        <v>10</v>
      </c>
      <c r="K23" s="40"/>
      <c r="L23" s="40"/>
      <c r="M23" s="40"/>
      <c r="N23" s="40"/>
      <c r="O23" s="120">
        <v>9.5</v>
      </c>
      <c r="P23" s="44">
        <f t="shared" si="3"/>
        <v>9.1</v>
      </c>
      <c r="Q23" s="33" t="str">
        <f t="shared" si="4"/>
        <v>Chín Phẩy Một</v>
      </c>
      <c r="R23" s="82"/>
      <c r="S23" s="34">
        <f t="shared" si="1"/>
        <v>1</v>
      </c>
      <c r="T23" s="18" t="s">
        <v>15</v>
      </c>
      <c r="U23" s="18" t="s">
        <v>32</v>
      </c>
      <c r="W23" s="11" t="str">
        <f>VLOOKUP(B23,KTTK!$B$8:$E$221,3,0)</f>
        <v>Giang</v>
      </c>
      <c r="X23" s="18"/>
    </row>
    <row r="24" spans="1:24" s="14" customFormat="1" ht="20.25" customHeight="1">
      <c r="A24" s="27">
        <f t="shared" si="2"/>
        <v>17</v>
      </c>
      <c r="B24" s="94">
        <v>1811213926</v>
      </c>
      <c r="C24" s="127" t="s">
        <v>196</v>
      </c>
      <c r="D24" s="128" t="s">
        <v>229</v>
      </c>
      <c r="E24" s="132" t="s">
        <v>203</v>
      </c>
      <c r="F24" s="134" t="s">
        <v>230</v>
      </c>
      <c r="G24" s="39">
        <f>VLOOKUP(B24,KTTK!$B$8:$L$221,5,0)</f>
        <v>6</v>
      </c>
      <c r="H24" s="39">
        <f>VLOOKUP(B24,KTTK!$B$8:$L$221,6,0)</f>
        <v>6</v>
      </c>
      <c r="I24" s="39">
        <f>VLOOKUP(B24,KTTK!$B$8:$L$221,7,0)</f>
        <v>6</v>
      </c>
      <c r="J24" s="39">
        <f>VLOOKUP(B24,KTTK!$B$8:$L$221,8,0)</f>
        <v>3.5</v>
      </c>
      <c r="K24" s="40"/>
      <c r="L24" s="40"/>
      <c r="M24" s="40"/>
      <c r="N24" s="40"/>
      <c r="O24" s="120" t="s">
        <v>163</v>
      </c>
      <c r="P24" s="44">
        <f t="shared" si="3"/>
        <v>0</v>
      </c>
      <c r="Q24" s="33" t="str">
        <f t="shared" si="4"/>
        <v>Không</v>
      </c>
      <c r="R24" s="103"/>
      <c r="S24" s="34">
        <f t="shared" si="1"/>
        <v>1</v>
      </c>
      <c r="T24" s="18">
        <v>0</v>
      </c>
      <c r="U24" s="17" t="s">
        <v>17</v>
      </c>
      <c r="W24" s="11" t="str">
        <f>VLOOKUP(B24,KTTK!$B$8:$E$221,3,0)</f>
        <v>Giang</v>
      </c>
    </row>
    <row r="25" spans="1:24" s="14" customFormat="1" ht="20.25" customHeight="1">
      <c r="A25" s="27">
        <f t="shared" si="2"/>
        <v>18</v>
      </c>
      <c r="B25" s="94">
        <v>161156997</v>
      </c>
      <c r="C25" s="127" t="s">
        <v>231</v>
      </c>
      <c r="D25" s="128" t="s">
        <v>159</v>
      </c>
      <c r="E25" s="132" t="s">
        <v>203</v>
      </c>
      <c r="F25" s="134" t="s">
        <v>210</v>
      </c>
      <c r="G25" s="39">
        <f>VLOOKUP(B25,KTTK!$B$8:$L$221,5,0)</f>
        <v>8</v>
      </c>
      <c r="H25" s="39">
        <f>VLOOKUP(B25,KTTK!$B$8:$L$221,6,0)</f>
        <v>6</v>
      </c>
      <c r="I25" s="39">
        <f>VLOOKUP(B25,KTTK!$B$8:$L$221,7,0)</f>
        <v>6</v>
      </c>
      <c r="J25" s="39">
        <f>VLOOKUP(B25,KTTK!$B$8:$L$221,8,0)</f>
        <v>8</v>
      </c>
      <c r="K25" s="40"/>
      <c r="L25" s="40"/>
      <c r="M25" s="40"/>
      <c r="N25" s="40"/>
      <c r="O25" s="120">
        <v>9.5</v>
      </c>
      <c r="P25" s="44">
        <f t="shared" si="3"/>
        <v>8.4</v>
      </c>
      <c r="Q25" s="33" t="str">
        <f t="shared" si="4"/>
        <v>Tám Phẩy Bốn</v>
      </c>
      <c r="R25" s="82"/>
      <c r="S25" s="34">
        <f t="shared" si="1"/>
        <v>1</v>
      </c>
      <c r="T25" s="18">
        <v>1.1000000000000001</v>
      </c>
      <c r="U25" s="18" t="s">
        <v>33</v>
      </c>
      <c r="W25" s="11" t="str">
        <f>VLOOKUP(B25,KTTK!$B$8:$E$221,3,0)</f>
        <v>Hà</v>
      </c>
    </row>
    <row r="26" spans="1:24" s="14" customFormat="1" ht="20.25" customHeight="1">
      <c r="A26" s="27">
        <f t="shared" si="2"/>
        <v>19</v>
      </c>
      <c r="B26" s="94">
        <v>1810224611</v>
      </c>
      <c r="C26" s="127" t="s">
        <v>232</v>
      </c>
      <c r="D26" s="128" t="s">
        <v>159</v>
      </c>
      <c r="E26" s="132" t="s">
        <v>203</v>
      </c>
      <c r="F26" s="134" t="s">
        <v>210</v>
      </c>
      <c r="G26" s="39">
        <f>VLOOKUP(B26,KTTK!$B$8:$L$221,5,0)</f>
        <v>10</v>
      </c>
      <c r="H26" s="39">
        <f>VLOOKUP(B26,KTTK!$B$8:$L$221,6,0)</f>
        <v>7</v>
      </c>
      <c r="I26" s="39">
        <f>VLOOKUP(B26,KTTK!$B$8:$L$221,7,0)</f>
        <v>7.2</v>
      </c>
      <c r="J26" s="39">
        <f>VLOOKUP(B26,KTTK!$B$8:$L$221,8,0)</f>
        <v>5.5</v>
      </c>
      <c r="K26" s="40"/>
      <c r="L26" s="40"/>
      <c r="M26" s="40"/>
      <c r="N26" s="40"/>
      <c r="O26" s="120">
        <v>6.2</v>
      </c>
      <c r="P26" s="44">
        <f t="shared" si="3"/>
        <v>6.7</v>
      </c>
      <c r="Q26" s="33" t="str">
        <f t="shared" si="4"/>
        <v>Sáu  Phẩy Bảy</v>
      </c>
      <c r="R26" s="82"/>
      <c r="S26" s="34">
        <f t="shared" si="1"/>
        <v>1</v>
      </c>
      <c r="T26" s="18">
        <v>1.2</v>
      </c>
      <c r="U26" s="18" t="s">
        <v>34</v>
      </c>
      <c r="W26" s="11" t="str">
        <f>VLOOKUP(B26,KTTK!$B$8:$E$221,3,0)</f>
        <v>Hà</v>
      </c>
    </row>
    <row r="27" spans="1:24" s="14" customFormat="1" ht="20.25" customHeight="1">
      <c r="A27" s="27">
        <f t="shared" si="2"/>
        <v>20</v>
      </c>
      <c r="B27" s="94">
        <v>1816217061</v>
      </c>
      <c r="C27" s="127" t="s">
        <v>233</v>
      </c>
      <c r="D27" s="128" t="s">
        <v>159</v>
      </c>
      <c r="E27" s="132" t="s">
        <v>203</v>
      </c>
      <c r="F27" s="134" t="s">
        <v>234</v>
      </c>
      <c r="G27" s="39">
        <f>VLOOKUP(B27,KTTK!$B$8:$L$221,5,0)</f>
        <v>0</v>
      </c>
      <c r="H27" s="39">
        <f>VLOOKUP(B27,KTTK!$B$8:$L$221,6,0)</f>
        <v>0</v>
      </c>
      <c r="I27" s="39">
        <f>VLOOKUP(B27,KTTK!$B$8:$L$221,7,0)</f>
        <v>0</v>
      </c>
      <c r="J27" s="39">
        <f>VLOOKUP(B27,KTTK!$B$8:$L$221,8,0)</f>
        <v>0</v>
      </c>
      <c r="K27" s="40"/>
      <c r="L27" s="40"/>
      <c r="M27" s="40"/>
      <c r="N27" s="40"/>
      <c r="O27" s="120" t="s">
        <v>323</v>
      </c>
      <c r="P27" s="44">
        <f t="shared" si="3"/>
        <v>0</v>
      </c>
      <c r="Q27" s="33" t="str">
        <f t="shared" si="4"/>
        <v>Không</v>
      </c>
      <c r="R27" s="118"/>
      <c r="S27" s="34">
        <f t="shared" si="1"/>
        <v>1</v>
      </c>
      <c r="T27" s="18">
        <v>1.3</v>
      </c>
      <c r="U27" s="19" t="s">
        <v>35</v>
      </c>
      <c r="W27" s="11" t="str">
        <f>VLOOKUP(B27,KTTK!$B$8:$E$221,3,0)</f>
        <v>Hà</v>
      </c>
    </row>
    <row r="28" spans="1:24" s="14" customFormat="1" ht="20.25" customHeight="1">
      <c r="A28" s="27">
        <f t="shared" si="2"/>
        <v>21</v>
      </c>
      <c r="B28" s="94">
        <v>1910219669</v>
      </c>
      <c r="C28" s="127" t="s">
        <v>235</v>
      </c>
      <c r="D28" s="128" t="s">
        <v>160</v>
      </c>
      <c r="E28" s="132" t="s">
        <v>203</v>
      </c>
      <c r="F28" s="134" t="s">
        <v>236</v>
      </c>
      <c r="G28" s="39">
        <f>VLOOKUP(B28,KTTK!$B$8:$L$221,5,0)</f>
        <v>7</v>
      </c>
      <c r="H28" s="39">
        <f>VLOOKUP(B28,KTTK!$B$8:$L$221,6,0)</f>
        <v>6</v>
      </c>
      <c r="I28" s="39">
        <f>VLOOKUP(B28,KTTK!$B$8:$L$221,7,0)</f>
        <v>6.2</v>
      </c>
      <c r="J28" s="39">
        <f>VLOOKUP(B28,KTTK!$B$8:$L$221,8,0)</f>
        <v>6</v>
      </c>
      <c r="K28" s="40"/>
      <c r="L28" s="40"/>
      <c r="M28" s="40"/>
      <c r="N28" s="40"/>
      <c r="O28" s="120">
        <v>4</v>
      </c>
      <c r="P28" s="44">
        <f t="shared" si="3"/>
        <v>5</v>
      </c>
      <c r="Q28" s="33" t="str">
        <f t="shared" si="4"/>
        <v>Năm</v>
      </c>
      <c r="R28" s="82"/>
      <c r="S28" s="34">
        <f t="shared" si="1"/>
        <v>1</v>
      </c>
      <c r="T28" s="18">
        <v>1.4</v>
      </c>
      <c r="U28" s="18" t="s">
        <v>36</v>
      </c>
      <c r="W28" s="11" t="str">
        <f>VLOOKUP(B28,KTTK!$B$8:$E$221,3,0)</f>
        <v>Hằng</v>
      </c>
    </row>
    <row r="29" spans="1:24" s="14" customFormat="1" ht="20.25" customHeight="1">
      <c r="A29" s="27">
        <f t="shared" si="2"/>
        <v>22</v>
      </c>
      <c r="B29" s="94">
        <v>172328005</v>
      </c>
      <c r="C29" s="127" t="s">
        <v>237</v>
      </c>
      <c r="D29" s="128" t="s">
        <v>145</v>
      </c>
      <c r="E29" s="132" t="s">
        <v>203</v>
      </c>
      <c r="F29" s="134" t="s">
        <v>208</v>
      </c>
      <c r="G29" s="39">
        <f>VLOOKUP(B29,KTTK!$B$8:$L$221,5,0)</f>
        <v>10</v>
      </c>
      <c r="H29" s="39">
        <f>VLOOKUP(B29,KTTK!$B$8:$L$221,6,0)</f>
        <v>9</v>
      </c>
      <c r="I29" s="39">
        <f>VLOOKUP(B29,KTTK!$B$8:$L$221,7,0)</f>
        <v>9</v>
      </c>
      <c r="J29" s="39">
        <f>VLOOKUP(B29,KTTK!$B$8:$L$221,8,0)</f>
        <v>8</v>
      </c>
      <c r="K29" s="40"/>
      <c r="L29" s="40"/>
      <c r="M29" s="40"/>
      <c r="N29" s="40"/>
      <c r="O29" s="120">
        <v>9.5</v>
      </c>
      <c r="P29" s="44">
        <f t="shared" si="3"/>
        <v>9.1999999999999993</v>
      </c>
      <c r="Q29" s="33" t="str">
        <f t="shared" si="4"/>
        <v>Chín Phẩy Hai</v>
      </c>
      <c r="R29" s="82"/>
      <c r="S29" s="34">
        <f t="shared" si="1"/>
        <v>1</v>
      </c>
      <c r="T29" s="18">
        <v>1.5</v>
      </c>
      <c r="U29" s="18" t="s">
        <v>37</v>
      </c>
      <c r="W29" s="11" t="str">
        <f>VLOOKUP(B29,KTTK!$B$8:$E$221,3,0)</f>
        <v>Hiền</v>
      </c>
    </row>
    <row r="30" spans="1:24" s="14" customFormat="1" ht="20.25" customHeight="1">
      <c r="A30" s="27">
        <f t="shared" si="2"/>
        <v>23</v>
      </c>
      <c r="B30" s="94">
        <v>1811225067</v>
      </c>
      <c r="C30" s="127" t="s">
        <v>238</v>
      </c>
      <c r="D30" s="128" t="s">
        <v>146</v>
      </c>
      <c r="E30" s="132" t="s">
        <v>203</v>
      </c>
      <c r="F30" s="134" t="s">
        <v>210</v>
      </c>
      <c r="G30" s="39">
        <f>VLOOKUP(B30,KTTK!$B$8:$L$221,5,0)</f>
        <v>7</v>
      </c>
      <c r="H30" s="39">
        <f>VLOOKUP(B30,KTTK!$B$8:$L$221,6,0)</f>
        <v>7</v>
      </c>
      <c r="I30" s="39">
        <f>VLOOKUP(B30,KTTK!$B$8:$L$221,7,0)</f>
        <v>6</v>
      </c>
      <c r="J30" s="39">
        <f>VLOOKUP(B30,KTTK!$B$8:$L$221,8,0)</f>
        <v>6</v>
      </c>
      <c r="K30" s="40"/>
      <c r="L30" s="40"/>
      <c r="M30" s="40"/>
      <c r="N30" s="40"/>
      <c r="O30" s="120">
        <v>1.5</v>
      </c>
      <c r="P30" s="44">
        <f t="shared" si="3"/>
        <v>0</v>
      </c>
      <c r="Q30" s="33" t="str">
        <f t="shared" si="4"/>
        <v>Không</v>
      </c>
      <c r="R30" s="121"/>
      <c r="S30" s="34">
        <f t="shared" si="1"/>
        <v>1</v>
      </c>
      <c r="T30" s="18">
        <v>1.6</v>
      </c>
      <c r="U30" s="18" t="s">
        <v>38</v>
      </c>
      <c r="W30" s="11" t="str">
        <f>VLOOKUP(B30,KTTK!$B$8:$E$221,3,0)</f>
        <v>Hiếu</v>
      </c>
    </row>
    <row r="31" spans="1:24" s="14" customFormat="1" ht="20.25" customHeight="1">
      <c r="A31" s="27">
        <f t="shared" si="2"/>
        <v>24</v>
      </c>
      <c r="B31" s="95">
        <v>172328008</v>
      </c>
      <c r="C31" s="129" t="s">
        <v>240</v>
      </c>
      <c r="D31" s="130" t="s">
        <v>181</v>
      </c>
      <c r="E31" s="132" t="s">
        <v>203</v>
      </c>
      <c r="F31" s="134" t="s">
        <v>208</v>
      </c>
      <c r="G31" s="39">
        <f>VLOOKUP(B31,KTTK!$B$8:$L$221,5,0)</f>
        <v>10</v>
      </c>
      <c r="H31" s="39">
        <f>VLOOKUP(B31,KTTK!$B$8:$L$221,6,0)</f>
        <v>7</v>
      </c>
      <c r="I31" s="39">
        <f>VLOOKUP(B31,KTTK!$B$8:$L$221,7,0)</f>
        <v>7.5</v>
      </c>
      <c r="J31" s="39">
        <f>VLOOKUP(B31,KTTK!$B$8:$L$221,8,0)</f>
        <v>9</v>
      </c>
      <c r="K31" s="40"/>
      <c r="L31" s="40"/>
      <c r="M31" s="40"/>
      <c r="N31" s="40"/>
      <c r="O31" s="120">
        <v>9.5</v>
      </c>
      <c r="P31" s="44">
        <f t="shared" si="3"/>
        <v>9</v>
      </c>
      <c r="Q31" s="33" t="str">
        <f t="shared" si="4"/>
        <v>Chín</v>
      </c>
      <c r="R31" s="82"/>
      <c r="S31" s="34">
        <f t="shared" si="1"/>
        <v>1</v>
      </c>
      <c r="T31" s="18">
        <v>1.7</v>
      </c>
      <c r="U31" s="18" t="s">
        <v>39</v>
      </c>
      <c r="W31" s="11" t="str">
        <f>VLOOKUP(B31,KTTK!$B$8:$E$221,3,0)</f>
        <v>Hoa</v>
      </c>
    </row>
    <row r="32" spans="1:24" s="14" customFormat="1" ht="20.25" customHeight="1">
      <c r="A32" s="27">
        <f t="shared" si="2"/>
        <v>25</v>
      </c>
      <c r="B32" s="95">
        <v>1811225576</v>
      </c>
      <c r="C32" s="129" t="s">
        <v>194</v>
      </c>
      <c r="D32" s="130" t="s">
        <v>173</v>
      </c>
      <c r="E32" s="132" t="s">
        <v>203</v>
      </c>
      <c r="F32" s="134" t="s">
        <v>210</v>
      </c>
      <c r="G32" s="39">
        <f>VLOOKUP(B32,KTTK!$B$8:$L$221,5,0)</f>
        <v>10</v>
      </c>
      <c r="H32" s="39">
        <f>VLOOKUP(B32,KTTK!$B$8:$L$221,6,0)</f>
        <v>7</v>
      </c>
      <c r="I32" s="39">
        <f>VLOOKUP(B32,KTTK!$B$8:$L$221,7,0)</f>
        <v>6.5</v>
      </c>
      <c r="J32" s="39">
        <f>VLOOKUP(B32,KTTK!$B$8:$L$221,8,0)</f>
        <v>5</v>
      </c>
      <c r="K32" s="40"/>
      <c r="L32" s="40"/>
      <c r="M32" s="40"/>
      <c r="N32" s="40"/>
      <c r="O32" s="120">
        <v>3</v>
      </c>
      <c r="P32" s="44">
        <f t="shared" si="3"/>
        <v>0</v>
      </c>
      <c r="Q32" s="33" t="str">
        <f t="shared" si="4"/>
        <v>Không</v>
      </c>
      <c r="R32" s="122"/>
      <c r="S32" s="34">
        <f t="shared" si="1"/>
        <v>1</v>
      </c>
      <c r="T32" s="18">
        <v>1.8</v>
      </c>
      <c r="U32" s="18" t="s">
        <v>40</v>
      </c>
      <c r="W32" s="11" t="str">
        <f>VLOOKUP(B32,KTTK!$B$8:$E$221,3,0)</f>
        <v>Hoàng</v>
      </c>
    </row>
    <row r="33" spans="1:23" s="14" customFormat="1" ht="20.25" customHeight="1">
      <c r="A33" s="27">
        <f t="shared" si="2"/>
        <v>26</v>
      </c>
      <c r="B33" s="95">
        <v>172328013</v>
      </c>
      <c r="C33" s="127" t="s">
        <v>147</v>
      </c>
      <c r="D33" s="128" t="s">
        <v>241</v>
      </c>
      <c r="E33" s="132" t="s">
        <v>203</v>
      </c>
      <c r="F33" s="134" t="s">
        <v>208</v>
      </c>
      <c r="G33" s="39">
        <f>VLOOKUP(B33,KTTK!$B$8:$L$221,5,0)</f>
        <v>10</v>
      </c>
      <c r="H33" s="39">
        <f>VLOOKUP(B33,KTTK!$B$8:$L$221,6,0)</f>
        <v>7</v>
      </c>
      <c r="I33" s="39">
        <f>VLOOKUP(B33,KTTK!$B$8:$L$221,7,0)</f>
        <v>8</v>
      </c>
      <c r="J33" s="39">
        <f>VLOOKUP(B33,KTTK!$B$8:$L$221,8,0)</f>
        <v>10</v>
      </c>
      <c r="K33" s="40"/>
      <c r="L33" s="40"/>
      <c r="M33" s="40"/>
      <c r="N33" s="40"/>
      <c r="O33" s="120">
        <v>8.3000000000000007</v>
      </c>
      <c r="P33" s="44">
        <f t="shared" si="3"/>
        <v>8.6</v>
      </c>
      <c r="Q33" s="33" t="str">
        <f t="shared" si="4"/>
        <v>Tám Phẩy Sáu</v>
      </c>
      <c r="R33" s="118"/>
      <c r="S33" s="34">
        <f t="shared" si="1"/>
        <v>1</v>
      </c>
      <c r="T33" s="18">
        <v>1.9</v>
      </c>
      <c r="U33" s="18" t="s">
        <v>41</v>
      </c>
      <c r="W33" s="11" t="str">
        <f>VLOOKUP(B33,KTTK!$B$8:$E$221,3,0)</f>
        <v>Huế</v>
      </c>
    </row>
    <row r="34" spans="1:23" s="14" customFormat="1" ht="20.25" customHeight="1">
      <c r="A34" s="27">
        <f t="shared" si="2"/>
        <v>27</v>
      </c>
      <c r="B34" s="95">
        <v>171578763</v>
      </c>
      <c r="C34" s="129" t="s">
        <v>242</v>
      </c>
      <c r="D34" s="130" t="s">
        <v>148</v>
      </c>
      <c r="E34" s="132" t="s">
        <v>203</v>
      </c>
      <c r="F34" s="134" t="s">
        <v>243</v>
      </c>
      <c r="G34" s="39">
        <f>VLOOKUP(B34,KTTK!$B$8:$L$221,5,0)</f>
        <v>8</v>
      </c>
      <c r="H34" s="39">
        <f>VLOOKUP(B34,KTTK!$B$8:$L$221,6,0)</f>
        <v>7</v>
      </c>
      <c r="I34" s="39">
        <f>VLOOKUP(B34,KTTK!$B$8:$L$221,7,0)</f>
        <v>6</v>
      </c>
      <c r="J34" s="39">
        <f>VLOOKUP(B34,KTTK!$B$8:$L$221,8,0)</f>
        <v>5</v>
      </c>
      <c r="K34" s="40"/>
      <c r="L34" s="40"/>
      <c r="M34" s="40"/>
      <c r="N34" s="40"/>
      <c r="O34" s="120">
        <v>4</v>
      </c>
      <c r="P34" s="44">
        <f t="shared" si="3"/>
        <v>5.0999999999999996</v>
      </c>
      <c r="Q34" s="33" t="str">
        <f t="shared" si="4"/>
        <v>Năm Phẩy Một</v>
      </c>
      <c r="R34" s="82"/>
      <c r="S34" s="34">
        <f t="shared" si="1"/>
        <v>1</v>
      </c>
      <c r="T34" s="18">
        <v>2.1</v>
      </c>
      <c r="U34" s="18" t="s">
        <v>42</v>
      </c>
      <c r="W34" s="11" t="str">
        <f>VLOOKUP(B34,KTTK!$B$8:$E$221,3,0)</f>
        <v>Hùng</v>
      </c>
    </row>
    <row r="35" spans="1:23" s="14" customFormat="1" ht="20.25" customHeight="1">
      <c r="A35" s="27">
        <f t="shared" si="2"/>
        <v>28</v>
      </c>
      <c r="B35" s="95">
        <v>171575531</v>
      </c>
      <c r="C35" s="127" t="s">
        <v>244</v>
      </c>
      <c r="D35" s="128" t="s">
        <v>190</v>
      </c>
      <c r="E35" s="132" t="s">
        <v>203</v>
      </c>
      <c r="F35" s="134" t="s">
        <v>245</v>
      </c>
      <c r="G35" s="39">
        <f>VLOOKUP(B35,KTTK!$B$8:$L$221,5,0)</f>
        <v>7</v>
      </c>
      <c r="H35" s="39">
        <f>VLOOKUP(B35,KTTK!$B$8:$L$221,6,0)</f>
        <v>7</v>
      </c>
      <c r="I35" s="39">
        <f>VLOOKUP(B35,KTTK!$B$8:$L$221,7,0)</f>
        <v>6</v>
      </c>
      <c r="J35" s="39">
        <f>VLOOKUP(B35,KTTK!$B$8:$L$221,8,0)</f>
        <v>6</v>
      </c>
      <c r="K35" s="40"/>
      <c r="L35" s="40"/>
      <c r="M35" s="40"/>
      <c r="N35" s="40"/>
      <c r="O35" s="120">
        <v>1.5</v>
      </c>
      <c r="P35" s="44">
        <f t="shared" si="3"/>
        <v>0</v>
      </c>
      <c r="Q35" s="33" t="str">
        <f t="shared" si="4"/>
        <v>Không</v>
      </c>
      <c r="R35" s="118"/>
      <c r="S35" s="34">
        <f t="shared" si="1"/>
        <v>1</v>
      </c>
      <c r="T35" s="18">
        <v>2.2000000000000002</v>
      </c>
      <c r="U35" s="18" t="s">
        <v>43</v>
      </c>
      <c r="W35" s="11" t="str">
        <f>VLOOKUP(B35,KTTK!$B$8:$E$221,3,0)</f>
        <v>Hướng</v>
      </c>
    </row>
    <row r="36" spans="1:23" s="14" customFormat="1" ht="20.25" customHeight="1">
      <c r="A36" s="27">
        <f t="shared" si="2"/>
        <v>29</v>
      </c>
      <c r="B36" s="95">
        <v>171575535</v>
      </c>
      <c r="C36" s="129" t="s">
        <v>246</v>
      </c>
      <c r="D36" s="130" t="s">
        <v>161</v>
      </c>
      <c r="E36" s="132" t="s">
        <v>203</v>
      </c>
      <c r="F36" s="134" t="s">
        <v>210</v>
      </c>
      <c r="G36" s="39">
        <f>VLOOKUP(B36,KTTK!$B$8:$L$221,5,0)</f>
        <v>0</v>
      </c>
      <c r="H36" s="39">
        <f>VLOOKUP(B36,KTTK!$B$8:$L$221,6,0)</f>
        <v>0</v>
      </c>
      <c r="I36" s="39">
        <f>VLOOKUP(B36,KTTK!$B$8:$L$221,7,0)</f>
        <v>0</v>
      </c>
      <c r="J36" s="39">
        <f>VLOOKUP(B36,KTTK!$B$8:$L$221,8,0)</f>
        <v>0</v>
      </c>
      <c r="K36" s="40"/>
      <c r="L36" s="40"/>
      <c r="M36" s="40"/>
      <c r="N36" s="40"/>
      <c r="O36" s="120" t="s">
        <v>163</v>
      </c>
      <c r="P36" s="44">
        <f t="shared" si="3"/>
        <v>0</v>
      </c>
      <c r="Q36" s="33" t="str">
        <f t="shared" si="4"/>
        <v>Không</v>
      </c>
      <c r="R36" s="82"/>
      <c r="S36" s="34">
        <f t="shared" si="1"/>
        <v>1</v>
      </c>
      <c r="T36" s="18">
        <v>2.2999999999999998</v>
      </c>
      <c r="U36" s="18" t="s">
        <v>44</v>
      </c>
      <c r="W36" s="11" t="str">
        <f>VLOOKUP(B36,KTTK!$B$8:$E$221,3,0)</f>
        <v>Huy</v>
      </c>
    </row>
    <row r="37" spans="1:23" s="14" customFormat="1" ht="20.25" customHeight="1">
      <c r="A37" s="27">
        <f t="shared" si="2"/>
        <v>30</v>
      </c>
      <c r="B37" s="95">
        <v>172328016</v>
      </c>
      <c r="C37" s="127" t="s">
        <v>247</v>
      </c>
      <c r="D37" s="128" t="s">
        <v>161</v>
      </c>
      <c r="E37" s="132" t="s">
        <v>203</v>
      </c>
      <c r="F37" s="134" t="s">
        <v>208</v>
      </c>
      <c r="G37" s="39">
        <f>VLOOKUP(B37,KTTK!$B$8:$L$221,5,0)</f>
        <v>7</v>
      </c>
      <c r="H37" s="39">
        <f>VLOOKUP(B37,KTTK!$B$8:$L$221,6,0)</f>
        <v>6</v>
      </c>
      <c r="I37" s="39">
        <f>VLOOKUP(B37,KTTK!$B$8:$L$221,7,0)</f>
        <v>8.5</v>
      </c>
      <c r="J37" s="39">
        <f>VLOOKUP(B37,KTTK!$B$8:$L$221,8,0)</f>
        <v>7</v>
      </c>
      <c r="K37" s="40"/>
      <c r="L37" s="40"/>
      <c r="M37" s="40"/>
      <c r="N37" s="40"/>
      <c r="O37" s="120">
        <v>5.7</v>
      </c>
      <c r="P37" s="44">
        <f t="shared" si="3"/>
        <v>6.3</v>
      </c>
      <c r="Q37" s="33" t="str">
        <f t="shared" si="4"/>
        <v>Sáu  Phẩy Ba</v>
      </c>
      <c r="R37" s="118"/>
      <c r="S37" s="34">
        <f t="shared" si="1"/>
        <v>1</v>
      </c>
      <c r="T37" s="18">
        <v>2.4</v>
      </c>
      <c r="U37" s="18" t="s">
        <v>45</v>
      </c>
      <c r="W37" s="11" t="str">
        <f>VLOOKUP(B37,KTTK!$B$8:$E$221,3,0)</f>
        <v>Huy</v>
      </c>
    </row>
    <row r="38" spans="1:23" s="14" customFormat="1" ht="20.25" customHeight="1">
      <c r="A38" s="27">
        <f t="shared" si="2"/>
        <v>31</v>
      </c>
      <c r="B38" s="95">
        <v>1811225953</v>
      </c>
      <c r="C38" s="129" t="s">
        <v>248</v>
      </c>
      <c r="D38" s="130" t="s">
        <v>161</v>
      </c>
      <c r="E38" s="132" t="s">
        <v>203</v>
      </c>
      <c r="F38" s="134" t="s">
        <v>210</v>
      </c>
      <c r="G38" s="39">
        <f>VLOOKUP(B38,KTTK!$B$8:$L$221,5,0)</f>
        <v>7</v>
      </c>
      <c r="H38" s="39">
        <f>VLOOKUP(B38,KTTK!$B$8:$L$221,6,0)</f>
        <v>5</v>
      </c>
      <c r="I38" s="39">
        <f>VLOOKUP(B38,KTTK!$B$8:$L$221,7,0)</f>
        <v>5</v>
      </c>
      <c r="J38" s="39">
        <f>VLOOKUP(B38,KTTK!$B$8:$L$221,8,0)</f>
        <v>5</v>
      </c>
      <c r="K38" s="40"/>
      <c r="L38" s="40"/>
      <c r="M38" s="40"/>
      <c r="N38" s="40"/>
      <c r="O38" s="120">
        <v>4.5</v>
      </c>
      <c r="P38" s="44">
        <f t="shared" si="3"/>
        <v>4.9000000000000004</v>
      </c>
      <c r="Q38" s="33" t="str">
        <f t="shared" si="4"/>
        <v>Bốn Phẩy Chín</v>
      </c>
      <c r="R38" s="82"/>
      <c r="S38" s="34">
        <f t="shared" si="1"/>
        <v>1</v>
      </c>
      <c r="T38" s="18">
        <v>2.5</v>
      </c>
      <c r="U38" s="18" t="s">
        <v>46</v>
      </c>
      <c r="W38" s="11" t="str">
        <f>VLOOKUP(B38,KTTK!$B$8:$E$221,3,0)</f>
        <v>Huy</v>
      </c>
    </row>
    <row r="39" spans="1:23" s="14" customFormat="1" ht="20.25" customHeight="1">
      <c r="A39" s="27">
        <f t="shared" si="2"/>
        <v>32</v>
      </c>
      <c r="B39" s="95">
        <v>171325963</v>
      </c>
      <c r="C39" s="129" t="s">
        <v>168</v>
      </c>
      <c r="D39" s="130" t="s">
        <v>149</v>
      </c>
      <c r="E39" s="132" t="s">
        <v>203</v>
      </c>
      <c r="F39" s="134" t="s">
        <v>249</v>
      </c>
      <c r="G39" s="39">
        <f>VLOOKUP(B39,KTTK!$B$8:$L$221,5,0)</f>
        <v>7</v>
      </c>
      <c r="H39" s="39">
        <f>VLOOKUP(B39,KTTK!$B$8:$L$221,6,0)</f>
        <v>5</v>
      </c>
      <c r="I39" s="39">
        <f>VLOOKUP(B39,KTTK!$B$8:$L$221,7,0)</f>
        <v>5</v>
      </c>
      <c r="J39" s="39">
        <f>VLOOKUP(B39,KTTK!$B$8:$L$221,8,0)</f>
        <v>5</v>
      </c>
      <c r="K39" s="40"/>
      <c r="L39" s="40"/>
      <c r="M39" s="40"/>
      <c r="N39" s="40"/>
      <c r="O39" s="120">
        <v>2.5</v>
      </c>
      <c r="P39" s="44">
        <f t="shared" si="3"/>
        <v>0</v>
      </c>
      <c r="Q39" s="33" t="str">
        <f t="shared" si="4"/>
        <v>Không</v>
      </c>
      <c r="R39" s="82"/>
      <c r="S39" s="34">
        <f t="shared" si="1"/>
        <v>1</v>
      </c>
      <c r="T39" s="18">
        <v>2.6</v>
      </c>
      <c r="U39" s="18" t="s">
        <v>47</v>
      </c>
      <c r="W39" s="11" t="str">
        <f>VLOOKUP(B39,KTTK!$B$8:$E$221,3,0)</f>
        <v>Huyền</v>
      </c>
    </row>
    <row r="40" spans="1:23" s="14" customFormat="1" ht="20.25" customHeight="1">
      <c r="A40" s="27">
        <f t="shared" si="2"/>
        <v>33</v>
      </c>
      <c r="B40" s="95">
        <v>172317811</v>
      </c>
      <c r="C40" s="129" t="s">
        <v>233</v>
      </c>
      <c r="D40" s="130" t="s">
        <v>149</v>
      </c>
      <c r="E40" s="132" t="s">
        <v>203</v>
      </c>
      <c r="F40" s="134" t="s">
        <v>204</v>
      </c>
      <c r="G40" s="39">
        <f>VLOOKUP(B40,KTTK!$B$8:$L$221,5,0)</f>
        <v>9</v>
      </c>
      <c r="H40" s="39">
        <f>VLOOKUP(B40,KTTK!$B$8:$L$221,6,0)</f>
        <v>8</v>
      </c>
      <c r="I40" s="39">
        <f>VLOOKUP(B40,KTTK!$B$8:$L$221,7,0)</f>
        <v>9</v>
      </c>
      <c r="J40" s="39">
        <f>VLOOKUP(B40,KTTK!$B$8:$L$221,8,0)</f>
        <v>9.1999999999999993</v>
      </c>
      <c r="K40" s="40"/>
      <c r="L40" s="40"/>
      <c r="M40" s="40"/>
      <c r="N40" s="40"/>
      <c r="O40" s="120">
        <v>8.8000000000000007</v>
      </c>
      <c r="P40" s="44">
        <f t="shared" si="3"/>
        <v>8.8000000000000007</v>
      </c>
      <c r="Q40" s="33" t="str">
        <f t="shared" si="4"/>
        <v>Tám  Phẩy Tám</v>
      </c>
      <c r="R40" s="122"/>
      <c r="S40" s="34">
        <f t="shared" ref="S40:S71" si="5">COUNTIF($B$8:$B$349,B40)</f>
        <v>1</v>
      </c>
      <c r="T40" s="18">
        <v>2.7</v>
      </c>
      <c r="U40" s="18" t="s">
        <v>48</v>
      </c>
      <c r="W40" s="11" t="str">
        <f>VLOOKUP(B40,KTTK!$B$8:$E$221,3,0)</f>
        <v>Huyền</v>
      </c>
    </row>
    <row r="41" spans="1:23" s="14" customFormat="1" ht="20.25" customHeight="1">
      <c r="A41" s="27">
        <f t="shared" si="2"/>
        <v>34</v>
      </c>
      <c r="B41" s="95">
        <v>1820266088</v>
      </c>
      <c r="C41" s="129" t="s">
        <v>250</v>
      </c>
      <c r="D41" s="130" t="s">
        <v>149</v>
      </c>
      <c r="E41" s="132" t="s">
        <v>203</v>
      </c>
      <c r="F41" s="134" t="s">
        <v>204</v>
      </c>
      <c r="G41" s="39">
        <f>VLOOKUP(B41,KTTK!$B$8:$L$221,5,0)</f>
        <v>8</v>
      </c>
      <c r="H41" s="39">
        <f>VLOOKUP(B41,KTTK!$B$8:$L$221,6,0)</f>
        <v>5</v>
      </c>
      <c r="I41" s="39">
        <f>VLOOKUP(B41,KTTK!$B$8:$L$221,7,0)</f>
        <v>6.5</v>
      </c>
      <c r="J41" s="39">
        <f>VLOOKUP(B41,KTTK!$B$8:$L$221,8,0)</f>
        <v>7</v>
      </c>
      <c r="K41" s="40"/>
      <c r="L41" s="40"/>
      <c r="M41" s="40"/>
      <c r="N41" s="40"/>
      <c r="O41" s="120">
        <v>8.3000000000000007</v>
      </c>
      <c r="P41" s="44">
        <f t="shared" si="3"/>
        <v>7.6</v>
      </c>
      <c r="Q41" s="33" t="str">
        <f t="shared" si="4"/>
        <v>BảyPhẩy Sáu</v>
      </c>
      <c r="R41" s="82"/>
      <c r="S41" s="34">
        <f t="shared" si="5"/>
        <v>1</v>
      </c>
      <c r="T41" s="18">
        <v>2.8</v>
      </c>
      <c r="U41" s="18" t="s">
        <v>49</v>
      </c>
      <c r="W41" s="11" t="str">
        <f>VLOOKUP(B41,KTTK!$B$8:$E$221,3,0)</f>
        <v>Huyền</v>
      </c>
    </row>
    <row r="42" spans="1:23" s="14" customFormat="1" ht="20.25" customHeight="1">
      <c r="A42" s="27">
        <f t="shared" si="2"/>
        <v>35</v>
      </c>
      <c r="B42" s="95">
        <v>1811226160</v>
      </c>
      <c r="C42" s="129" t="s">
        <v>188</v>
      </c>
      <c r="D42" s="130" t="s">
        <v>251</v>
      </c>
      <c r="E42" s="132" t="s">
        <v>203</v>
      </c>
      <c r="F42" s="134" t="s">
        <v>210</v>
      </c>
      <c r="G42" s="39">
        <f>VLOOKUP(B42,KTTK!$B$8:$L$221,5,0)</f>
        <v>6</v>
      </c>
      <c r="H42" s="39">
        <f>VLOOKUP(B42,KTTK!$B$8:$L$221,6,0)</f>
        <v>5</v>
      </c>
      <c r="I42" s="39">
        <f>VLOOKUP(B42,KTTK!$B$8:$L$221,7,0)</f>
        <v>0</v>
      </c>
      <c r="J42" s="39">
        <f>VLOOKUP(B42,KTTK!$B$8:$L$221,8,0)</f>
        <v>2.5</v>
      </c>
      <c r="K42" s="40"/>
      <c r="L42" s="40"/>
      <c r="M42" s="40"/>
      <c r="N42" s="40"/>
      <c r="O42" s="120" t="s">
        <v>163</v>
      </c>
      <c r="P42" s="44">
        <f t="shared" si="3"/>
        <v>0</v>
      </c>
      <c r="Q42" s="33" t="str">
        <f t="shared" si="4"/>
        <v>Không</v>
      </c>
      <c r="R42" s="122"/>
      <c r="S42" s="34">
        <f t="shared" si="5"/>
        <v>1</v>
      </c>
      <c r="T42" s="18">
        <v>2.9</v>
      </c>
      <c r="U42" s="18" t="s">
        <v>50</v>
      </c>
      <c r="W42" s="11" t="str">
        <f>VLOOKUP(B42,KTTK!$B$8:$E$221,3,0)</f>
        <v>Kế</v>
      </c>
    </row>
    <row r="43" spans="1:23" s="14" customFormat="1" ht="20.25" customHeight="1">
      <c r="A43" s="27">
        <f t="shared" si="2"/>
        <v>36</v>
      </c>
      <c r="B43" s="95">
        <v>172328019</v>
      </c>
      <c r="C43" s="129" t="s">
        <v>252</v>
      </c>
      <c r="D43" s="130" t="s">
        <v>253</v>
      </c>
      <c r="E43" s="132" t="s">
        <v>203</v>
      </c>
      <c r="F43" s="134" t="s">
        <v>208</v>
      </c>
      <c r="G43" s="39">
        <f>VLOOKUP(B43,KTTK!$B$8:$L$221,5,0)</f>
        <v>9</v>
      </c>
      <c r="H43" s="39">
        <f>VLOOKUP(B43,KTTK!$B$8:$L$221,6,0)</f>
        <v>5</v>
      </c>
      <c r="I43" s="39">
        <f>VLOOKUP(B43,KTTK!$B$8:$L$221,7,0)</f>
        <v>7.8</v>
      </c>
      <c r="J43" s="39">
        <f>VLOOKUP(B43,KTTK!$B$8:$L$221,8,0)</f>
        <v>9.5</v>
      </c>
      <c r="K43" s="40"/>
      <c r="L43" s="40"/>
      <c r="M43" s="40"/>
      <c r="N43" s="40"/>
      <c r="O43" s="120">
        <v>8.5</v>
      </c>
      <c r="P43" s="44">
        <f t="shared" si="3"/>
        <v>8.3000000000000007</v>
      </c>
      <c r="Q43" s="33" t="str">
        <f t="shared" si="4"/>
        <v>Tám Phẩy Ba</v>
      </c>
      <c r="R43" s="82"/>
      <c r="S43" s="34">
        <f t="shared" si="5"/>
        <v>1</v>
      </c>
      <c r="T43" s="18">
        <v>3.1</v>
      </c>
      <c r="U43" s="18" t="s">
        <v>51</v>
      </c>
      <c r="W43" s="11" t="str">
        <f>VLOOKUP(B43,KTTK!$B$8:$E$221,3,0)</f>
        <v>Khang</v>
      </c>
    </row>
    <row r="44" spans="1:23" s="14" customFormat="1" ht="20.25" customHeight="1">
      <c r="A44" s="27">
        <f t="shared" si="2"/>
        <v>37</v>
      </c>
      <c r="B44" s="95">
        <v>1811223782</v>
      </c>
      <c r="C44" s="129" t="s">
        <v>254</v>
      </c>
      <c r="D44" s="130" t="s">
        <v>191</v>
      </c>
      <c r="E44" s="132" t="s">
        <v>203</v>
      </c>
      <c r="F44" s="134" t="s">
        <v>210</v>
      </c>
      <c r="G44" s="39">
        <f>VLOOKUP(B44,KTTK!$B$8:$L$221,5,0)</f>
        <v>8</v>
      </c>
      <c r="H44" s="39">
        <f>VLOOKUP(B44,KTTK!$B$8:$L$221,6,0)</f>
        <v>5</v>
      </c>
      <c r="I44" s="39">
        <f>VLOOKUP(B44,KTTK!$B$8:$L$221,7,0)</f>
        <v>6</v>
      </c>
      <c r="J44" s="39">
        <f>VLOOKUP(B44,KTTK!$B$8:$L$221,8,0)</f>
        <v>4</v>
      </c>
      <c r="K44" s="40"/>
      <c r="L44" s="40"/>
      <c r="M44" s="40"/>
      <c r="N44" s="40"/>
      <c r="O44" s="120">
        <v>7</v>
      </c>
      <c r="P44" s="44">
        <f t="shared" si="3"/>
        <v>6.4</v>
      </c>
      <c r="Q44" s="33" t="str">
        <f t="shared" si="4"/>
        <v>Sáu Phẩy Bốn</v>
      </c>
      <c r="R44" s="82"/>
      <c r="S44" s="34">
        <f t="shared" si="5"/>
        <v>1</v>
      </c>
      <c r="T44" s="18">
        <v>3.2</v>
      </c>
      <c r="U44" s="18" t="s">
        <v>52</v>
      </c>
      <c r="W44" s="11" t="str">
        <f>VLOOKUP(B44,KTTK!$B$8:$E$221,3,0)</f>
        <v>Khánh</v>
      </c>
    </row>
    <row r="45" spans="1:23" s="14" customFormat="1" ht="20.25" customHeight="1">
      <c r="A45" s="27">
        <f t="shared" si="2"/>
        <v>38</v>
      </c>
      <c r="B45" s="95">
        <v>172328020</v>
      </c>
      <c r="C45" s="129" t="s">
        <v>147</v>
      </c>
      <c r="D45" s="130" t="s">
        <v>255</v>
      </c>
      <c r="E45" s="132" t="s">
        <v>203</v>
      </c>
      <c r="F45" s="134" t="s">
        <v>208</v>
      </c>
      <c r="G45" s="39">
        <f>VLOOKUP(B45,KTTK!$B$8:$L$221,5,0)</f>
        <v>9</v>
      </c>
      <c r="H45" s="39">
        <f>VLOOKUP(B45,KTTK!$B$8:$L$221,6,0)</f>
        <v>5</v>
      </c>
      <c r="I45" s="39">
        <f>VLOOKUP(B45,KTTK!$B$8:$L$221,7,0)</f>
        <v>8.1999999999999993</v>
      </c>
      <c r="J45" s="39">
        <f>VLOOKUP(B45,KTTK!$B$8:$L$221,8,0)</f>
        <v>9</v>
      </c>
      <c r="K45" s="40"/>
      <c r="L45" s="40"/>
      <c r="M45" s="40"/>
      <c r="N45" s="40"/>
      <c r="O45" s="120">
        <v>9.5</v>
      </c>
      <c r="P45" s="44">
        <f t="shared" si="3"/>
        <v>8.8000000000000007</v>
      </c>
      <c r="Q45" s="33" t="str">
        <f t="shared" si="4"/>
        <v>Tám  Phẩy Tám</v>
      </c>
      <c r="R45" s="82"/>
      <c r="S45" s="34">
        <f t="shared" si="5"/>
        <v>1</v>
      </c>
      <c r="T45" s="18">
        <v>3.3</v>
      </c>
      <c r="U45" s="18" t="s">
        <v>53</v>
      </c>
      <c r="W45" s="11" t="str">
        <f>VLOOKUP(B45,KTTK!$B$8:$E$221,3,0)</f>
        <v>Kiều</v>
      </c>
    </row>
    <row r="46" spans="1:23" s="14" customFormat="1" ht="20.25" customHeight="1">
      <c r="A46" s="27">
        <f t="shared" si="2"/>
        <v>39</v>
      </c>
      <c r="B46" s="95">
        <v>172328021</v>
      </c>
      <c r="C46" s="129" t="s">
        <v>256</v>
      </c>
      <c r="D46" s="130" t="s">
        <v>255</v>
      </c>
      <c r="E46" s="132" t="s">
        <v>203</v>
      </c>
      <c r="F46" s="134" t="s">
        <v>208</v>
      </c>
      <c r="G46" s="39">
        <f>VLOOKUP(B46,KTTK!$B$8:$L$221,5,0)</f>
        <v>8</v>
      </c>
      <c r="H46" s="39">
        <f>VLOOKUP(B46,KTTK!$B$8:$L$221,6,0)</f>
        <v>7</v>
      </c>
      <c r="I46" s="39">
        <f>VLOOKUP(B46,KTTK!$B$8:$L$221,7,0)</f>
        <v>9</v>
      </c>
      <c r="J46" s="39">
        <f>VLOOKUP(B46,KTTK!$B$8:$L$221,8,0)</f>
        <v>8.5</v>
      </c>
      <c r="K46" s="40"/>
      <c r="L46" s="40"/>
      <c r="M46" s="40"/>
      <c r="N46" s="40"/>
      <c r="O46" s="120">
        <v>9.5</v>
      </c>
      <c r="P46" s="44">
        <f t="shared" si="3"/>
        <v>8.9</v>
      </c>
      <c r="Q46" s="33" t="str">
        <f t="shared" si="4"/>
        <v>Tám Phẩy Chín</v>
      </c>
      <c r="R46" s="82"/>
      <c r="S46" s="34">
        <f t="shared" si="5"/>
        <v>1</v>
      </c>
      <c r="T46" s="18">
        <v>3.4</v>
      </c>
      <c r="U46" s="18" t="s">
        <v>54</v>
      </c>
      <c r="W46" s="11" t="str">
        <f>VLOOKUP(B46,KTTK!$B$8:$E$221,3,0)</f>
        <v>Kiều</v>
      </c>
    </row>
    <row r="47" spans="1:23" s="14" customFormat="1" ht="20.25" customHeight="1">
      <c r="A47" s="27">
        <f t="shared" si="2"/>
        <v>40</v>
      </c>
      <c r="B47" s="95">
        <v>172328025</v>
      </c>
      <c r="C47" s="129" t="s">
        <v>257</v>
      </c>
      <c r="D47" s="130" t="s">
        <v>258</v>
      </c>
      <c r="E47" s="132" t="s">
        <v>203</v>
      </c>
      <c r="F47" s="134" t="s">
        <v>208</v>
      </c>
      <c r="G47" s="39">
        <f>VLOOKUP(B47,KTTK!$B$8:$L$221,5,0)</f>
        <v>8</v>
      </c>
      <c r="H47" s="39">
        <f>VLOOKUP(B47,KTTK!$B$8:$L$221,6,0)</f>
        <v>6</v>
      </c>
      <c r="I47" s="39">
        <f>VLOOKUP(B47,KTTK!$B$8:$L$221,7,0)</f>
        <v>9</v>
      </c>
      <c r="J47" s="39">
        <f>VLOOKUP(B47,KTTK!$B$8:$L$221,8,0)</f>
        <v>8.1999999999999993</v>
      </c>
      <c r="K47" s="40"/>
      <c r="L47" s="40"/>
      <c r="M47" s="40"/>
      <c r="N47" s="40"/>
      <c r="O47" s="120">
        <v>8.5</v>
      </c>
      <c r="P47" s="44">
        <f t="shared" si="3"/>
        <v>8.1999999999999993</v>
      </c>
      <c r="Q47" s="33" t="str">
        <f t="shared" si="4"/>
        <v>Tám Phẩy Hai</v>
      </c>
      <c r="R47" s="82"/>
      <c r="S47" s="34">
        <f t="shared" si="5"/>
        <v>1</v>
      </c>
      <c r="T47" s="18">
        <v>3.5</v>
      </c>
      <c r="U47" s="18" t="s">
        <v>55</v>
      </c>
      <c r="W47" s="11" t="str">
        <f>VLOOKUP(B47,KTTK!$B$8:$E$221,3,0)</f>
        <v>Liêm</v>
      </c>
    </row>
    <row r="48" spans="1:23" s="14" customFormat="1" ht="20.25" customHeight="1">
      <c r="A48" s="27">
        <f t="shared" si="2"/>
        <v>41</v>
      </c>
      <c r="B48" s="95">
        <v>1810226161</v>
      </c>
      <c r="C48" s="129" t="s">
        <v>147</v>
      </c>
      <c r="D48" s="130" t="s">
        <v>150</v>
      </c>
      <c r="E48" s="132" t="s">
        <v>203</v>
      </c>
      <c r="F48" s="134" t="s">
        <v>210</v>
      </c>
      <c r="G48" s="39">
        <f>VLOOKUP(B48,KTTK!$B$8:$L$221,5,0)</f>
        <v>7</v>
      </c>
      <c r="H48" s="39">
        <f>VLOOKUP(B48,KTTK!$B$8:$L$221,6,0)</f>
        <v>5</v>
      </c>
      <c r="I48" s="39">
        <f>VLOOKUP(B48,KTTK!$B$8:$L$221,7,0)</f>
        <v>7</v>
      </c>
      <c r="J48" s="39">
        <f>VLOOKUP(B48,KTTK!$B$8:$L$221,8,0)</f>
        <v>8.1999999999999993</v>
      </c>
      <c r="K48" s="40"/>
      <c r="L48" s="40"/>
      <c r="M48" s="40"/>
      <c r="N48" s="40"/>
      <c r="O48" s="120">
        <v>9.5</v>
      </c>
      <c r="P48" s="44">
        <f t="shared" si="3"/>
        <v>8.4</v>
      </c>
      <c r="Q48" s="33" t="str">
        <f t="shared" si="4"/>
        <v>Tám Phẩy Bốn</v>
      </c>
      <c r="R48" s="82"/>
      <c r="S48" s="34">
        <f t="shared" si="5"/>
        <v>1</v>
      </c>
      <c r="T48" s="18">
        <v>3.6</v>
      </c>
      <c r="U48" s="18" t="s">
        <v>56</v>
      </c>
      <c r="W48" s="11" t="str">
        <f>VLOOKUP(B48,KTTK!$B$8:$E$221,3,0)</f>
        <v>Linh</v>
      </c>
    </row>
    <row r="49" spans="1:23" s="14" customFormat="1" ht="20.25" customHeight="1">
      <c r="A49" s="27">
        <f t="shared" si="2"/>
        <v>42</v>
      </c>
      <c r="B49" s="95">
        <v>1820264929</v>
      </c>
      <c r="C49" s="129" t="s">
        <v>250</v>
      </c>
      <c r="D49" s="130" t="s">
        <v>150</v>
      </c>
      <c r="E49" s="132" t="s">
        <v>203</v>
      </c>
      <c r="F49" s="134" t="s">
        <v>204</v>
      </c>
      <c r="G49" s="39">
        <f>VLOOKUP(B49,KTTK!$B$8:$L$221,5,0)</f>
        <v>10</v>
      </c>
      <c r="H49" s="39">
        <f>VLOOKUP(B49,KTTK!$B$8:$L$221,6,0)</f>
        <v>6</v>
      </c>
      <c r="I49" s="39">
        <f>VLOOKUP(B49,KTTK!$B$8:$L$221,7,0)</f>
        <v>9</v>
      </c>
      <c r="J49" s="39">
        <f>VLOOKUP(B49,KTTK!$B$8:$L$221,8,0)</f>
        <v>9.1999999999999993</v>
      </c>
      <c r="K49" s="40"/>
      <c r="L49" s="40"/>
      <c r="M49" s="40"/>
      <c r="N49" s="40"/>
      <c r="O49" s="120">
        <v>9</v>
      </c>
      <c r="P49" s="44">
        <f t="shared" si="3"/>
        <v>8.8000000000000007</v>
      </c>
      <c r="Q49" s="33" t="str">
        <f t="shared" si="4"/>
        <v>Tám  Phẩy Tám</v>
      </c>
      <c r="R49" s="82"/>
      <c r="S49" s="34">
        <f t="shared" si="5"/>
        <v>1</v>
      </c>
      <c r="T49" s="18">
        <v>3.7</v>
      </c>
      <c r="U49" s="18" t="s">
        <v>57</v>
      </c>
      <c r="W49" s="11" t="str">
        <f>VLOOKUP(B49,KTTK!$B$8:$E$221,3,0)</f>
        <v>Linh</v>
      </c>
    </row>
    <row r="50" spans="1:23" s="14" customFormat="1" ht="20.25" customHeight="1">
      <c r="A50" s="27">
        <f t="shared" si="2"/>
        <v>43</v>
      </c>
      <c r="B50" s="95">
        <v>1820265734</v>
      </c>
      <c r="C50" s="129" t="s">
        <v>259</v>
      </c>
      <c r="D50" s="130" t="s">
        <v>165</v>
      </c>
      <c r="E50" s="132" t="s">
        <v>203</v>
      </c>
      <c r="F50" s="134" t="s">
        <v>204</v>
      </c>
      <c r="G50" s="39">
        <f>VLOOKUP(B50,KTTK!$B$8:$L$221,5,0)</f>
        <v>10</v>
      </c>
      <c r="H50" s="39">
        <f>VLOOKUP(B50,KTTK!$B$8:$L$221,6,0)</f>
        <v>6</v>
      </c>
      <c r="I50" s="39">
        <f>VLOOKUP(B50,KTTK!$B$8:$L$221,7,0)</f>
        <v>9</v>
      </c>
      <c r="J50" s="39">
        <f>VLOOKUP(B50,KTTK!$B$8:$L$221,8,0)</f>
        <v>10</v>
      </c>
      <c r="K50" s="40"/>
      <c r="L50" s="40"/>
      <c r="M50" s="40"/>
      <c r="N50" s="40"/>
      <c r="O50" s="120">
        <v>8.3000000000000007</v>
      </c>
      <c r="P50" s="44">
        <f t="shared" si="3"/>
        <v>8.6</v>
      </c>
      <c r="Q50" s="33" t="str">
        <f t="shared" si="4"/>
        <v>Tám Phẩy Sáu</v>
      </c>
      <c r="R50" s="82"/>
      <c r="S50" s="34">
        <f t="shared" si="5"/>
        <v>1</v>
      </c>
      <c r="T50" s="18">
        <v>3.8</v>
      </c>
      <c r="U50" s="18" t="s">
        <v>58</v>
      </c>
      <c r="W50" s="11" t="str">
        <f>VLOOKUP(B50,KTTK!$B$8:$E$221,3,0)</f>
        <v>Loan</v>
      </c>
    </row>
    <row r="51" spans="1:23" s="14" customFormat="1" ht="20.25" customHeight="1">
      <c r="A51" s="27">
        <f t="shared" si="2"/>
        <v>44</v>
      </c>
      <c r="B51" s="95">
        <v>172328032</v>
      </c>
      <c r="C51" s="129" t="s">
        <v>260</v>
      </c>
      <c r="D51" s="130" t="s">
        <v>261</v>
      </c>
      <c r="E51" s="132" t="s">
        <v>203</v>
      </c>
      <c r="F51" s="134" t="s">
        <v>208</v>
      </c>
      <c r="G51" s="39">
        <f>VLOOKUP(B51,KTTK!$B$8:$L$221,5,0)</f>
        <v>8</v>
      </c>
      <c r="H51" s="39">
        <f>VLOOKUP(B51,KTTK!$B$8:$L$221,6,0)</f>
        <v>6</v>
      </c>
      <c r="I51" s="39">
        <f>VLOOKUP(B51,KTTK!$B$8:$L$221,7,0)</f>
        <v>6.5</v>
      </c>
      <c r="J51" s="39">
        <f>VLOOKUP(B51,KTTK!$B$8:$L$221,8,0)</f>
        <v>7.7</v>
      </c>
      <c r="K51" s="40"/>
      <c r="L51" s="40"/>
      <c r="M51" s="40"/>
      <c r="N51" s="40"/>
      <c r="O51" s="120">
        <v>9.5</v>
      </c>
      <c r="P51" s="44">
        <f t="shared" si="3"/>
        <v>8.4</v>
      </c>
      <c r="Q51" s="33" t="str">
        <f t="shared" si="4"/>
        <v>Tám Phẩy Bốn</v>
      </c>
      <c r="R51" s="82"/>
      <c r="S51" s="34">
        <f t="shared" si="5"/>
        <v>1</v>
      </c>
      <c r="T51" s="18">
        <v>3.9</v>
      </c>
      <c r="U51" s="18" t="s">
        <v>59</v>
      </c>
      <c r="W51" s="11" t="str">
        <f>VLOOKUP(B51,KTTK!$B$8:$E$221,3,0)</f>
        <v>Lộc</v>
      </c>
    </row>
    <row r="52" spans="1:23" s="14" customFormat="1" ht="20.25" customHeight="1">
      <c r="A52" s="27">
        <f t="shared" si="2"/>
        <v>45</v>
      </c>
      <c r="B52" s="95">
        <v>1810223778</v>
      </c>
      <c r="C52" s="129" t="s">
        <v>262</v>
      </c>
      <c r="D52" s="130" t="s">
        <v>263</v>
      </c>
      <c r="E52" s="132" t="s">
        <v>203</v>
      </c>
      <c r="F52" s="134" t="s">
        <v>210</v>
      </c>
      <c r="G52" s="39">
        <f>VLOOKUP(B52,KTTK!$B$8:$L$221,5,0)</f>
        <v>10</v>
      </c>
      <c r="H52" s="39">
        <f>VLOOKUP(B52,KTTK!$B$8:$L$221,6,0)</f>
        <v>6</v>
      </c>
      <c r="I52" s="39">
        <f>VLOOKUP(B52,KTTK!$B$8:$L$221,7,0)</f>
        <v>5.8</v>
      </c>
      <c r="J52" s="39">
        <f>VLOOKUP(B52,KTTK!$B$8:$L$221,8,0)</f>
        <v>5.8</v>
      </c>
      <c r="K52" s="40"/>
      <c r="L52" s="40"/>
      <c r="M52" s="40"/>
      <c r="N52" s="40"/>
      <c r="O52" s="120">
        <v>1</v>
      </c>
      <c r="P52" s="44">
        <f t="shared" si="3"/>
        <v>0</v>
      </c>
      <c r="Q52" s="33" t="str">
        <f t="shared" si="4"/>
        <v>Không</v>
      </c>
      <c r="R52" s="122"/>
      <c r="S52" s="34">
        <f t="shared" si="5"/>
        <v>1</v>
      </c>
      <c r="T52" s="18">
        <v>4.0999999999999996</v>
      </c>
      <c r="U52" s="18" t="s">
        <v>60</v>
      </c>
      <c r="W52" s="11" t="str">
        <f>VLOOKUP(B52,KTTK!$B$8:$E$221,3,0)</f>
        <v>Lý</v>
      </c>
    </row>
    <row r="53" spans="1:23" s="14" customFormat="1" ht="20.25" customHeight="1">
      <c r="A53" s="27">
        <f t="shared" si="2"/>
        <v>46</v>
      </c>
      <c r="B53" s="95">
        <v>172328037</v>
      </c>
      <c r="C53" s="129" t="s">
        <v>265</v>
      </c>
      <c r="D53" s="130" t="s">
        <v>182</v>
      </c>
      <c r="E53" s="132" t="s">
        <v>203</v>
      </c>
      <c r="F53" s="134" t="s">
        <v>208</v>
      </c>
      <c r="G53" s="39">
        <f>VLOOKUP(B53,KTTK!$B$8:$L$221,5,0)</f>
        <v>10</v>
      </c>
      <c r="H53" s="39">
        <f>VLOOKUP(B53,KTTK!$B$8:$L$221,6,0)</f>
        <v>6</v>
      </c>
      <c r="I53" s="39">
        <f>VLOOKUP(B53,KTTK!$B$8:$L$221,7,0)</f>
        <v>9</v>
      </c>
      <c r="J53" s="39">
        <f>VLOOKUP(B53,KTTK!$B$8:$L$221,8,0)</f>
        <v>10</v>
      </c>
      <c r="K53" s="40"/>
      <c r="L53" s="40"/>
      <c r="M53" s="40"/>
      <c r="N53" s="40"/>
      <c r="O53" s="120">
        <v>9.5</v>
      </c>
      <c r="P53" s="44">
        <f t="shared" si="3"/>
        <v>9.1999999999999993</v>
      </c>
      <c r="Q53" s="33" t="str">
        <f t="shared" si="4"/>
        <v>Chín Phẩy Hai</v>
      </c>
      <c r="R53" s="82"/>
      <c r="S53" s="34">
        <f t="shared" si="5"/>
        <v>1</v>
      </c>
      <c r="T53" s="18">
        <v>4.2</v>
      </c>
      <c r="U53" s="18" t="s">
        <v>61</v>
      </c>
      <c r="W53" s="11" t="str">
        <f>VLOOKUP(B53,KTTK!$B$8:$E$221,3,0)</f>
        <v>Minh</v>
      </c>
    </row>
    <row r="54" spans="1:23" s="14" customFormat="1" ht="20.25" customHeight="1">
      <c r="A54" s="27">
        <f t="shared" si="2"/>
        <v>47</v>
      </c>
      <c r="B54" s="95">
        <v>1811224623</v>
      </c>
      <c r="C54" s="129" t="s">
        <v>266</v>
      </c>
      <c r="D54" s="130" t="s">
        <v>174</v>
      </c>
      <c r="E54" s="132" t="s">
        <v>203</v>
      </c>
      <c r="F54" s="134" t="s">
        <v>210</v>
      </c>
      <c r="G54" s="39">
        <f>VLOOKUP(B54,KTTK!$B$8:$L$221,5,0)</f>
        <v>10</v>
      </c>
      <c r="H54" s="39">
        <f>VLOOKUP(B54,KTTK!$B$8:$L$221,6,0)</f>
        <v>6</v>
      </c>
      <c r="I54" s="39">
        <f>VLOOKUP(B54,KTTK!$B$8:$L$221,7,0)</f>
        <v>6</v>
      </c>
      <c r="J54" s="39">
        <f>VLOOKUP(B54,KTTK!$B$8:$L$221,8,0)</f>
        <v>6.5</v>
      </c>
      <c r="K54" s="40"/>
      <c r="L54" s="40"/>
      <c r="M54" s="40"/>
      <c r="N54" s="40"/>
      <c r="O54" s="120">
        <v>8.1999999999999993</v>
      </c>
      <c r="P54" s="44">
        <f t="shared" si="3"/>
        <v>7.7</v>
      </c>
      <c r="Q54" s="33" t="str">
        <f t="shared" si="4"/>
        <v>Bảy Phẩy Bảy</v>
      </c>
      <c r="R54" s="82"/>
      <c r="S54" s="34">
        <f t="shared" si="5"/>
        <v>1</v>
      </c>
      <c r="T54" s="18">
        <v>4.3</v>
      </c>
      <c r="U54" s="18" t="s">
        <v>62</v>
      </c>
      <c r="W54" s="11" t="str">
        <f>VLOOKUP(B54,KTTK!$B$8:$E$221,3,0)</f>
        <v>Mỹ</v>
      </c>
    </row>
    <row r="55" spans="1:23" s="14" customFormat="1" ht="20.25" customHeight="1">
      <c r="A55" s="27">
        <f t="shared" si="2"/>
        <v>48</v>
      </c>
      <c r="B55" s="95">
        <v>1810223954</v>
      </c>
      <c r="C55" s="127" t="s">
        <v>267</v>
      </c>
      <c r="D55" s="128" t="s">
        <v>268</v>
      </c>
      <c r="E55" s="132" t="s">
        <v>203</v>
      </c>
      <c r="F55" s="134" t="s">
        <v>210</v>
      </c>
      <c r="G55" s="39">
        <f>VLOOKUP(B55,KTTK!$B$8:$L$221,5,0)</f>
        <v>8</v>
      </c>
      <c r="H55" s="39">
        <f>VLOOKUP(B55,KTTK!$B$8:$L$221,6,0)</f>
        <v>5</v>
      </c>
      <c r="I55" s="39">
        <f>VLOOKUP(B55,KTTK!$B$8:$L$221,7,0)</f>
        <v>7</v>
      </c>
      <c r="J55" s="39">
        <f>VLOOKUP(B55,KTTK!$B$8:$L$221,8,0)</f>
        <v>6.2</v>
      </c>
      <c r="K55" s="40"/>
      <c r="L55" s="40"/>
      <c r="M55" s="40"/>
      <c r="N55" s="40"/>
      <c r="O55" s="120">
        <v>8.1999999999999993</v>
      </c>
      <c r="P55" s="44">
        <f t="shared" si="3"/>
        <v>7.4</v>
      </c>
      <c r="Q55" s="33" t="str">
        <f t="shared" si="4"/>
        <v>Bảy Phẩy Bốn</v>
      </c>
      <c r="R55" s="118"/>
      <c r="S55" s="34">
        <f t="shared" si="5"/>
        <v>1</v>
      </c>
      <c r="T55" s="18">
        <v>4.4000000000000004</v>
      </c>
      <c r="U55" s="18" t="s">
        <v>63</v>
      </c>
      <c r="W55" s="11" t="str">
        <f>VLOOKUP(B55,KTTK!$B$8:$E$221,3,0)</f>
        <v>Na</v>
      </c>
    </row>
    <row r="56" spans="1:23" s="14" customFormat="1" ht="20.25" customHeight="1">
      <c r="A56" s="27">
        <f t="shared" si="2"/>
        <v>49</v>
      </c>
      <c r="B56" s="95">
        <v>172328044</v>
      </c>
      <c r="C56" s="129" t="s">
        <v>269</v>
      </c>
      <c r="D56" s="130" t="s">
        <v>270</v>
      </c>
      <c r="E56" s="132" t="s">
        <v>203</v>
      </c>
      <c r="F56" s="134" t="s">
        <v>208</v>
      </c>
      <c r="G56" s="39">
        <f>VLOOKUP(B56,KTTK!$B$8:$L$221,5,0)</f>
        <v>0</v>
      </c>
      <c r="H56" s="39">
        <f>VLOOKUP(B56,KTTK!$B$8:$L$221,6,0)</f>
        <v>0</v>
      </c>
      <c r="I56" s="39">
        <f>VLOOKUP(B56,KTTK!$B$8:$L$221,7,0)</f>
        <v>0</v>
      </c>
      <c r="J56" s="39">
        <f>VLOOKUP(B56,KTTK!$B$8:$L$221,8,0)</f>
        <v>0</v>
      </c>
      <c r="K56" s="40"/>
      <c r="L56" s="40"/>
      <c r="M56" s="40"/>
      <c r="N56" s="40"/>
      <c r="O56" s="120" t="s">
        <v>163</v>
      </c>
      <c r="P56" s="44">
        <f t="shared" si="3"/>
        <v>0</v>
      </c>
      <c r="Q56" s="33" t="str">
        <f t="shared" si="4"/>
        <v>Không</v>
      </c>
      <c r="R56" s="82"/>
      <c r="S56" s="34">
        <f t="shared" si="5"/>
        <v>1</v>
      </c>
      <c r="T56" s="18">
        <v>4.5</v>
      </c>
      <c r="U56" s="18" t="s">
        <v>64</v>
      </c>
      <c r="W56" s="11" t="str">
        <f>VLOOKUP(B56,KTTK!$B$8:$E$221,3,0)</f>
        <v>Nga</v>
      </c>
    </row>
    <row r="57" spans="1:23" s="14" customFormat="1" ht="20.25" customHeight="1">
      <c r="A57" s="27">
        <f t="shared" si="2"/>
        <v>50</v>
      </c>
      <c r="B57" s="95">
        <v>172328932</v>
      </c>
      <c r="C57" s="129" t="s">
        <v>271</v>
      </c>
      <c r="D57" s="130" t="s">
        <v>270</v>
      </c>
      <c r="E57" s="132" t="s">
        <v>203</v>
      </c>
      <c r="F57" s="134" t="s">
        <v>208</v>
      </c>
      <c r="G57" s="39">
        <f>VLOOKUP(B57,KTTK!$B$8:$L$221,5,0)</f>
        <v>8</v>
      </c>
      <c r="H57" s="39">
        <f>VLOOKUP(B57,KTTK!$B$8:$L$221,6,0)</f>
        <v>6</v>
      </c>
      <c r="I57" s="39">
        <f>VLOOKUP(B57,KTTK!$B$8:$L$221,7,0)</f>
        <v>6</v>
      </c>
      <c r="J57" s="39">
        <f>VLOOKUP(B57,KTTK!$B$8:$L$221,8,0)</f>
        <v>6.5</v>
      </c>
      <c r="K57" s="40"/>
      <c r="L57" s="40"/>
      <c r="M57" s="40"/>
      <c r="N57" s="40"/>
      <c r="O57" s="120">
        <v>9.5</v>
      </c>
      <c r="P57" s="44">
        <f t="shared" si="3"/>
        <v>8.1999999999999993</v>
      </c>
      <c r="Q57" s="33" t="str">
        <f t="shared" si="4"/>
        <v>Tám Phẩy Hai</v>
      </c>
      <c r="R57" s="122"/>
      <c r="S57" s="34">
        <f t="shared" si="5"/>
        <v>1</v>
      </c>
      <c r="T57" s="18">
        <v>4.5999999999999996</v>
      </c>
      <c r="U57" s="18" t="s">
        <v>65</v>
      </c>
      <c r="W57" s="11" t="str">
        <f>VLOOKUP(B57,KTTK!$B$8:$E$221,3,0)</f>
        <v>Nga</v>
      </c>
    </row>
    <row r="58" spans="1:23" s="14" customFormat="1" ht="20.25" customHeight="1">
      <c r="A58" s="27">
        <f t="shared" si="2"/>
        <v>51</v>
      </c>
      <c r="B58" s="95">
        <v>171575590</v>
      </c>
      <c r="C58" s="129" t="s">
        <v>272</v>
      </c>
      <c r="D58" s="130" t="s">
        <v>192</v>
      </c>
      <c r="E58" s="132" t="s">
        <v>203</v>
      </c>
      <c r="F58" s="134" t="s">
        <v>210</v>
      </c>
      <c r="G58" s="39">
        <f>VLOOKUP(B58,KTTK!$B$8:$L$221,5,0)</f>
        <v>0</v>
      </c>
      <c r="H58" s="39">
        <f>VLOOKUP(B58,KTTK!$B$8:$L$221,6,0)</f>
        <v>0</v>
      </c>
      <c r="I58" s="39">
        <f>VLOOKUP(B58,KTTK!$B$8:$L$221,7,0)</f>
        <v>0</v>
      </c>
      <c r="J58" s="39">
        <f>VLOOKUP(B58,KTTK!$B$8:$L$221,8,0)</f>
        <v>0</v>
      </c>
      <c r="K58" s="40"/>
      <c r="L58" s="40"/>
      <c r="M58" s="40"/>
      <c r="N58" s="40"/>
      <c r="O58" s="120" t="s">
        <v>163</v>
      </c>
      <c r="P58" s="44">
        <f t="shared" si="3"/>
        <v>0</v>
      </c>
      <c r="Q58" s="33" t="str">
        <f t="shared" si="4"/>
        <v>Không</v>
      </c>
      <c r="R58" s="122"/>
      <c r="S58" s="34">
        <f t="shared" si="5"/>
        <v>1</v>
      </c>
      <c r="T58" s="18">
        <v>4.7</v>
      </c>
      <c r="U58" s="18" t="s">
        <v>66</v>
      </c>
      <c r="W58" s="11" t="str">
        <f>VLOOKUP(B58,KTTK!$B$8:$E$221,3,0)</f>
        <v>Ngân</v>
      </c>
    </row>
    <row r="59" spans="1:23" s="14" customFormat="1" ht="20.25" customHeight="1">
      <c r="A59" s="27">
        <f t="shared" si="2"/>
        <v>52</v>
      </c>
      <c r="B59" s="95">
        <v>1810215918</v>
      </c>
      <c r="C59" s="129" t="s">
        <v>166</v>
      </c>
      <c r="D59" s="130" t="s">
        <v>273</v>
      </c>
      <c r="E59" s="132" t="s">
        <v>203</v>
      </c>
      <c r="F59" s="134" t="s">
        <v>236</v>
      </c>
      <c r="G59" s="39">
        <f>VLOOKUP(B59,KTTK!$B$8:$L$221,5,0)</f>
        <v>9</v>
      </c>
      <c r="H59" s="39">
        <f>VLOOKUP(B59,KTTK!$B$8:$L$221,6,0)</f>
        <v>6</v>
      </c>
      <c r="I59" s="39">
        <f>VLOOKUP(B59,KTTK!$B$8:$L$221,7,0)</f>
        <v>6.5</v>
      </c>
      <c r="J59" s="39">
        <f>VLOOKUP(B59,KTTK!$B$8:$L$221,8,0)</f>
        <v>6.5</v>
      </c>
      <c r="K59" s="40"/>
      <c r="L59" s="40"/>
      <c r="M59" s="40"/>
      <c r="N59" s="40"/>
      <c r="O59" s="120">
        <v>6</v>
      </c>
      <c r="P59" s="44">
        <f t="shared" si="3"/>
        <v>6.4</v>
      </c>
      <c r="Q59" s="33" t="str">
        <f t="shared" si="4"/>
        <v>Sáu Phẩy Bốn</v>
      </c>
      <c r="R59" s="82"/>
      <c r="S59" s="34">
        <f t="shared" si="5"/>
        <v>1</v>
      </c>
      <c r="T59" s="18">
        <v>4.8</v>
      </c>
      <c r="U59" s="18" t="s">
        <v>67</v>
      </c>
      <c r="W59" s="11" t="str">
        <f>VLOOKUP(B59,KTTK!$B$8:$E$221,3,0)</f>
        <v>Nguyệt</v>
      </c>
    </row>
    <row r="60" spans="1:23" s="14" customFormat="1" ht="20.25" customHeight="1">
      <c r="A60" s="27">
        <f t="shared" si="2"/>
        <v>53</v>
      </c>
      <c r="B60" s="95">
        <v>171326037</v>
      </c>
      <c r="C60" s="129" t="s">
        <v>274</v>
      </c>
      <c r="D60" s="130" t="s">
        <v>275</v>
      </c>
      <c r="E60" s="132" t="s">
        <v>203</v>
      </c>
      <c r="F60" s="134" t="s">
        <v>249</v>
      </c>
      <c r="G60" s="39">
        <f>VLOOKUP(B60,KTTK!$B$8:$L$221,5,0)</f>
        <v>0</v>
      </c>
      <c r="H60" s="39">
        <f>VLOOKUP(B60,KTTK!$B$8:$L$221,6,0)</f>
        <v>0</v>
      </c>
      <c r="I60" s="39">
        <f>VLOOKUP(B60,KTTK!$B$8:$L$221,7,0)</f>
        <v>0</v>
      </c>
      <c r="J60" s="39">
        <f>VLOOKUP(B60,KTTK!$B$8:$L$221,8,0)</f>
        <v>0</v>
      </c>
      <c r="K60" s="40"/>
      <c r="L60" s="40"/>
      <c r="M60" s="40"/>
      <c r="N60" s="40"/>
      <c r="O60" s="120" t="s">
        <v>163</v>
      </c>
      <c r="P60" s="44">
        <f t="shared" si="3"/>
        <v>0</v>
      </c>
      <c r="Q60" s="33" t="str">
        <f t="shared" si="4"/>
        <v>Không</v>
      </c>
      <c r="R60" s="82"/>
      <c r="S60" s="34">
        <f t="shared" si="5"/>
        <v>1</v>
      </c>
      <c r="T60" s="18">
        <v>4.9000000000000004</v>
      </c>
      <c r="U60" s="18" t="s">
        <v>68</v>
      </c>
      <c r="W60" s="11" t="str">
        <f>VLOOKUP(B60,KTTK!$B$8:$E$221,3,0)</f>
        <v>Nhàn</v>
      </c>
    </row>
    <row r="61" spans="1:23" s="14" customFormat="1" ht="20.25" customHeight="1">
      <c r="A61" s="27">
        <f t="shared" si="2"/>
        <v>54</v>
      </c>
      <c r="B61" s="95">
        <v>172328057</v>
      </c>
      <c r="C61" s="129" t="s">
        <v>276</v>
      </c>
      <c r="D61" s="130" t="s">
        <v>151</v>
      </c>
      <c r="E61" s="132" t="s">
        <v>203</v>
      </c>
      <c r="F61" s="134" t="s">
        <v>208</v>
      </c>
      <c r="G61" s="39">
        <f>VLOOKUP(B61,KTTK!$B$8:$L$221,5,0)</f>
        <v>6</v>
      </c>
      <c r="H61" s="39">
        <f>VLOOKUP(B61,KTTK!$B$8:$L$221,6,0)</f>
        <v>5</v>
      </c>
      <c r="I61" s="39">
        <f>VLOOKUP(B61,KTTK!$B$8:$L$221,7,0)</f>
        <v>9</v>
      </c>
      <c r="J61" s="39">
        <f>VLOOKUP(B61,KTTK!$B$8:$L$221,8,0)</f>
        <v>7</v>
      </c>
      <c r="K61" s="40"/>
      <c r="L61" s="40"/>
      <c r="M61" s="40"/>
      <c r="N61" s="40"/>
      <c r="O61" s="120">
        <v>3</v>
      </c>
      <c r="P61" s="44">
        <f t="shared" si="3"/>
        <v>0</v>
      </c>
      <c r="Q61" s="33" t="str">
        <f t="shared" si="4"/>
        <v>Không</v>
      </c>
      <c r="R61" s="82"/>
      <c r="S61" s="34">
        <f t="shared" si="5"/>
        <v>1</v>
      </c>
      <c r="T61" s="18">
        <v>5.0999999999999996</v>
      </c>
      <c r="U61" s="18" t="s">
        <v>69</v>
      </c>
      <c r="W61" s="11" t="str">
        <f>VLOOKUP(B61,KTTK!$B$8:$E$221,3,0)</f>
        <v>Nhi</v>
      </c>
    </row>
    <row r="62" spans="1:23" s="14" customFormat="1" ht="20.25" customHeight="1">
      <c r="A62" s="27">
        <f t="shared" si="2"/>
        <v>55</v>
      </c>
      <c r="B62" s="95">
        <v>1910217036</v>
      </c>
      <c r="C62" s="129" t="s">
        <v>277</v>
      </c>
      <c r="D62" s="130" t="s">
        <v>175</v>
      </c>
      <c r="E62" s="132" t="s">
        <v>203</v>
      </c>
      <c r="F62" s="134" t="s">
        <v>236</v>
      </c>
      <c r="G62" s="39">
        <f>VLOOKUP(B62,KTTK!$B$8:$L$221,5,0)</f>
        <v>9</v>
      </c>
      <c r="H62" s="39">
        <f>VLOOKUP(B62,KTTK!$B$8:$L$221,6,0)</f>
        <v>6</v>
      </c>
      <c r="I62" s="39">
        <f>VLOOKUP(B62,KTTK!$B$8:$L$221,7,0)</f>
        <v>6</v>
      </c>
      <c r="J62" s="39">
        <f>VLOOKUP(B62,KTTK!$B$8:$L$221,8,0)</f>
        <v>6.5</v>
      </c>
      <c r="K62" s="40"/>
      <c r="L62" s="40"/>
      <c r="M62" s="40"/>
      <c r="N62" s="40"/>
      <c r="O62" s="120">
        <v>4.2</v>
      </c>
      <c r="P62" s="44">
        <f t="shared" si="3"/>
        <v>5.4</v>
      </c>
      <c r="Q62" s="33" t="str">
        <f t="shared" si="4"/>
        <v>Năm Phẩy Bốn</v>
      </c>
      <c r="R62" s="82"/>
      <c r="S62" s="34">
        <f t="shared" si="5"/>
        <v>1</v>
      </c>
      <c r="T62" s="18">
        <v>5.2</v>
      </c>
      <c r="U62" s="18" t="s">
        <v>70</v>
      </c>
      <c r="W62" s="11" t="str">
        <f>VLOOKUP(B62,KTTK!$B$8:$E$221,3,0)</f>
        <v>Oanh</v>
      </c>
    </row>
    <row r="63" spans="1:23" s="14" customFormat="1" ht="20.25" customHeight="1">
      <c r="A63" s="27">
        <f t="shared" si="2"/>
        <v>56</v>
      </c>
      <c r="B63" s="95">
        <v>1816217063</v>
      </c>
      <c r="C63" s="129" t="s">
        <v>278</v>
      </c>
      <c r="D63" s="130" t="s">
        <v>152</v>
      </c>
      <c r="E63" s="132" t="s">
        <v>203</v>
      </c>
      <c r="F63" s="134" t="s">
        <v>234</v>
      </c>
      <c r="G63" s="39">
        <f>VLOOKUP(B63,KTTK!$B$8:$L$221,5,0)</f>
        <v>0</v>
      </c>
      <c r="H63" s="39">
        <f>VLOOKUP(B63,KTTK!$B$8:$L$221,6,0)</f>
        <v>0</v>
      </c>
      <c r="I63" s="39">
        <f>VLOOKUP(B63,KTTK!$B$8:$L$221,7,0)</f>
        <v>0</v>
      </c>
      <c r="J63" s="39">
        <f>VLOOKUP(B63,KTTK!$B$8:$L$221,8,0)</f>
        <v>0</v>
      </c>
      <c r="K63" s="40"/>
      <c r="L63" s="40"/>
      <c r="M63" s="40"/>
      <c r="N63" s="40"/>
      <c r="O63" s="120" t="s">
        <v>323</v>
      </c>
      <c r="P63" s="44">
        <f t="shared" si="3"/>
        <v>0</v>
      </c>
      <c r="Q63" s="33" t="str">
        <f t="shared" si="4"/>
        <v>Không</v>
      </c>
      <c r="R63" s="82"/>
      <c r="S63" s="34">
        <f t="shared" si="5"/>
        <v>1</v>
      </c>
      <c r="T63" s="18">
        <v>5.3</v>
      </c>
      <c r="U63" s="18" t="s">
        <v>71</v>
      </c>
      <c r="W63" s="11" t="str">
        <f>VLOOKUP(B63,KTTK!$B$8:$E$221,3,0)</f>
        <v>Phương</v>
      </c>
    </row>
    <row r="64" spans="1:23" s="14" customFormat="1" ht="20.25" customHeight="1">
      <c r="A64" s="27">
        <f t="shared" si="2"/>
        <v>57</v>
      </c>
      <c r="B64" s="95">
        <v>1820265725</v>
      </c>
      <c r="C64" s="129" t="s">
        <v>279</v>
      </c>
      <c r="D64" s="130" t="s">
        <v>152</v>
      </c>
      <c r="E64" s="132" t="s">
        <v>203</v>
      </c>
      <c r="F64" s="134" t="s">
        <v>204</v>
      </c>
      <c r="G64" s="39">
        <f>VLOOKUP(B64,KTTK!$B$8:$L$221,5,0)</f>
        <v>10</v>
      </c>
      <c r="H64" s="39">
        <f>VLOOKUP(B64,KTTK!$B$8:$L$221,6,0)</f>
        <v>8</v>
      </c>
      <c r="I64" s="39">
        <f>VLOOKUP(B64,KTTK!$B$8:$L$221,7,0)</f>
        <v>9</v>
      </c>
      <c r="J64" s="39">
        <f>VLOOKUP(B64,KTTK!$B$8:$L$221,8,0)</f>
        <v>10</v>
      </c>
      <c r="K64" s="40"/>
      <c r="L64" s="40"/>
      <c r="M64" s="40"/>
      <c r="N64" s="40"/>
      <c r="O64" s="120">
        <v>7.7</v>
      </c>
      <c r="P64" s="44">
        <f t="shared" si="3"/>
        <v>8.4</v>
      </c>
      <c r="Q64" s="33" t="str">
        <f t="shared" si="4"/>
        <v>Tám Phẩy Bốn</v>
      </c>
      <c r="R64" s="82"/>
      <c r="S64" s="34">
        <f t="shared" si="5"/>
        <v>1</v>
      </c>
      <c r="T64" s="18">
        <v>5.4</v>
      </c>
      <c r="U64" s="18" t="s">
        <v>72</v>
      </c>
      <c r="W64" s="11" t="str">
        <f>VLOOKUP(B64,KTTK!$B$8:$E$221,3,0)</f>
        <v>Phương</v>
      </c>
    </row>
    <row r="65" spans="1:23" s="14" customFormat="1" ht="20.25" customHeight="1">
      <c r="A65" s="27">
        <f t="shared" si="2"/>
        <v>58</v>
      </c>
      <c r="B65" s="95">
        <v>172328080</v>
      </c>
      <c r="C65" s="129" t="s">
        <v>280</v>
      </c>
      <c r="D65" s="130" t="s">
        <v>167</v>
      </c>
      <c r="E65" s="132" t="s">
        <v>203</v>
      </c>
      <c r="F65" s="134" t="s">
        <v>208</v>
      </c>
      <c r="G65" s="39">
        <f>VLOOKUP(B65,KTTK!$B$8:$L$221,5,0)</f>
        <v>10</v>
      </c>
      <c r="H65" s="39">
        <f>VLOOKUP(B65,KTTK!$B$8:$L$221,6,0)</f>
        <v>6</v>
      </c>
      <c r="I65" s="39">
        <f>VLOOKUP(B65,KTTK!$B$8:$L$221,7,0)</f>
        <v>8</v>
      </c>
      <c r="J65" s="39">
        <f>VLOOKUP(B65,KTTK!$B$8:$L$221,8,0)</f>
        <v>9.1999999999999993</v>
      </c>
      <c r="K65" s="40"/>
      <c r="L65" s="40"/>
      <c r="M65" s="40"/>
      <c r="N65" s="40"/>
      <c r="O65" s="120">
        <v>7.7</v>
      </c>
      <c r="P65" s="44">
        <f t="shared" si="3"/>
        <v>8</v>
      </c>
      <c r="Q65" s="33" t="str">
        <f t="shared" si="4"/>
        <v>Tám</v>
      </c>
      <c r="R65" s="82"/>
      <c r="S65" s="34">
        <f t="shared" si="5"/>
        <v>1</v>
      </c>
      <c r="T65" s="18">
        <v>5.5</v>
      </c>
      <c r="U65" s="18" t="s">
        <v>73</v>
      </c>
      <c r="W65" s="11" t="str">
        <f>VLOOKUP(B65,KTTK!$B$8:$E$221,3,0)</f>
        <v>Quỳnh</v>
      </c>
    </row>
    <row r="66" spans="1:23" s="14" customFormat="1" ht="20.25" customHeight="1">
      <c r="A66" s="27">
        <f t="shared" si="2"/>
        <v>59</v>
      </c>
      <c r="B66" s="95">
        <v>172328087</v>
      </c>
      <c r="C66" s="129" t="s">
        <v>281</v>
      </c>
      <c r="D66" s="130" t="s">
        <v>184</v>
      </c>
      <c r="E66" s="132" t="s">
        <v>203</v>
      </c>
      <c r="F66" s="134" t="s">
        <v>208</v>
      </c>
      <c r="G66" s="39">
        <f>VLOOKUP(B66,KTTK!$B$8:$L$221,5,0)</f>
        <v>7</v>
      </c>
      <c r="H66" s="39">
        <f>VLOOKUP(B66,KTTK!$B$8:$L$221,6,0)</f>
        <v>5</v>
      </c>
      <c r="I66" s="39">
        <f>VLOOKUP(B66,KTTK!$B$8:$L$221,7,0)</f>
        <v>9</v>
      </c>
      <c r="J66" s="39">
        <f>VLOOKUP(B66,KTTK!$B$8:$L$221,8,0)</f>
        <v>6</v>
      </c>
      <c r="K66" s="40"/>
      <c r="L66" s="40"/>
      <c r="M66" s="40"/>
      <c r="N66" s="40"/>
      <c r="O66" s="120">
        <v>7.2</v>
      </c>
      <c r="P66" s="44">
        <f t="shared" si="3"/>
        <v>7</v>
      </c>
      <c r="Q66" s="33" t="str">
        <f t="shared" si="4"/>
        <v>Bảy</v>
      </c>
      <c r="R66" s="82"/>
      <c r="S66" s="34">
        <f t="shared" si="5"/>
        <v>1</v>
      </c>
      <c r="T66" s="18">
        <v>5.6</v>
      </c>
      <c r="U66" s="18" t="s">
        <v>74</v>
      </c>
      <c r="W66" s="11" t="str">
        <f>VLOOKUP(B66,KTTK!$B$8:$E$221,3,0)</f>
        <v>Sương</v>
      </c>
    </row>
    <row r="67" spans="1:23" s="14" customFormat="1" ht="20.25" customHeight="1">
      <c r="A67" s="27">
        <f t="shared" si="2"/>
        <v>60</v>
      </c>
      <c r="B67" s="95">
        <v>172338234</v>
      </c>
      <c r="C67" s="129" t="s">
        <v>211</v>
      </c>
      <c r="D67" s="130" t="s">
        <v>184</v>
      </c>
      <c r="E67" s="132" t="s">
        <v>203</v>
      </c>
      <c r="F67" s="134" t="s">
        <v>208</v>
      </c>
      <c r="G67" s="39">
        <f>VLOOKUP(B67,KTTK!$B$8:$L$221,5,0)</f>
        <v>7</v>
      </c>
      <c r="H67" s="39">
        <f>VLOOKUP(B67,KTTK!$B$8:$L$221,6,0)</f>
        <v>6</v>
      </c>
      <c r="I67" s="39">
        <f>VLOOKUP(B67,KTTK!$B$8:$L$221,7,0)</f>
        <v>9</v>
      </c>
      <c r="J67" s="39">
        <f>VLOOKUP(B67,KTTK!$B$8:$L$221,8,0)</f>
        <v>6</v>
      </c>
      <c r="K67" s="40"/>
      <c r="L67" s="40"/>
      <c r="M67" s="40"/>
      <c r="N67" s="40"/>
      <c r="O67" s="120">
        <v>7.7</v>
      </c>
      <c r="P67" s="44">
        <f t="shared" si="3"/>
        <v>7.3</v>
      </c>
      <c r="Q67" s="33" t="str">
        <f t="shared" si="4"/>
        <v>Bảy Phẩy Ba</v>
      </c>
      <c r="R67" s="82"/>
      <c r="S67" s="34">
        <f t="shared" si="5"/>
        <v>1</v>
      </c>
      <c r="T67" s="18">
        <v>5.7</v>
      </c>
      <c r="U67" s="18" t="s">
        <v>75</v>
      </c>
      <c r="W67" s="11" t="str">
        <f>VLOOKUP(B67,KTTK!$B$8:$E$221,3,0)</f>
        <v>Sương</v>
      </c>
    </row>
    <row r="68" spans="1:23" s="14" customFormat="1" ht="20.25" customHeight="1">
      <c r="A68" s="27">
        <f t="shared" si="2"/>
        <v>61</v>
      </c>
      <c r="B68" s="95">
        <v>171575655</v>
      </c>
      <c r="C68" s="129" t="s">
        <v>282</v>
      </c>
      <c r="D68" s="130" t="s">
        <v>283</v>
      </c>
      <c r="E68" s="132" t="s">
        <v>203</v>
      </c>
      <c r="F68" s="134" t="s">
        <v>284</v>
      </c>
      <c r="G68" s="39">
        <f>VLOOKUP(B68,KTTK!$B$8:$L$221,5,0)</f>
        <v>7</v>
      </c>
      <c r="H68" s="39">
        <f>VLOOKUP(B68,KTTK!$B$8:$L$221,6,0)</f>
        <v>5</v>
      </c>
      <c r="I68" s="39">
        <f>VLOOKUP(B68,KTTK!$B$8:$L$221,7,0)</f>
        <v>6</v>
      </c>
      <c r="J68" s="39">
        <f>VLOOKUP(B68,KTTK!$B$8:$L$221,8,0)</f>
        <v>6</v>
      </c>
      <c r="K68" s="40"/>
      <c r="L68" s="40"/>
      <c r="M68" s="40"/>
      <c r="N68" s="40"/>
      <c r="O68" s="120">
        <v>6.7</v>
      </c>
      <c r="P68" s="44">
        <f t="shared" si="3"/>
        <v>6.4</v>
      </c>
      <c r="Q68" s="33" t="str">
        <f t="shared" si="4"/>
        <v>Sáu Phẩy Bốn</v>
      </c>
      <c r="R68" s="82"/>
      <c r="S68" s="34">
        <f t="shared" si="5"/>
        <v>1</v>
      </c>
      <c r="T68" s="18">
        <v>5.8</v>
      </c>
      <c r="U68" s="18" t="s">
        <v>76</v>
      </c>
      <c r="W68" s="11" t="str">
        <f>VLOOKUP(B68,KTTK!$B$8:$E$221,3,0)</f>
        <v>Thái</v>
      </c>
    </row>
    <row r="69" spans="1:23" s="14" customFormat="1" ht="20.25" customHeight="1">
      <c r="A69" s="27">
        <f t="shared" si="2"/>
        <v>62</v>
      </c>
      <c r="B69" s="95">
        <v>1821266335</v>
      </c>
      <c r="C69" s="129" t="s">
        <v>193</v>
      </c>
      <c r="D69" s="130" t="s">
        <v>285</v>
      </c>
      <c r="E69" s="132" t="s">
        <v>203</v>
      </c>
      <c r="F69" s="134" t="s">
        <v>204</v>
      </c>
      <c r="G69" s="39">
        <f>VLOOKUP(B69,KTTK!$B$8:$L$221,5,0)</f>
        <v>7</v>
      </c>
      <c r="H69" s="39">
        <f>VLOOKUP(B69,KTTK!$B$8:$L$221,6,0)</f>
        <v>6</v>
      </c>
      <c r="I69" s="39">
        <f>VLOOKUP(B69,KTTK!$B$8:$L$221,7,0)</f>
        <v>6</v>
      </c>
      <c r="J69" s="39">
        <f>VLOOKUP(B69,KTTK!$B$8:$L$221,8,0)</f>
        <v>5</v>
      </c>
      <c r="K69" s="40"/>
      <c r="L69" s="40"/>
      <c r="M69" s="40"/>
      <c r="N69" s="40"/>
      <c r="O69" s="120">
        <v>5.0999999999999996</v>
      </c>
      <c r="P69" s="44">
        <f t="shared" si="3"/>
        <v>5.5</v>
      </c>
      <c r="Q69" s="33" t="str">
        <f t="shared" si="4"/>
        <v>Năm Phẩy Năm</v>
      </c>
      <c r="R69" s="122"/>
      <c r="S69" s="34">
        <f t="shared" si="5"/>
        <v>1</v>
      </c>
      <c r="T69" s="18">
        <v>5.9</v>
      </c>
      <c r="U69" s="18" t="s">
        <v>77</v>
      </c>
      <c r="W69" s="11" t="str">
        <f>VLOOKUP(B69,KTTK!$B$8:$E$221,3,0)</f>
        <v>Thân</v>
      </c>
    </row>
    <row r="70" spans="1:23" s="14" customFormat="1" ht="20.25" customHeight="1">
      <c r="A70" s="27">
        <f t="shared" si="2"/>
        <v>63</v>
      </c>
      <c r="B70" s="95">
        <v>1810225085</v>
      </c>
      <c r="C70" s="129" t="s">
        <v>286</v>
      </c>
      <c r="D70" s="130" t="s">
        <v>153</v>
      </c>
      <c r="E70" s="132" t="s">
        <v>203</v>
      </c>
      <c r="F70" s="134" t="s">
        <v>210</v>
      </c>
      <c r="G70" s="39">
        <f>VLOOKUP(B70,KTTK!$B$8:$L$221,5,0)</f>
        <v>8</v>
      </c>
      <c r="H70" s="39">
        <f>VLOOKUP(B70,KTTK!$B$8:$L$221,6,0)</f>
        <v>5</v>
      </c>
      <c r="I70" s="39">
        <f>VLOOKUP(B70,KTTK!$B$8:$L$221,7,0)</f>
        <v>6</v>
      </c>
      <c r="J70" s="39">
        <f>VLOOKUP(B70,KTTK!$B$8:$L$221,8,0)</f>
        <v>5</v>
      </c>
      <c r="K70" s="40"/>
      <c r="L70" s="40"/>
      <c r="M70" s="40"/>
      <c r="N70" s="40"/>
      <c r="O70" s="120">
        <v>5.4</v>
      </c>
      <c r="P70" s="44">
        <f t="shared" si="3"/>
        <v>5.6</v>
      </c>
      <c r="Q70" s="33" t="str">
        <f t="shared" si="4"/>
        <v>Năm Phẩy Sáu</v>
      </c>
      <c r="R70" s="82"/>
      <c r="S70" s="34">
        <f t="shared" si="5"/>
        <v>1</v>
      </c>
      <c r="T70" s="18">
        <v>6.1</v>
      </c>
      <c r="U70" s="18" t="s">
        <v>78</v>
      </c>
      <c r="W70" s="11" t="str">
        <f>VLOOKUP(B70,KTTK!$B$8:$E$221,3,0)</f>
        <v>Thảo</v>
      </c>
    </row>
    <row r="71" spans="1:23" s="14" customFormat="1" ht="20.25" customHeight="1">
      <c r="A71" s="27">
        <f t="shared" si="2"/>
        <v>64</v>
      </c>
      <c r="B71" s="95">
        <v>1820264375</v>
      </c>
      <c r="C71" s="127" t="s">
        <v>287</v>
      </c>
      <c r="D71" s="128" t="s">
        <v>153</v>
      </c>
      <c r="E71" s="132" t="s">
        <v>203</v>
      </c>
      <c r="F71" s="134" t="s">
        <v>204</v>
      </c>
      <c r="G71" s="39">
        <f>VLOOKUP(B71,KTTK!$B$8:$L$221,5,0)</f>
        <v>8</v>
      </c>
      <c r="H71" s="39">
        <f>VLOOKUP(B71,KTTK!$B$8:$L$221,6,0)</f>
        <v>6</v>
      </c>
      <c r="I71" s="39">
        <f>VLOOKUP(B71,KTTK!$B$8:$L$221,7,0)</f>
        <v>6</v>
      </c>
      <c r="J71" s="39">
        <f>VLOOKUP(B71,KTTK!$B$8:$L$221,8,0)</f>
        <v>3</v>
      </c>
      <c r="K71" s="40"/>
      <c r="L71" s="40"/>
      <c r="M71" s="40"/>
      <c r="N71" s="40"/>
      <c r="O71" s="120">
        <v>5.3</v>
      </c>
      <c r="P71" s="44">
        <f t="shared" si="3"/>
        <v>5.4</v>
      </c>
      <c r="Q71" s="33" t="str">
        <f t="shared" si="4"/>
        <v>Năm Phẩy Bốn</v>
      </c>
      <c r="R71" s="118"/>
      <c r="S71" s="34">
        <f t="shared" si="5"/>
        <v>1</v>
      </c>
      <c r="T71" s="18">
        <v>6.2</v>
      </c>
      <c r="U71" s="18" t="s">
        <v>79</v>
      </c>
      <c r="W71" s="11" t="str">
        <f>VLOOKUP(B71,KTTK!$B$8:$E$221,3,0)</f>
        <v>Thảo</v>
      </c>
    </row>
    <row r="72" spans="1:23" s="14" customFormat="1" ht="20.25" customHeight="1">
      <c r="A72" s="27">
        <f t="shared" si="2"/>
        <v>65</v>
      </c>
      <c r="B72" s="95">
        <v>162324917</v>
      </c>
      <c r="C72" s="129" t="s">
        <v>288</v>
      </c>
      <c r="D72" s="130" t="s">
        <v>183</v>
      </c>
      <c r="E72" s="132" t="s">
        <v>203</v>
      </c>
      <c r="F72" s="134" t="s">
        <v>208</v>
      </c>
      <c r="G72" s="39">
        <f>VLOOKUP(B72,KTTK!$B$8:$L$221,5,0)</f>
        <v>8</v>
      </c>
      <c r="H72" s="39">
        <f>VLOOKUP(B72,KTTK!$B$8:$L$221,6,0)</f>
        <v>7</v>
      </c>
      <c r="I72" s="39">
        <f>VLOOKUP(B72,KTTK!$B$8:$L$221,7,0)</f>
        <v>9</v>
      </c>
      <c r="J72" s="39">
        <f>VLOOKUP(B72,KTTK!$B$8:$L$221,8,0)</f>
        <v>10</v>
      </c>
      <c r="K72" s="40"/>
      <c r="L72" s="40"/>
      <c r="M72" s="40"/>
      <c r="N72" s="40"/>
      <c r="O72" s="120">
        <v>9.5</v>
      </c>
      <c r="P72" s="44">
        <f t="shared" si="3"/>
        <v>9.1</v>
      </c>
      <c r="Q72" s="33" t="str">
        <f t="shared" si="4"/>
        <v>Chín Phẩy Một</v>
      </c>
      <c r="R72" s="82"/>
      <c r="S72" s="34">
        <f t="shared" ref="S72:S103" si="6">COUNTIF($B$8:$B$349,B72)</f>
        <v>1</v>
      </c>
      <c r="T72" s="18">
        <v>6.3</v>
      </c>
      <c r="U72" s="18" t="s">
        <v>80</v>
      </c>
      <c r="W72" s="11" t="str">
        <f>VLOOKUP(B72,KTTK!$B$8:$E$221,3,0)</f>
        <v>Thi</v>
      </c>
    </row>
    <row r="73" spans="1:23" s="14" customFormat="1" ht="20.25" customHeight="1">
      <c r="A73" s="27">
        <f t="shared" si="2"/>
        <v>66</v>
      </c>
      <c r="B73" s="95">
        <v>172329032</v>
      </c>
      <c r="C73" s="129" t="s">
        <v>289</v>
      </c>
      <c r="D73" s="130" t="s">
        <v>290</v>
      </c>
      <c r="E73" s="132" t="s">
        <v>203</v>
      </c>
      <c r="F73" s="134" t="s">
        <v>208</v>
      </c>
      <c r="G73" s="39">
        <f>VLOOKUP(B73,KTTK!$B$8:$L$221,5,0)</f>
        <v>10</v>
      </c>
      <c r="H73" s="39">
        <f>VLOOKUP(B73,KTTK!$B$8:$L$221,6,0)</f>
        <v>6</v>
      </c>
      <c r="I73" s="39">
        <f>VLOOKUP(B73,KTTK!$B$8:$L$221,7,0)</f>
        <v>9</v>
      </c>
      <c r="J73" s="39">
        <f>VLOOKUP(B73,KTTK!$B$8:$L$221,8,0)</f>
        <v>10</v>
      </c>
      <c r="K73" s="40"/>
      <c r="L73" s="40"/>
      <c r="M73" s="40"/>
      <c r="N73" s="40"/>
      <c r="O73" s="120">
        <v>9.5</v>
      </c>
      <c r="P73" s="44">
        <f t="shared" si="3"/>
        <v>9.1999999999999993</v>
      </c>
      <c r="Q73" s="33" t="str">
        <f t="shared" si="4"/>
        <v>Chín Phẩy Hai</v>
      </c>
      <c r="R73" s="82"/>
      <c r="S73" s="34">
        <f t="shared" si="6"/>
        <v>1</v>
      </c>
      <c r="T73" s="18">
        <v>6.4</v>
      </c>
      <c r="U73" s="18" t="s">
        <v>81</v>
      </c>
      <c r="W73" s="11" t="str">
        <f>VLOOKUP(B73,KTTK!$B$8:$E$221,3,0)</f>
        <v>Thơm</v>
      </c>
    </row>
    <row r="74" spans="1:23" s="14" customFormat="1" ht="20.25" customHeight="1">
      <c r="A74" s="27">
        <f t="shared" ref="A74:A137" si="7">A73+1</f>
        <v>67</v>
      </c>
      <c r="B74" s="95">
        <v>171326781</v>
      </c>
      <c r="C74" s="129" t="s">
        <v>291</v>
      </c>
      <c r="D74" s="130" t="s">
        <v>170</v>
      </c>
      <c r="E74" s="132" t="s">
        <v>203</v>
      </c>
      <c r="F74" s="134" t="s">
        <v>292</v>
      </c>
      <c r="G74" s="39">
        <f>VLOOKUP(B74,KTTK!$B$8:$L$221,5,0)</f>
        <v>8</v>
      </c>
      <c r="H74" s="39">
        <f>VLOOKUP(B74,KTTK!$B$8:$L$221,6,0)</f>
        <v>6</v>
      </c>
      <c r="I74" s="39">
        <f>VLOOKUP(B74,KTTK!$B$8:$L$221,7,0)</f>
        <v>5</v>
      </c>
      <c r="J74" s="39">
        <f>VLOOKUP(B74,KTTK!$B$8:$L$221,8,0)</f>
        <v>6.8</v>
      </c>
      <c r="K74" s="40"/>
      <c r="L74" s="40"/>
      <c r="M74" s="40"/>
      <c r="N74" s="40"/>
      <c r="O74" s="120">
        <v>4.8</v>
      </c>
      <c r="P74" s="44">
        <f t="shared" ref="P74:P137" si="8">IF(OR($P$7=0,O74&lt;4),0,IF(OR(O74="HP",O74="LP",O74="V",O74="DC"),0,ROUND(SUMPRODUCT(G74:O74,$G$7:$O$7)/$P$7,1)))</f>
        <v>5.6</v>
      </c>
      <c r="Q74" s="33" t="str">
        <f t="shared" ref="Q74:Q137" si="9">VLOOKUP(P74,$T$9:$U$108,2,0)</f>
        <v>Năm Phẩy Sáu</v>
      </c>
      <c r="R74" s="82"/>
      <c r="S74" s="34">
        <f t="shared" si="6"/>
        <v>1</v>
      </c>
      <c r="T74" s="18">
        <v>6.5</v>
      </c>
      <c r="U74" s="18" t="s">
        <v>82</v>
      </c>
      <c r="W74" s="11" t="str">
        <f>VLOOKUP(B74,KTTK!$B$8:$E$221,3,0)</f>
        <v>Thu</v>
      </c>
    </row>
    <row r="75" spans="1:23" s="14" customFormat="1" ht="20.25" customHeight="1">
      <c r="A75" s="27">
        <f t="shared" si="7"/>
        <v>68</v>
      </c>
      <c r="B75" s="95">
        <v>172328110</v>
      </c>
      <c r="C75" s="127" t="s">
        <v>294</v>
      </c>
      <c r="D75" s="128" t="s">
        <v>295</v>
      </c>
      <c r="E75" s="132" t="s">
        <v>203</v>
      </c>
      <c r="F75" s="134" t="s">
        <v>208</v>
      </c>
      <c r="G75" s="39">
        <f>VLOOKUP(B75,KTTK!$B$8:$L$221,5,0)</f>
        <v>8</v>
      </c>
      <c r="H75" s="39">
        <f>VLOOKUP(B75,KTTK!$B$8:$L$221,6,0)</f>
        <v>6</v>
      </c>
      <c r="I75" s="39">
        <f>VLOOKUP(B75,KTTK!$B$8:$L$221,7,0)</f>
        <v>6.5</v>
      </c>
      <c r="J75" s="39">
        <f>VLOOKUP(B75,KTTK!$B$8:$L$221,8,0)</f>
        <v>7.5</v>
      </c>
      <c r="K75" s="40"/>
      <c r="L75" s="40"/>
      <c r="M75" s="40"/>
      <c r="N75" s="40"/>
      <c r="O75" s="120">
        <v>7.8</v>
      </c>
      <c r="P75" s="44">
        <f t="shared" si="8"/>
        <v>7.5</v>
      </c>
      <c r="Q75" s="33" t="str">
        <f t="shared" si="9"/>
        <v>Bảy Phẩy Năm</v>
      </c>
      <c r="R75" s="118"/>
      <c r="S75" s="34">
        <f t="shared" si="6"/>
        <v>1</v>
      </c>
      <c r="T75" s="18">
        <v>6.6</v>
      </c>
      <c r="U75" s="18" t="s">
        <v>83</v>
      </c>
      <c r="W75" s="11" t="str">
        <f>VLOOKUP(B75,KTTK!$B$8:$E$221,3,0)</f>
        <v>Thúy</v>
      </c>
    </row>
    <row r="76" spans="1:23" s="14" customFormat="1" ht="20.25" customHeight="1">
      <c r="A76" s="27">
        <f t="shared" si="7"/>
        <v>69</v>
      </c>
      <c r="B76" s="95">
        <v>1810223781</v>
      </c>
      <c r="C76" s="129" t="s">
        <v>296</v>
      </c>
      <c r="D76" s="130" t="s">
        <v>295</v>
      </c>
      <c r="E76" s="132" t="s">
        <v>203</v>
      </c>
      <c r="F76" s="134" t="s">
        <v>210</v>
      </c>
      <c r="G76" s="39">
        <f>VLOOKUP(B76,KTTK!$B$8:$L$221,5,0)</f>
        <v>8</v>
      </c>
      <c r="H76" s="39">
        <f>VLOOKUP(B76,KTTK!$B$8:$L$221,6,0)</f>
        <v>5</v>
      </c>
      <c r="I76" s="39">
        <f>VLOOKUP(B76,KTTK!$B$8:$L$221,7,0)</f>
        <v>9</v>
      </c>
      <c r="J76" s="39">
        <f>VLOOKUP(B76,KTTK!$B$8:$L$221,8,0)</f>
        <v>9</v>
      </c>
      <c r="K76" s="40"/>
      <c r="L76" s="40"/>
      <c r="M76" s="40"/>
      <c r="N76" s="40"/>
      <c r="O76" s="120">
        <v>9.5</v>
      </c>
      <c r="P76" s="44">
        <f t="shared" si="8"/>
        <v>8.8000000000000007</v>
      </c>
      <c r="Q76" s="33" t="str">
        <f t="shared" si="9"/>
        <v>Tám  Phẩy Tám</v>
      </c>
      <c r="R76" s="82"/>
      <c r="S76" s="34">
        <f t="shared" si="6"/>
        <v>1</v>
      </c>
      <c r="T76" s="18">
        <v>6.7</v>
      </c>
      <c r="U76" s="18" t="s">
        <v>84</v>
      </c>
      <c r="W76" s="11" t="str">
        <f>VLOOKUP(B76,KTTK!$B$8:$E$221,3,0)</f>
        <v>Thúy</v>
      </c>
    </row>
    <row r="77" spans="1:23" s="14" customFormat="1" ht="20.25" customHeight="1">
      <c r="A77" s="27">
        <f t="shared" si="7"/>
        <v>70</v>
      </c>
      <c r="B77" s="95">
        <v>1810223789</v>
      </c>
      <c r="C77" s="129" t="s">
        <v>147</v>
      </c>
      <c r="D77" s="130" t="s">
        <v>180</v>
      </c>
      <c r="E77" s="132" t="s">
        <v>203</v>
      </c>
      <c r="F77" s="134" t="s">
        <v>210</v>
      </c>
      <c r="G77" s="39">
        <f>VLOOKUP(B77,KTTK!$B$8:$L$221,5,0)</f>
        <v>8</v>
      </c>
      <c r="H77" s="39">
        <f>VLOOKUP(B77,KTTK!$B$8:$L$221,6,0)</f>
        <v>5</v>
      </c>
      <c r="I77" s="39">
        <f>VLOOKUP(B77,KTTK!$B$8:$L$221,7,0)</f>
        <v>6.2</v>
      </c>
      <c r="J77" s="39">
        <f>VLOOKUP(B77,KTTK!$B$8:$L$221,8,0)</f>
        <v>5.8</v>
      </c>
      <c r="K77" s="40"/>
      <c r="L77" s="40"/>
      <c r="M77" s="40"/>
      <c r="N77" s="40"/>
      <c r="O77" s="120">
        <v>1</v>
      </c>
      <c r="P77" s="44">
        <f t="shared" si="8"/>
        <v>0</v>
      </c>
      <c r="Q77" s="33" t="str">
        <f t="shared" si="9"/>
        <v>Không</v>
      </c>
      <c r="R77" s="82"/>
      <c r="S77" s="34">
        <f t="shared" si="6"/>
        <v>1</v>
      </c>
      <c r="T77" s="18">
        <v>6.8</v>
      </c>
      <c r="U77" s="18" t="s">
        <v>85</v>
      </c>
      <c r="W77" s="11" t="str">
        <f>VLOOKUP(B77,KTTK!$B$8:$E$221,3,0)</f>
        <v>Tiên</v>
      </c>
    </row>
    <row r="78" spans="1:23" s="14" customFormat="1" ht="20.25" customHeight="1">
      <c r="A78" s="27">
        <f t="shared" si="7"/>
        <v>71</v>
      </c>
      <c r="B78" s="95">
        <v>1810226390</v>
      </c>
      <c r="C78" s="129" t="s">
        <v>297</v>
      </c>
      <c r="D78" s="130" t="s">
        <v>180</v>
      </c>
      <c r="E78" s="132" t="s">
        <v>203</v>
      </c>
      <c r="F78" s="134" t="s">
        <v>298</v>
      </c>
      <c r="G78" s="39">
        <f>VLOOKUP(B78,KTTK!$B$8:$L$221,5,0)</f>
        <v>10</v>
      </c>
      <c r="H78" s="39">
        <f>VLOOKUP(B78,KTTK!$B$8:$L$221,6,0)</f>
        <v>6</v>
      </c>
      <c r="I78" s="39">
        <f>VLOOKUP(B78,KTTK!$B$8:$L$221,7,0)</f>
        <v>8</v>
      </c>
      <c r="J78" s="39">
        <f>VLOOKUP(B78,KTTK!$B$8:$L$221,8,0)</f>
        <v>7.5</v>
      </c>
      <c r="K78" s="40"/>
      <c r="L78" s="40"/>
      <c r="M78" s="40"/>
      <c r="N78" s="40"/>
      <c r="O78" s="120">
        <v>3</v>
      </c>
      <c r="P78" s="44">
        <f t="shared" si="8"/>
        <v>0</v>
      </c>
      <c r="Q78" s="33" t="str">
        <f t="shared" si="9"/>
        <v>Không</v>
      </c>
      <c r="R78" s="82"/>
      <c r="S78" s="34">
        <f t="shared" si="6"/>
        <v>1</v>
      </c>
      <c r="T78" s="18">
        <v>6.9</v>
      </c>
      <c r="U78" s="18" t="s">
        <v>86</v>
      </c>
      <c r="W78" s="11" t="str">
        <f>VLOOKUP(B78,KTTK!$B$8:$E$221,3,0)</f>
        <v>Tiên</v>
      </c>
    </row>
    <row r="79" spans="1:23" s="14" customFormat="1" ht="20.25" customHeight="1">
      <c r="A79" s="27">
        <f t="shared" si="7"/>
        <v>72</v>
      </c>
      <c r="B79" s="95">
        <v>1810224616</v>
      </c>
      <c r="C79" s="129" t="s">
        <v>299</v>
      </c>
      <c r="D79" s="130" t="s">
        <v>154</v>
      </c>
      <c r="E79" s="132" t="s">
        <v>203</v>
      </c>
      <c r="F79" s="134" t="s">
        <v>210</v>
      </c>
      <c r="G79" s="39">
        <f>VLOOKUP(B79,KTTK!$B$8:$L$221,5,0)</f>
        <v>10</v>
      </c>
      <c r="H79" s="39">
        <f>VLOOKUP(B79,KTTK!$B$8:$L$221,6,0)</f>
        <v>6</v>
      </c>
      <c r="I79" s="39">
        <f>VLOOKUP(B79,KTTK!$B$8:$L$221,7,0)</f>
        <v>6</v>
      </c>
      <c r="J79" s="39">
        <f>VLOOKUP(B79,KTTK!$B$8:$L$221,8,0)</f>
        <v>5.8</v>
      </c>
      <c r="K79" s="40"/>
      <c r="L79" s="40"/>
      <c r="M79" s="40"/>
      <c r="N79" s="40"/>
      <c r="O79" s="120">
        <v>2.5</v>
      </c>
      <c r="P79" s="44">
        <f t="shared" si="8"/>
        <v>0</v>
      </c>
      <c r="Q79" s="33" t="str">
        <f t="shared" si="9"/>
        <v>Không</v>
      </c>
      <c r="R79" s="82"/>
      <c r="S79" s="34">
        <f t="shared" si="6"/>
        <v>1</v>
      </c>
      <c r="T79" s="18">
        <v>7.1</v>
      </c>
      <c r="U79" s="18" t="s">
        <v>87</v>
      </c>
      <c r="W79" s="11" t="str">
        <f>VLOOKUP(B79,KTTK!$B$8:$E$221,3,0)</f>
        <v>Trâm</v>
      </c>
    </row>
    <row r="80" spans="1:23" s="14" customFormat="1" ht="20.25" customHeight="1">
      <c r="A80" s="27">
        <f t="shared" si="7"/>
        <v>73</v>
      </c>
      <c r="B80" s="95">
        <v>1810224622</v>
      </c>
      <c r="C80" s="129" t="s">
        <v>300</v>
      </c>
      <c r="D80" s="130" t="s">
        <v>154</v>
      </c>
      <c r="E80" s="132" t="s">
        <v>203</v>
      </c>
      <c r="F80" s="134" t="s">
        <v>210</v>
      </c>
      <c r="G80" s="39">
        <f>VLOOKUP(B80,KTTK!$B$8:$L$221,5,0)</f>
        <v>0</v>
      </c>
      <c r="H80" s="39">
        <f>VLOOKUP(B80,KTTK!$B$8:$L$221,6,0)</f>
        <v>0</v>
      </c>
      <c r="I80" s="39">
        <f>VLOOKUP(B80,KTTK!$B$8:$L$221,7,0)</f>
        <v>0</v>
      </c>
      <c r="J80" s="39">
        <f>VLOOKUP(B80,KTTK!$B$8:$L$221,8,0)</f>
        <v>0</v>
      </c>
      <c r="K80" s="40"/>
      <c r="L80" s="40"/>
      <c r="M80" s="40"/>
      <c r="N80" s="40"/>
      <c r="O80" s="120" t="s">
        <v>163</v>
      </c>
      <c r="P80" s="44">
        <f t="shared" si="8"/>
        <v>0</v>
      </c>
      <c r="Q80" s="33" t="str">
        <f t="shared" si="9"/>
        <v>Không</v>
      </c>
      <c r="R80" s="82"/>
      <c r="S80" s="34">
        <f t="shared" si="6"/>
        <v>1</v>
      </c>
      <c r="T80" s="18">
        <v>7.2</v>
      </c>
      <c r="U80" s="18" t="s">
        <v>88</v>
      </c>
      <c r="W80" s="11" t="str">
        <f>VLOOKUP(B80,KTTK!$B$8:$E$221,3,0)</f>
        <v>Trâm</v>
      </c>
    </row>
    <row r="81" spans="1:23" s="14" customFormat="1" ht="20.25" customHeight="1">
      <c r="A81" s="27">
        <f t="shared" si="7"/>
        <v>74</v>
      </c>
      <c r="B81" s="95">
        <v>1820263904</v>
      </c>
      <c r="C81" s="129" t="s">
        <v>301</v>
      </c>
      <c r="D81" s="130" t="s">
        <v>155</v>
      </c>
      <c r="E81" s="132" t="s">
        <v>203</v>
      </c>
      <c r="F81" s="134" t="s">
        <v>204</v>
      </c>
      <c r="G81" s="39">
        <f>VLOOKUP(B81,KTTK!$B$8:$L$221,5,0)</f>
        <v>10</v>
      </c>
      <c r="H81" s="39">
        <f>VLOOKUP(B81,KTTK!$B$8:$L$221,6,0)</f>
        <v>6</v>
      </c>
      <c r="I81" s="39">
        <f>VLOOKUP(B81,KTTK!$B$8:$L$221,7,0)</f>
        <v>9</v>
      </c>
      <c r="J81" s="39">
        <f>VLOOKUP(B81,KTTK!$B$8:$L$221,8,0)</f>
        <v>10</v>
      </c>
      <c r="K81" s="40"/>
      <c r="L81" s="40"/>
      <c r="M81" s="40"/>
      <c r="N81" s="40"/>
      <c r="O81" s="120">
        <v>9.5</v>
      </c>
      <c r="P81" s="44">
        <f t="shared" si="8"/>
        <v>9.1999999999999993</v>
      </c>
      <c r="Q81" s="33" t="str">
        <f t="shared" si="9"/>
        <v>Chín Phẩy Hai</v>
      </c>
      <c r="R81" s="82"/>
      <c r="S81" s="34">
        <f t="shared" si="6"/>
        <v>1</v>
      </c>
      <c r="T81" s="18">
        <v>7.3</v>
      </c>
      <c r="U81" s="18" t="s">
        <v>89</v>
      </c>
      <c r="W81" s="11" t="str">
        <f>VLOOKUP(B81,KTTK!$B$8:$E$221,3,0)</f>
        <v>Trang</v>
      </c>
    </row>
    <row r="82" spans="1:23" s="14" customFormat="1" ht="20.25" customHeight="1">
      <c r="A82" s="27">
        <f t="shared" si="7"/>
        <v>75</v>
      </c>
      <c r="B82" s="95">
        <v>1820266454</v>
      </c>
      <c r="C82" s="129" t="s">
        <v>302</v>
      </c>
      <c r="D82" s="130" t="s">
        <v>155</v>
      </c>
      <c r="E82" s="132" t="s">
        <v>203</v>
      </c>
      <c r="F82" s="134" t="s">
        <v>204</v>
      </c>
      <c r="G82" s="39">
        <f>VLOOKUP(B82,KTTK!$B$8:$L$221,5,0)</f>
        <v>10</v>
      </c>
      <c r="H82" s="39">
        <f>VLOOKUP(B82,KTTK!$B$8:$L$221,6,0)</f>
        <v>6</v>
      </c>
      <c r="I82" s="39">
        <f>VLOOKUP(B82,KTTK!$B$8:$L$221,7,0)</f>
        <v>9</v>
      </c>
      <c r="J82" s="39">
        <f>VLOOKUP(B82,KTTK!$B$8:$L$221,8,0)</f>
        <v>10</v>
      </c>
      <c r="K82" s="40"/>
      <c r="L82" s="40"/>
      <c r="M82" s="40"/>
      <c r="N82" s="40"/>
      <c r="O82" s="120">
        <v>9</v>
      </c>
      <c r="P82" s="44">
        <f t="shared" si="8"/>
        <v>9</v>
      </c>
      <c r="Q82" s="33" t="str">
        <f t="shared" si="9"/>
        <v>Chín</v>
      </c>
      <c r="R82" s="82"/>
      <c r="S82" s="34">
        <f t="shared" si="6"/>
        <v>1</v>
      </c>
      <c r="T82" s="18">
        <v>7.4</v>
      </c>
      <c r="U82" s="18" t="s">
        <v>90</v>
      </c>
      <c r="W82" s="11" t="str">
        <f>VLOOKUP(B82,KTTK!$B$8:$E$221,3,0)</f>
        <v>Trang</v>
      </c>
    </row>
    <row r="83" spans="1:23" s="14" customFormat="1" ht="20.25" customHeight="1">
      <c r="A83" s="27">
        <f t="shared" si="7"/>
        <v>76</v>
      </c>
      <c r="B83" s="95">
        <v>171578977</v>
      </c>
      <c r="C83" s="129" t="s">
        <v>303</v>
      </c>
      <c r="D83" s="130" t="s">
        <v>195</v>
      </c>
      <c r="E83" s="132" t="s">
        <v>203</v>
      </c>
      <c r="F83" s="134" t="s">
        <v>304</v>
      </c>
      <c r="G83" s="39">
        <f>VLOOKUP(B83,KTTK!$B$8:$L$221,5,0)</f>
        <v>8</v>
      </c>
      <c r="H83" s="39">
        <f>VLOOKUP(B83,KTTK!$B$8:$L$221,6,0)</f>
        <v>6</v>
      </c>
      <c r="I83" s="39">
        <f>VLOOKUP(B83,KTTK!$B$8:$L$221,7,0)</f>
        <v>0</v>
      </c>
      <c r="J83" s="39">
        <f>VLOOKUP(B83,KTTK!$B$8:$L$221,8,0)</f>
        <v>3.5</v>
      </c>
      <c r="K83" s="40"/>
      <c r="L83" s="40"/>
      <c r="M83" s="40"/>
      <c r="N83" s="40"/>
      <c r="O83" s="120">
        <v>3</v>
      </c>
      <c r="P83" s="44">
        <f t="shared" si="8"/>
        <v>0</v>
      </c>
      <c r="Q83" s="33" t="str">
        <f t="shared" si="9"/>
        <v>Không</v>
      </c>
      <c r="R83" s="82"/>
      <c r="S83" s="34">
        <f t="shared" si="6"/>
        <v>1</v>
      </c>
      <c r="T83" s="18">
        <v>7.5</v>
      </c>
      <c r="U83" s="18" t="s">
        <v>91</v>
      </c>
      <c r="W83" s="11" t="str">
        <f>VLOOKUP(B83,KTTK!$B$8:$E$221,3,0)</f>
        <v>Trí</v>
      </c>
    </row>
    <row r="84" spans="1:23" s="14" customFormat="1" ht="20.25" customHeight="1">
      <c r="A84" s="27">
        <f t="shared" si="7"/>
        <v>77</v>
      </c>
      <c r="B84" s="95">
        <v>1810225958</v>
      </c>
      <c r="C84" s="129" t="s">
        <v>305</v>
      </c>
      <c r="D84" s="130" t="s">
        <v>169</v>
      </c>
      <c r="E84" s="132" t="s">
        <v>203</v>
      </c>
      <c r="F84" s="134" t="s">
        <v>210</v>
      </c>
      <c r="G84" s="39">
        <f>VLOOKUP(B84,KTTK!$B$8:$L$221,5,0)</f>
        <v>8</v>
      </c>
      <c r="H84" s="39">
        <f>VLOOKUP(B84,KTTK!$B$8:$L$221,6,0)</f>
        <v>5</v>
      </c>
      <c r="I84" s="39">
        <f>VLOOKUP(B84,KTTK!$B$8:$L$221,7,0)</f>
        <v>6</v>
      </c>
      <c r="J84" s="39">
        <f>VLOOKUP(B84,KTTK!$B$8:$L$221,8,0)</f>
        <v>6</v>
      </c>
      <c r="K84" s="40"/>
      <c r="L84" s="40"/>
      <c r="M84" s="40"/>
      <c r="N84" s="40"/>
      <c r="O84" s="120">
        <v>5.5</v>
      </c>
      <c r="P84" s="44">
        <f t="shared" si="8"/>
        <v>5.8</v>
      </c>
      <c r="Q84" s="33" t="str">
        <f t="shared" si="9"/>
        <v>Năm Phẩy Tám</v>
      </c>
      <c r="R84" s="82"/>
      <c r="S84" s="34">
        <f t="shared" si="6"/>
        <v>1</v>
      </c>
      <c r="T84" s="18">
        <v>7.6</v>
      </c>
      <c r="U84" s="18" t="s">
        <v>92</v>
      </c>
      <c r="W84" s="11" t="str">
        <f>VLOOKUP(B84,KTTK!$B$8:$E$221,3,0)</f>
        <v>Trinh</v>
      </c>
    </row>
    <row r="85" spans="1:23" s="14" customFormat="1" ht="20.25" customHeight="1">
      <c r="A85" s="27">
        <f t="shared" si="7"/>
        <v>78</v>
      </c>
      <c r="B85" s="95">
        <v>1820266585</v>
      </c>
      <c r="C85" s="129" t="s">
        <v>306</v>
      </c>
      <c r="D85" s="130" t="s">
        <v>169</v>
      </c>
      <c r="E85" s="132" t="s">
        <v>203</v>
      </c>
      <c r="F85" s="134" t="s">
        <v>204</v>
      </c>
      <c r="G85" s="39">
        <f>VLOOKUP(B85,KTTK!$B$8:$L$221,5,0)</f>
        <v>10</v>
      </c>
      <c r="H85" s="39">
        <f>VLOOKUP(B85,KTTK!$B$8:$L$221,6,0)</f>
        <v>6</v>
      </c>
      <c r="I85" s="39">
        <f>VLOOKUP(B85,KTTK!$B$8:$L$221,7,0)</f>
        <v>9</v>
      </c>
      <c r="J85" s="39">
        <f>VLOOKUP(B85,KTTK!$B$8:$L$221,8,0)</f>
        <v>10</v>
      </c>
      <c r="K85" s="40"/>
      <c r="L85" s="40"/>
      <c r="M85" s="40"/>
      <c r="N85" s="40"/>
      <c r="O85" s="120">
        <v>8.9</v>
      </c>
      <c r="P85" s="44">
        <f t="shared" si="8"/>
        <v>8.9</v>
      </c>
      <c r="Q85" s="33" t="str">
        <f t="shared" si="9"/>
        <v>Tám Phẩy Chín</v>
      </c>
      <c r="R85" s="82"/>
      <c r="S85" s="34">
        <f t="shared" si="6"/>
        <v>1</v>
      </c>
      <c r="T85" s="18">
        <v>7.7</v>
      </c>
      <c r="U85" s="18" t="s">
        <v>93</v>
      </c>
      <c r="W85" s="11" t="str">
        <f>VLOOKUP(B85,KTTK!$B$8:$E$221,3,0)</f>
        <v>Trinh</v>
      </c>
    </row>
    <row r="86" spans="1:23" s="14" customFormat="1" ht="20.25" customHeight="1">
      <c r="A86" s="27">
        <f t="shared" si="7"/>
        <v>79</v>
      </c>
      <c r="B86" s="95">
        <v>1811226395</v>
      </c>
      <c r="C86" s="129" t="s">
        <v>307</v>
      </c>
      <c r="D86" s="130" t="s">
        <v>177</v>
      </c>
      <c r="E86" s="132" t="s">
        <v>203</v>
      </c>
      <c r="F86" s="134" t="s">
        <v>210</v>
      </c>
      <c r="G86" s="39">
        <f>VLOOKUP(B86,KTTK!$B$8:$L$221,5,0)</f>
        <v>0</v>
      </c>
      <c r="H86" s="39">
        <f>VLOOKUP(B86,KTTK!$B$8:$L$221,6,0)</f>
        <v>0</v>
      </c>
      <c r="I86" s="39">
        <f>VLOOKUP(B86,KTTK!$B$8:$L$221,7,0)</f>
        <v>0</v>
      </c>
      <c r="J86" s="39">
        <f>VLOOKUP(B86,KTTK!$B$8:$L$221,8,0)</f>
        <v>0</v>
      </c>
      <c r="K86" s="40"/>
      <c r="L86" s="40"/>
      <c r="M86" s="40"/>
      <c r="N86" s="40"/>
      <c r="O86" s="120" t="s">
        <v>163</v>
      </c>
      <c r="P86" s="44">
        <f t="shared" si="8"/>
        <v>0</v>
      </c>
      <c r="Q86" s="33" t="str">
        <f t="shared" si="9"/>
        <v>Không</v>
      </c>
      <c r="R86" s="82"/>
      <c r="S86" s="34">
        <f t="shared" si="6"/>
        <v>1</v>
      </c>
      <c r="T86" s="18">
        <v>7.8</v>
      </c>
      <c r="U86" s="18" t="s">
        <v>94</v>
      </c>
      <c r="W86" s="11" t="str">
        <f>VLOOKUP(B86,KTTK!$B$8:$E$221,3,0)</f>
        <v>Trung</v>
      </c>
    </row>
    <row r="87" spans="1:23" s="14" customFormat="1" ht="20.25" customHeight="1">
      <c r="A87" s="27">
        <f t="shared" si="7"/>
        <v>80</v>
      </c>
      <c r="B87" s="95">
        <v>1811224630</v>
      </c>
      <c r="C87" s="129" t="s">
        <v>308</v>
      </c>
      <c r="D87" s="130" t="s">
        <v>176</v>
      </c>
      <c r="E87" s="132" t="s">
        <v>203</v>
      </c>
      <c r="F87" s="134" t="s">
        <v>210</v>
      </c>
      <c r="G87" s="39">
        <f>VLOOKUP(B87,KTTK!$B$8:$L$221,5,0)</f>
        <v>0</v>
      </c>
      <c r="H87" s="39">
        <f>VLOOKUP(B87,KTTK!$B$8:$L$221,6,0)</f>
        <v>0</v>
      </c>
      <c r="I87" s="39">
        <f>VLOOKUP(B87,KTTK!$B$8:$L$221,7,0)</f>
        <v>0</v>
      </c>
      <c r="J87" s="39">
        <f>VLOOKUP(B87,KTTK!$B$8:$L$221,8,0)</f>
        <v>0</v>
      </c>
      <c r="K87" s="40"/>
      <c r="L87" s="40"/>
      <c r="M87" s="40"/>
      <c r="N87" s="40"/>
      <c r="O87" s="120" t="s">
        <v>323</v>
      </c>
      <c r="P87" s="44">
        <f t="shared" si="8"/>
        <v>0</v>
      </c>
      <c r="Q87" s="33" t="str">
        <f t="shared" si="9"/>
        <v>Không</v>
      </c>
      <c r="R87" s="82"/>
      <c r="S87" s="34">
        <f t="shared" si="6"/>
        <v>1</v>
      </c>
      <c r="T87" s="18">
        <v>7.9</v>
      </c>
      <c r="U87" s="18" t="s">
        <v>95</v>
      </c>
      <c r="W87" s="11" t="str">
        <f>VLOOKUP(B87,KTTK!$B$8:$E$221,3,0)</f>
        <v>Tuấn</v>
      </c>
    </row>
    <row r="88" spans="1:23" s="14" customFormat="1" ht="20.25" customHeight="1">
      <c r="A88" s="27">
        <f t="shared" si="7"/>
        <v>81</v>
      </c>
      <c r="B88" s="95">
        <v>1811224626</v>
      </c>
      <c r="C88" s="129" t="s">
        <v>309</v>
      </c>
      <c r="D88" s="130" t="s">
        <v>310</v>
      </c>
      <c r="E88" s="132" t="s">
        <v>203</v>
      </c>
      <c r="F88" s="134" t="s">
        <v>210</v>
      </c>
      <c r="G88" s="39">
        <f>VLOOKUP(B88,KTTK!$B$8:$L$221,5,0)</f>
        <v>7</v>
      </c>
      <c r="H88" s="39">
        <f>VLOOKUP(B88,KTTK!$B$8:$L$221,6,0)</f>
        <v>5</v>
      </c>
      <c r="I88" s="39">
        <f>VLOOKUP(B88,KTTK!$B$8:$L$221,7,0)</f>
        <v>0</v>
      </c>
      <c r="J88" s="39">
        <f>VLOOKUP(B88,KTTK!$B$8:$L$221,8,0)</f>
        <v>2.5</v>
      </c>
      <c r="K88" s="40"/>
      <c r="L88" s="40"/>
      <c r="M88" s="40"/>
      <c r="N88" s="40"/>
      <c r="O88" s="120">
        <v>3</v>
      </c>
      <c r="P88" s="44">
        <f t="shared" si="8"/>
        <v>0</v>
      </c>
      <c r="Q88" s="33" t="str">
        <f t="shared" si="9"/>
        <v>Không</v>
      </c>
      <c r="R88" s="82"/>
      <c r="S88" s="34">
        <f t="shared" si="6"/>
        <v>1</v>
      </c>
      <c r="T88" s="18">
        <v>8.1</v>
      </c>
      <c r="U88" s="18" t="s">
        <v>96</v>
      </c>
      <c r="W88" s="11" t="str">
        <f>VLOOKUP(B88,KTTK!$B$8:$E$221,3,0)</f>
        <v>Tỷ</v>
      </c>
    </row>
    <row r="89" spans="1:23" s="14" customFormat="1" ht="20.25" customHeight="1">
      <c r="A89" s="27">
        <f t="shared" si="7"/>
        <v>82</v>
      </c>
      <c r="B89" s="95">
        <v>172328131</v>
      </c>
      <c r="C89" s="129" t="s">
        <v>311</v>
      </c>
      <c r="D89" s="130" t="s">
        <v>156</v>
      </c>
      <c r="E89" s="132" t="s">
        <v>203</v>
      </c>
      <c r="F89" s="134" t="s">
        <v>208</v>
      </c>
      <c r="G89" s="39">
        <f>VLOOKUP(B89,KTTK!$B$8:$L$221,5,0)</f>
        <v>9</v>
      </c>
      <c r="H89" s="39">
        <f>VLOOKUP(B89,KTTK!$B$8:$L$221,6,0)</f>
        <v>5</v>
      </c>
      <c r="I89" s="39">
        <f>VLOOKUP(B89,KTTK!$B$8:$L$221,7,0)</f>
        <v>9</v>
      </c>
      <c r="J89" s="39">
        <f>VLOOKUP(B89,KTTK!$B$8:$L$221,8,0)</f>
        <v>7.5</v>
      </c>
      <c r="K89" s="40"/>
      <c r="L89" s="40"/>
      <c r="M89" s="40"/>
      <c r="N89" s="40"/>
      <c r="O89" s="120">
        <v>7.2</v>
      </c>
      <c r="P89" s="44">
        <f t="shared" si="8"/>
        <v>7.4</v>
      </c>
      <c r="Q89" s="33" t="str">
        <f t="shared" si="9"/>
        <v>Bảy Phẩy Bốn</v>
      </c>
      <c r="R89" s="82"/>
      <c r="S89" s="34">
        <f t="shared" si="6"/>
        <v>1</v>
      </c>
      <c r="T89" s="18">
        <v>8.1999999999999993</v>
      </c>
      <c r="U89" s="18" t="s">
        <v>97</v>
      </c>
      <c r="W89" s="11" t="str">
        <f>VLOOKUP(B89,KTTK!$B$8:$E$221,3,0)</f>
        <v>Vân</v>
      </c>
    </row>
    <row r="90" spans="1:23" s="14" customFormat="1" ht="20.25" customHeight="1">
      <c r="A90" s="27">
        <f t="shared" si="7"/>
        <v>83</v>
      </c>
      <c r="B90" s="95">
        <v>1810225573</v>
      </c>
      <c r="C90" s="129" t="s">
        <v>312</v>
      </c>
      <c r="D90" s="130" t="s">
        <v>197</v>
      </c>
      <c r="E90" s="132" t="s">
        <v>203</v>
      </c>
      <c r="F90" s="134" t="s">
        <v>210</v>
      </c>
      <c r="G90" s="39">
        <f>VLOOKUP(B90,KTTK!$B$8:$L$221,5,0)</f>
        <v>0</v>
      </c>
      <c r="H90" s="39">
        <f>VLOOKUP(B90,KTTK!$B$8:$L$221,6,0)</f>
        <v>0</v>
      </c>
      <c r="I90" s="39">
        <f>VLOOKUP(B90,KTTK!$B$8:$L$221,7,0)</f>
        <v>0</v>
      </c>
      <c r="J90" s="39">
        <f>VLOOKUP(B90,KTTK!$B$8:$L$221,8,0)</f>
        <v>0</v>
      </c>
      <c r="K90" s="40"/>
      <c r="L90" s="40"/>
      <c r="M90" s="40"/>
      <c r="N90" s="40"/>
      <c r="O90" s="120" t="s">
        <v>163</v>
      </c>
      <c r="P90" s="44">
        <f t="shared" si="8"/>
        <v>0</v>
      </c>
      <c r="Q90" s="33" t="str">
        <f t="shared" si="9"/>
        <v>Không</v>
      </c>
      <c r="R90" s="82"/>
      <c r="S90" s="34">
        <f t="shared" si="6"/>
        <v>1</v>
      </c>
      <c r="T90" s="18">
        <v>8.3000000000000007</v>
      </c>
      <c r="U90" s="18" t="s">
        <v>98</v>
      </c>
      <c r="W90" s="11" t="str">
        <f>VLOOKUP(B90,KTTK!$B$8:$E$221,3,0)</f>
        <v>Vi</v>
      </c>
    </row>
    <row r="91" spans="1:23" s="14" customFormat="1" ht="20.25" customHeight="1">
      <c r="A91" s="27">
        <f t="shared" si="7"/>
        <v>84</v>
      </c>
      <c r="B91" s="95">
        <v>1811225950</v>
      </c>
      <c r="C91" s="129" t="s">
        <v>313</v>
      </c>
      <c r="D91" s="130" t="s">
        <v>314</v>
      </c>
      <c r="E91" s="132" t="s">
        <v>203</v>
      </c>
      <c r="F91" s="134" t="s">
        <v>210</v>
      </c>
      <c r="G91" s="39">
        <f>VLOOKUP(B91,KTTK!$B$8:$L$221,5,0)</f>
        <v>10</v>
      </c>
      <c r="H91" s="39">
        <f>VLOOKUP(B91,KTTK!$B$8:$L$221,6,0)</f>
        <v>6</v>
      </c>
      <c r="I91" s="39">
        <f>VLOOKUP(B91,KTTK!$B$8:$L$221,7,0)</f>
        <v>6.5</v>
      </c>
      <c r="J91" s="39">
        <f>VLOOKUP(B91,KTTK!$B$8:$L$221,8,0)</f>
        <v>6</v>
      </c>
      <c r="K91" s="40"/>
      <c r="L91" s="40"/>
      <c r="M91" s="40"/>
      <c r="N91" s="40"/>
      <c r="O91" s="120">
        <v>1.5</v>
      </c>
      <c r="P91" s="44">
        <f t="shared" si="8"/>
        <v>0</v>
      </c>
      <c r="Q91" s="33" t="str">
        <f t="shared" si="9"/>
        <v>Không</v>
      </c>
      <c r="R91" s="82"/>
      <c r="S91" s="34">
        <f t="shared" si="6"/>
        <v>1</v>
      </c>
      <c r="T91" s="18">
        <v>8.4</v>
      </c>
      <c r="U91" s="18" t="s">
        <v>99</v>
      </c>
      <c r="W91" s="11" t="str">
        <f>VLOOKUP(B91,KTTK!$B$8:$E$221,3,0)</f>
        <v>Vị</v>
      </c>
    </row>
    <row r="92" spans="1:23" s="14" customFormat="1" ht="20.25" customHeight="1">
      <c r="A92" s="27">
        <f t="shared" si="7"/>
        <v>85</v>
      </c>
      <c r="B92" s="95">
        <v>171575750</v>
      </c>
      <c r="C92" s="129" t="s">
        <v>315</v>
      </c>
      <c r="D92" s="130" t="s">
        <v>316</v>
      </c>
      <c r="E92" s="132" t="s">
        <v>203</v>
      </c>
      <c r="F92" s="134" t="s">
        <v>304</v>
      </c>
      <c r="G92" s="39">
        <f>VLOOKUP(B92,KTTK!$B$8:$L$221,5,0)</f>
        <v>0</v>
      </c>
      <c r="H92" s="39">
        <f>VLOOKUP(B92,KTTK!$B$8:$L$221,6,0)</f>
        <v>0</v>
      </c>
      <c r="I92" s="39">
        <f>VLOOKUP(B92,KTTK!$B$8:$L$221,7,0)</f>
        <v>0</v>
      </c>
      <c r="J92" s="39">
        <f>VLOOKUP(B92,KTTK!$B$8:$L$221,8,0)</f>
        <v>0</v>
      </c>
      <c r="K92" s="40"/>
      <c r="L92" s="40"/>
      <c r="M92" s="40"/>
      <c r="N92" s="40"/>
      <c r="O92" s="120" t="s">
        <v>323</v>
      </c>
      <c r="P92" s="44">
        <f t="shared" si="8"/>
        <v>0</v>
      </c>
      <c r="Q92" s="33" t="str">
        <f t="shared" si="9"/>
        <v>Không</v>
      </c>
      <c r="R92" s="122"/>
      <c r="S92" s="34">
        <f t="shared" si="6"/>
        <v>1</v>
      </c>
      <c r="T92" s="18">
        <v>8.5</v>
      </c>
      <c r="U92" s="18" t="s">
        <v>100</v>
      </c>
      <c r="W92" s="11" t="str">
        <f>VLOOKUP(B92,KTTK!$B$8:$E$221,3,0)</f>
        <v>Viên</v>
      </c>
    </row>
    <row r="93" spans="1:23" s="14" customFormat="1" ht="20.25" customHeight="1">
      <c r="A93" s="27">
        <f t="shared" si="7"/>
        <v>86</v>
      </c>
      <c r="B93" s="95">
        <v>172328134</v>
      </c>
      <c r="C93" s="129" t="s">
        <v>317</v>
      </c>
      <c r="D93" s="130" t="s">
        <v>318</v>
      </c>
      <c r="E93" s="132" t="s">
        <v>203</v>
      </c>
      <c r="F93" s="134" t="s">
        <v>208</v>
      </c>
      <c r="G93" s="39">
        <f>VLOOKUP(B93,KTTK!$B$8:$L$221,5,0)</f>
        <v>7</v>
      </c>
      <c r="H93" s="39">
        <f>VLOOKUP(B93,KTTK!$B$8:$L$221,6,0)</f>
        <v>5</v>
      </c>
      <c r="I93" s="39">
        <f>VLOOKUP(B93,KTTK!$B$8:$L$221,7,0)</f>
        <v>7</v>
      </c>
      <c r="J93" s="39">
        <f>VLOOKUP(B93,KTTK!$B$8:$L$221,8,0)</f>
        <v>7</v>
      </c>
      <c r="K93" s="40"/>
      <c r="L93" s="40"/>
      <c r="M93" s="40"/>
      <c r="N93" s="40"/>
      <c r="O93" s="120">
        <v>5</v>
      </c>
      <c r="P93" s="44">
        <f t="shared" si="8"/>
        <v>5.7</v>
      </c>
      <c r="Q93" s="33" t="str">
        <f t="shared" si="9"/>
        <v>Năm Phẩy Bảy</v>
      </c>
      <c r="R93" s="82"/>
      <c r="S93" s="34">
        <f t="shared" si="6"/>
        <v>1</v>
      </c>
      <c r="T93" s="18">
        <v>8.6</v>
      </c>
      <c r="U93" s="18" t="s">
        <v>101</v>
      </c>
      <c r="W93" s="11" t="str">
        <f>VLOOKUP(B93,KTTK!$B$8:$E$221,3,0)</f>
        <v>Việt</v>
      </c>
    </row>
    <row r="94" spans="1:23" s="14" customFormat="1" ht="20.25" customHeight="1">
      <c r="A94" s="27">
        <f t="shared" si="7"/>
        <v>87</v>
      </c>
      <c r="B94" s="95">
        <v>1811225073</v>
      </c>
      <c r="C94" s="129" t="s">
        <v>319</v>
      </c>
      <c r="D94" s="130" t="s">
        <v>162</v>
      </c>
      <c r="E94" s="132" t="s">
        <v>203</v>
      </c>
      <c r="F94" s="134" t="s">
        <v>210</v>
      </c>
      <c r="G94" s="39">
        <f>VLOOKUP(B94,KTTK!$B$8:$L$221,5,0)</f>
        <v>7</v>
      </c>
      <c r="H94" s="39">
        <f>VLOOKUP(B94,KTTK!$B$8:$L$221,6,0)</f>
        <v>5</v>
      </c>
      <c r="I94" s="39">
        <f>VLOOKUP(B94,KTTK!$B$8:$L$221,7,0)</f>
        <v>6</v>
      </c>
      <c r="J94" s="39">
        <f>VLOOKUP(B94,KTTK!$B$8:$L$221,8,0)</f>
        <v>4</v>
      </c>
      <c r="K94" s="40"/>
      <c r="L94" s="40"/>
      <c r="M94" s="40"/>
      <c r="N94" s="40"/>
      <c r="O94" s="120">
        <v>5.4</v>
      </c>
      <c r="P94" s="44">
        <f t="shared" si="8"/>
        <v>5.4</v>
      </c>
      <c r="Q94" s="33" t="str">
        <f t="shared" si="9"/>
        <v>Năm Phẩy Bốn</v>
      </c>
      <c r="R94" s="82"/>
      <c r="S94" s="34">
        <f t="shared" si="6"/>
        <v>1</v>
      </c>
      <c r="T94" s="18">
        <v>8.6999999999999993</v>
      </c>
      <c r="U94" s="18" t="s">
        <v>102</v>
      </c>
      <c r="W94" s="11" t="str">
        <f>VLOOKUP(B94,KTTK!$B$8:$E$221,3,0)</f>
        <v>Vũ</v>
      </c>
    </row>
    <row r="95" spans="1:23" s="14" customFormat="1" ht="20.25" customHeight="1">
      <c r="A95" s="27">
        <f t="shared" si="7"/>
        <v>88</v>
      </c>
      <c r="B95" s="95">
        <v>172328137</v>
      </c>
      <c r="C95" s="129" t="s">
        <v>320</v>
      </c>
      <c r="D95" s="130" t="s">
        <v>157</v>
      </c>
      <c r="E95" s="132" t="s">
        <v>203</v>
      </c>
      <c r="F95" s="134" t="s">
        <v>208</v>
      </c>
      <c r="G95" s="39">
        <f>VLOOKUP(B95,KTTK!$B$8:$L$221,5,0)</f>
        <v>8</v>
      </c>
      <c r="H95" s="39">
        <f>VLOOKUP(B95,KTTK!$B$8:$L$221,6,0)</f>
        <v>5</v>
      </c>
      <c r="I95" s="39">
        <f>VLOOKUP(B95,KTTK!$B$8:$L$221,7,0)</f>
        <v>6.5</v>
      </c>
      <c r="J95" s="39">
        <f>VLOOKUP(B95,KTTK!$B$8:$L$221,8,0)</f>
        <v>9</v>
      </c>
      <c r="K95" s="40"/>
      <c r="L95" s="40"/>
      <c r="M95" s="40"/>
      <c r="N95" s="40"/>
      <c r="O95" s="120">
        <v>7.7</v>
      </c>
      <c r="P95" s="44">
        <f t="shared" si="8"/>
        <v>7.5</v>
      </c>
      <c r="Q95" s="33" t="str">
        <f t="shared" si="9"/>
        <v>Bảy Phẩy Năm</v>
      </c>
      <c r="R95" s="82"/>
      <c r="S95" s="34">
        <f t="shared" si="6"/>
        <v>1</v>
      </c>
      <c r="T95" s="18">
        <v>8.8000000000000007</v>
      </c>
      <c r="U95" s="18" t="s">
        <v>103</v>
      </c>
      <c r="W95" s="11" t="str">
        <f>VLOOKUP(B95,KTTK!$B$8:$E$221,3,0)</f>
        <v>Vy</v>
      </c>
    </row>
    <row r="96" spans="1:23" s="14" customFormat="1" ht="20.25" customHeight="1">
      <c r="A96" s="27">
        <f t="shared" si="7"/>
        <v>89</v>
      </c>
      <c r="B96" s="95">
        <v>1810214466</v>
      </c>
      <c r="C96" s="129" t="s">
        <v>321</v>
      </c>
      <c r="D96" s="130" t="s">
        <v>322</v>
      </c>
      <c r="E96" s="132" t="s">
        <v>203</v>
      </c>
      <c r="F96" s="134" t="s">
        <v>236</v>
      </c>
      <c r="G96" s="39">
        <f>VLOOKUP(B96,KTTK!$B$8:$L$221,5,0)</f>
        <v>7</v>
      </c>
      <c r="H96" s="39">
        <f>VLOOKUP(B96,KTTK!$B$8:$L$221,6,0)</f>
        <v>6</v>
      </c>
      <c r="I96" s="39">
        <f>VLOOKUP(B96,KTTK!$B$8:$L$221,7,0)</f>
        <v>6</v>
      </c>
      <c r="J96" s="39">
        <f>VLOOKUP(B96,KTTK!$B$8:$L$221,8,0)</f>
        <v>6</v>
      </c>
      <c r="K96" s="40"/>
      <c r="L96" s="40"/>
      <c r="M96" s="40"/>
      <c r="N96" s="40"/>
      <c r="O96" s="120">
        <v>3</v>
      </c>
      <c r="P96" s="44">
        <f t="shared" si="8"/>
        <v>0</v>
      </c>
      <c r="Q96" s="33" t="str">
        <f t="shared" si="9"/>
        <v>Không</v>
      </c>
      <c r="R96" s="82"/>
      <c r="S96" s="34">
        <f t="shared" si="6"/>
        <v>1</v>
      </c>
      <c r="T96" s="18">
        <v>8.9</v>
      </c>
      <c r="U96" s="18" t="s">
        <v>104</v>
      </c>
      <c r="W96" s="11" t="str">
        <f>VLOOKUP(B96,KTTK!$B$8:$E$221,3,0)</f>
        <v>Ý</v>
      </c>
    </row>
    <row r="97" spans="1:23" s="14" customFormat="1" ht="21" hidden="1" customHeight="1">
      <c r="A97" s="27">
        <f t="shared" si="7"/>
        <v>90</v>
      </c>
      <c r="B97" s="95"/>
      <c r="C97" s="129"/>
      <c r="D97" s="130"/>
      <c r="E97" s="132"/>
      <c r="F97" s="134"/>
      <c r="G97" s="39" t="e">
        <f>VLOOKUP(B97,KTTK!$B$8:$L$221,5,0)</f>
        <v>#N/A</v>
      </c>
      <c r="H97" s="39" t="e">
        <f>VLOOKUP(B97,KTTK!$B$8:$L$221,6,0)</f>
        <v>#N/A</v>
      </c>
      <c r="I97" s="39" t="e">
        <f>VLOOKUP(B97,KTTK!$B$8:$L$221,7,0)</f>
        <v>#N/A</v>
      </c>
      <c r="J97" s="39" t="e">
        <f>VLOOKUP(B97,KTTK!$B$8:$L$221,8,0)</f>
        <v>#N/A</v>
      </c>
      <c r="K97" s="40"/>
      <c r="L97" s="40"/>
      <c r="M97" s="40"/>
      <c r="N97" s="40"/>
      <c r="O97" s="120"/>
      <c r="P97" s="44"/>
      <c r="Q97" s="33"/>
      <c r="R97" s="82"/>
      <c r="S97" s="34">
        <f t="shared" si="6"/>
        <v>0</v>
      </c>
      <c r="T97" s="18">
        <v>9.1</v>
      </c>
      <c r="U97" s="18" t="s">
        <v>105</v>
      </c>
      <c r="W97" s="11" t="e">
        <f>VLOOKUP(B97,KTTK!$B$8:$E$221,3,0)</f>
        <v>#N/A</v>
      </c>
    </row>
    <row r="98" spans="1:23" s="14" customFormat="1" ht="21" hidden="1" customHeight="1">
      <c r="A98" s="27">
        <f t="shared" si="7"/>
        <v>91</v>
      </c>
      <c r="B98" s="95"/>
      <c r="C98" s="129"/>
      <c r="D98" s="130"/>
      <c r="E98" s="132"/>
      <c r="F98" s="134"/>
      <c r="G98" s="39" t="e">
        <f>VLOOKUP(B98,KTTK!$B$8:$L$221,5,0)</f>
        <v>#N/A</v>
      </c>
      <c r="H98" s="39" t="e">
        <f>VLOOKUP(B98,KTTK!$B$8:$L$221,6,0)</f>
        <v>#N/A</v>
      </c>
      <c r="I98" s="39" t="e">
        <f>VLOOKUP(B98,KTTK!$B$8:$L$221,7,0)</f>
        <v>#N/A</v>
      </c>
      <c r="J98" s="39" t="e">
        <f>VLOOKUP(B98,KTTK!$B$8:$L$221,8,0)</f>
        <v>#N/A</v>
      </c>
      <c r="K98" s="40"/>
      <c r="L98" s="40"/>
      <c r="M98" s="40"/>
      <c r="N98" s="40"/>
      <c r="O98" s="120"/>
      <c r="P98" s="44"/>
      <c r="Q98" s="33"/>
      <c r="R98" s="82"/>
      <c r="S98" s="34">
        <f t="shared" si="6"/>
        <v>0</v>
      </c>
      <c r="T98" s="18">
        <v>9.1999999999999993</v>
      </c>
      <c r="U98" s="18" t="s">
        <v>106</v>
      </c>
      <c r="W98" s="11" t="e">
        <f>VLOOKUP(B98,KTTK!$B$8:$E$221,3,0)</f>
        <v>#N/A</v>
      </c>
    </row>
    <row r="99" spans="1:23" s="14" customFormat="1" ht="21" hidden="1" customHeight="1">
      <c r="A99" s="27">
        <f t="shared" si="7"/>
        <v>92</v>
      </c>
      <c r="B99" s="95"/>
      <c r="C99" s="129"/>
      <c r="D99" s="130"/>
      <c r="E99" s="132"/>
      <c r="F99" s="134"/>
      <c r="G99" s="39" t="e">
        <f>VLOOKUP(B99,KTTK!$B$8:$L$221,5,0)</f>
        <v>#N/A</v>
      </c>
      <c r="H99" s="39" t="e">
        <f>VLOOKUP(B99,KTTK!$B$8:$L$221,6,0)</f>
        <v>#N/A</v>
      </c>
      <c r="I99" s="39" t="e">
        <f>VLOOKUP(B99,KTTK!$B$8:$L$221,7,0)</f>
        <v>#N/A</v>
      </c>
      <c r="J99" s="39" t="e">
        <f>VLOOKUP(B99,KTTK!$B$8:$L$221,8,0)</f>
        <v>#N/A</v>
      </c>
      <c r="K99" s="40"/>
      <c r="L99" s="40"/>
      <c r="M99" s="40"/>
      <c r="N99" s="40"/>
      <c r="O99" s="120"/>
      <c r="P99" s="44"/>
      <c r="Q99" s="33"/>
      <c r="R99" s="82"/>
      <c r="S99" s="34">
        <f t="shared" si="6"/>
        <v>0</v>
      </c>
      <c r="T99" s="18">
        <v>9.3000000000000007</v>
      </c>
      <c r="U99" s="18" t="s">
        <v>107</v>
      </c>
      <c r="W99" s="11" t="e">
        <f>VLOOKUP(B99,KTTK!$B$8:$E$221,3,0)</f>
        <v>#N/A</v>
      </c>
    </row>
    <row r="100" spans="1:23" s="14" customFormat="1" ht="21" hidden="1" customHeight="1">
      <c r="A100" s="27">
        <f t="shared" si="7"/>
        <v>93</v>
      </c>
      <c r="B100" s="95"/>
      <c r="C100" s="129"/>
      <c r="D100" s="130"/>
      <c r="E100" s="132"/>
      <c r="F100" s="134"/>
      <c r="G100" s="39" t="e">
        <f>VLOOKUP(B100,KTTK!$B$8:$L$221,5,0)</f>
        <v>#N/A</v>
      </c>
      <c r="H100" s="39" t="e">
        <f>VLOOKUP(B100,KTTK!$B$8:$L$221,6,0)</f>
        <v>#N/A</v>
      </c>
      <c r="I100" s="39" t="e">
        <f>VLOOKUP(B100,KTTK!$B$8:$L$221,7,0)</f>
        <v>#N/A</v>
      </c>
      <c r="J100" s="39" t="e">
        <f>VLOOKUP(B100,KTTK!$B$8:$L$221,8,0)</f>
        <v>#N/A</v>
      </c>
      <c r="K100" s="40"/>
      <c r="L100" s="40"/>
      <c r="M100" s="40"/>
      <c r="N100" s="40"/>
      <c r="O100" s="120"/>
      <c r="P100" s="44"/>
      <c r="Q100" s="33"/>
      <c r="R100" s="82"/>
      <c r="S100" s="34">
        <f t="shared" si="6"/>
        <v>0</v>
      </c>
      <c r="T100" s="18">
        <v>9.4</v>
      </c>
      <c r="U100" s="18" t="s">
        <v>108</v>
      </c>
      <c r="W100" s="11" t="e">
        <f>VLOOKUP(B100,KTTK!$B$8:$E$221,3,0)</f>
        <v>#N/A</v>
      </c>
    </row>
    <row r="101" spans="1:23" s="14" customFormat="1" ht="21" hidden="1" customHeight="1">
      <c r="A101" s="27">
        <f t="shared" si="7"/>
        <v>94</v>
      </c>
      <c r="B101" s="95"/>
      <c r="C101" s="129"/>
      <c r="D101" s="130"/>
      <c r="E101" s="132"/>
      <c r="F101" s="134"/>
      <c r="G101" s="39" t="e">
        <f>VLOOKUP(B101,KTTK!$B$8:$L$221,5,0)</f>
        <v>#N/A</v>
      </c>
      <c r="H101" s="39" t="e">
        <f>VLOOKUP(B101,KTTK!$B$8:$L$221,6,0)</f>
        <v>#N/A</v>
      </c>
      <c r="I101" s="39" t="e">
        <f>VLOOKUP(B101,KTTK!$B$8:$L$221,7,0)</f>
        <v>#N/A</v>
      </c>
      <c r="J101" s="39" t="e">
        <f>VLOOKUP(B101,KTTK!$B$8:$L$221,8,0)</f>
        <v>#N/A</v>
      </c>
      <c r="K101" s="40"/>
      <c r="L101" s="40"/>
      <c r="M101" s="40"/>
      <c r="N101" s="40"/>
      <c r="O101" s="120"/>
      <c r="P101" s="44"/>
      <c r="Q101" s="33"/>
      <c r="R101" s="82"/>
      <c r="S101" s="34">
        <f t="shared" si="6"/>
        <v>0</v>
      </c>
      <c r="T101" s="18">
        <v>9.5</v>
      </c>
      <c r="U101" s="18" t="s">
        <v>109</v>
      </c>
      <c r="W101" s="11" t="e">
        <f>VLOOKUP(B101,KTTK!$B$8:$E$221,3,0)</f>
        <v>#N/A</v>
      </c>
    </row>
    <row r="102" spans="1:23" s="14" customFormat="1" ht="21" hidden="1" customHeight="1">
      <c r="A102" s="27">
        <f t="shared" si="7"/>
        <v>95</v>
      </c>
      <c r="B102" s="95"/>
      <c r="C102" s="129"/>
      <c r="D102" s="130"/>
      <c r="E102" s="132"/>
      <c r="F102" s="134"/>
      <c r="G102" s="39" t="e">
        <f>VLOOKUP(B102,KTTK!$B$8:$L$221,5,0)</f>
        <v>#N/A</v>
      </c>
      <c r="H102" s="39" t="e">
        <f>VLOOKUP(B102,KTTK!$B$8:$L$221,6,0)</f>
        <v>#N/A</v>
      </c>
      <c r="I102" s="39" t="e">
        <f>VLOOKUP(B102,KTTK!$B$8:$L$221,7,0)</f>
        <v>#N/A</v>
      </c>
      <c r="J102" s="39" t="e">
        <f>VLOOKUP(B102,KTTK!$B$8:$L$221,8,0)</f>
        <v>#N/A</v>
      </c>
      <c r="K102" s="40"/>
      <c r="L102" s="40"/>
      <c r="M102" s="40"/>
      <c r="N102" s="40"/>
      <c r="O102" s="120"/>
      <c r="P102" s="44"/>
      <c r="Q102" s="33"/>
      <c r="R102" s="82"/>
      <c r="S102" s="34">
        <f t="shared" si="6"/>
        <v>0</v>
      </c>
      <c r="T102" s="18">
        <v>9.6</v>
      </c>
      <c r="U102" s="18" t="s">
        <v>110</v>
      </c>
      <c r="W102" s="11" t="e">
        <f>VLOOKUP(B102,KTTK!$B$8:$E$221,3,0)</f>
        <v>#N/A</v>
      </c>
    </row>
    <row r="103" spans="1:23" s="14" customFormat="1" ht="21" hidden="1" customHeight="1">
      <c r="A103" s="27">
        <f t="shared" si="7"/>
        <v>96</v>
      </c>
      <c r="B103" s="95"/>
      <c r="C103" s="129"/>
      <c r="D103" s="130"/>
      <c r="E103" s="132"/>
      <c r="F103" s="134"/>
      <c r="G103" s="39" t="e">
        <f>VLOOKUP(B103,KTTK!$B$8:$L$221,5,0)</f>
        <v>#N/A</v>
      </c>
      <c r="H103" s="39" t="e">
        <f>VLOOKUP(B103,KTTK!$B$8:$L$221,6,0)</f>
        <v>#N/A</v>
      </c>
      <c r="I103" s="39" t="e">
        <f>VLOOKUP(B103,KTTK!$B$8:$L$221,7,0)</f>
        <v>#N/A</v>
      </c>
      <c r="J103" s="39" t="e">
        <f>VLOOKUP(B103,KTTK!$B$8:$L$221,8,0)</f>
        <v>#N/A</v>
      </c>
      <c r="K103" s="40"/>
      <c r="L103" s="40"/>
      <c r="M103" s="40"/>
      <c r="N103" s="40"/>
      <c r="O103" s="120"/>
      <c r="P103" s="44"/>
      <c r="Q103" s="33"/>
      <c r="R103" s="82"/>
      <c r="S103" s="34">
        <f t="shared" si="6"/>
        <v>0</v>
      </c>
      <c r="T103" s="18">
        <v>9.6999999999999993</v>
      </c>
      <c r="U103" s="18" t="s">
        <v>111</v>
      </c>
      <c r="W103" s="11" t="e">
        <f>VLOOKUP(B103,KTTK!$B$8:$E$221,3,0)</f>
        <v>#N/A</v>
      </c>
    </row>
    <row r="104" spans="1:23" s="14" customFormat="1" ht="21" hidden="1" customHeight="1">
      <c r="A104" s="27">
        <f t="shared" si="7"/>
        <v>97</v>
      </c>
      <c r="B104" s="95"/>
      <c r="C104" s="129"/>
      <c r="D104" s="130"/>
      <c r="E104" s="132"/>
      <c r="F104" s="134"/>
      <c r="G104" s="39" t="e">
        <f>VLOOKUP(B104,KTTK!$B$8:$L$221,5,0)</f>
        <v>#N/A</v>
      </c>
      <c r="H104" s="39" t="e">
        <f>VLOOKUP(B104,KTTK!$B$8:$L$221,6,0)</f>
        <v>#N/A</v>
      </c>
      <c r="I104" s="39" t="e">
        <f>VLOOKUP(B104,KTTK!$B$8:$L$221,7,0)</f>
        <v>#N/A</v>
      </c>
      <c r="J104" s="39" t="e">
        <f>VLOOKUP(B104,KTTK!$B$8:$L$221,8,0)</f>
        <v>#N/A</v>
      </c>
      <c r="K104" s="40"/>
      <c r="L104" s="40"/>
      <c r="M104" s="40"/>
      <c r="N104" s="40"/>
      <c r="O104" s="120"/>
      <c r="P104" s="44"/>
      <c r="Q104" s="33"/>
      <c r="R104" s="82"/>
      <c r="S104" s="34">
        <f t="shared" ref="S104:S135" si="10">COUNTIF($B$8:$B$349,B104)</f>
        <v>0</v>
      </c>
      <c r="T104" s="18">
        <v>9.8000000000000007</v>
      </c>
      <c r="U104" s="18" t="s">
        <v>112</v>
      </c>
      <c r="W104" s="11" t="e">
        <f>VLOOKUP(B104,KTTK!$B$8:$E$221,3,0)</f>
        <v>#N/A</v>
      </c>
    </row>
    <row r="105" spans="1:23" s="14" customFormat="1" ht="21" hidden="1" customHeight="1">
      <c r="A105" s="27">
        <f t="shared" si="7"/>
        <v>98</v>
      </c>
      <c r="B105" s="95"/>
      <c r="C105" s="129"/>
      <c r="D105" s="130"/>
      <c r="E105" s="132"/>
      <c r="F105" s="134"/>
      <c r="G105" s="39" t="e">
        <f>VLOOKUP(B105,KTTK!$B$8:$L$221,5,0)</f>
        <v>#N/A</v>
      </c>
      <c r="H105" s="39" t="e">
        <f>VLOOKUP(B105,KTTK!$B$8:$L$221,6,0)</f>
        <v>#N/A</v>
      </c>
      <c r="I105" s="39" t="e">
        <f>VLOOKUP(B105,KTTK!$B$8:$L$221,7,0)</f>
        <v>#N/A</v>
      </c>
      <c r="J105" s="39" t="e">
        <f>VLOOKUP(B105,KTTK!$B$8:$L$221,8,0)</f>
        <v>#N/A</v>
      </c>
      <c r="K105" s="40"/>
      <c r="L105" s="40"/>
      <c r="M105" s="40"/>
      <c r="N105" s="40"/>
      <c r="O105" s="120"/>
      <c r="P105" s="44"/>
      <c r="Q105" s="33"/>
      <c r="R105" s="82"/>
      <c r="S105" s="34">
        <f t="shared" si="10"/>
        <v>0</v>
      </c>
      <c r="T105" s="18">
        <v>9.9</v>
      </c>
      <c r="U105" s="18" t="s">
        <v>113</v>
      </c>
      <c r="W105" s="11" t="e">
        <f>VLOOKUP(B105,KTTK!$B$8:$E$221,3,0)</f>
        <v>#N/A</v>
      </c>
    </row>
    <row r="106" spans="1:23" s="14" customFormat="1" ht="21" hidden="1" customHeight="1">
      <c r="A106" s="27">
        <f t="shared" si="7"/>
        <v>99</v>
      </c>
      <c r="B106" s="95"/>
      <c r="C106" s="129"/>
      <c r="D106" s="130"/>
      <c r="E106" s="132"/>
      <c r="F106" s="134"/>
      <c r="G106" s="39" t="e">
        <f>VLOOKUP(B106,KTTK!$B$8:$L$221,5,0)</f>
        <v>#N/A</v>
      </c>
      <c r="H106" s="39" t="e">
        <f>VLOOKUP(B106,KTTK!$B$8:$L$221,6,0)</f>
        <v>#N/A</v>
      </c>
      <c r="I106" s="39" t="e">
        <f>VLOOKUP(B106,KTTK!$B$8:$L$221,7,0)</f>
        <v>#N/A</v>
      </c>
      <c r="J106" s="39" t="e">
        <f>VLOOKUP(B106,KTTK!$B$8:$L$221,8,0)</f>
        <v>#N/A</v>
      </c>
      <c r="K106" s="40"/>
      <c r="L106" s="40"/>
      <c r="M106" s="40"/>
      <c r="N106" s="40"/>
      <c r="O106" s="120"/>
      <c r="P106" s="44"/>
      <c r="Q106" s="33"/>
      <c r="R106" s="82"/>
      <c r="S106" s="34">
        <f t="shared" si="10"/>
        <v>0</v>
      </c>
      <c r="T106" s="18" t="s">
        <v>122</v>
      </c>
      <c r="U106" s="18" t="s">
        <v>123</v>
      </c>
      <c r="W106" s="11" t="e">
        <f>VLOOKUP(B106,KTTK!$B$8:$E$221,3,0)</f>
        <v>#N/A</v>
      </c>
    </row>
    <row r="107" spans="1:23" s="14" customFormat="1" ht="21" hidden="1" customHeight="1">
      <c r="A107" s="27">
        <f t="shared" si="7"/>
        <v>100</v>
      </c>
      <c r="B107" s="95"/>
      <c r="C107" s="129"/>
      <c r="D107" s="130"/>
      <c r="E107" s="132"/>
      <c r="F107" s="134"/>
      <c r="G107" s="39" t="e">
        <f>VLOOKUP(B107,KTTK!$B$8:$L$221,5,0)</f>
        <v>#N/A</v>
      </c>
      <c r="H107" s="39" t="e">
        <f>VLOOKUP(B107,KTTK!$B$8:$L$221,6,0)</f>
        <v>#N/A</v>
      </c>
      <c r="I107" s="39" t="e">
        <f>VLOOKUP(B107,KTTK!$B$8:$L$221,7,0)</f>
        <v>#N/A</v>
      </c>
      <c r="J107" s="39" t="e">
        <f>VLOOKUP(B107,KTTK!$B$8:$L$221,8,0)</f>
        <v>#N/A</v>
      </c>
      <c r="K107" s="40"/>
      <c r="L107" s="40"/>
      <c r="M107" s="40"/>
      <c r="N107" s="40"/>
      <c r="O107" s="120"/>
      <c r="P107" s="44"/>
      <c r="Q107" s="33"/>
      <c r="R107" s="82"/>
      <c r="S107" s="34">
        <f t="shared" si="10"/>
        <v>0</v>
      </c>
      <c r="T107" s="18"/>
      <c r="U107" s="18"/>
      <c r="W107" s="11" t="e">
        <f>VLOOKUP(B107,KTTK!$B$8:$E$221,3,0)</f>
        <v>#N/A</v>
      </c>
    </row>
    <row r="108" spans="1:23" s="14" customFormat="1" ht="21" hidden="1" customHeight="1">
      <c r="A108" s="27">
        <f t="shared" si="7"/>
        <v>101</v>
      </c>
      <c r="B108" s="95"/>
      <c r="C108" s="129"/>
      <c r="D108" s="130"/>
      <c r="E108" s="132"/>
      <c r="F108" s="134"/>
      <c r="G108" s="39" t="e">
        <f>VLOOKUP(B108,KTTK!$B$8:$L$221,5,0)</f>
        <v>#N/A</v>
      </c>
      <c r="H108" s="39" t="e">
        <f>VLOOKUP(B108,KTTK!$B$8:$L$221,6,0)</f>
        <v>#N/A</v>
      </c>
      <c r="I108" s="39" t="e">
        <f>VLOOKUP(B108,KTTK!$B$8:$L$221,7,0)</f>
        <v>#N/A</v>
      </c>
      <c r="J108" s="39" t="e">
        <f>VLOOKUP(B108,KTTK!$B$8:$L$221,8,0)</f>
        <v>#N/A</v>
      </c>
      <c r="K108" s="40"/>
      <c r="L108" s="40"/>
      <c r="M108" s="40"/>
      <c r="N108" s="40"/>
      <c r="O108" s="120"/>
      <c r="P108" s="44"/>
      <c r="Q108" s="33"/>
      <c r="R108" s="82"/>
      <c r="S108" s="34">
        <f t="shared" si="10"/>
        <v>0</v>
      </c>
      <c r="T108" s="18"/>
      <c r="U108" s="18"/>
      <c r="W108" s="11" t="e">
        <f>VLOOKUP(B108,KTTK!$B$8:$E$221,3,0)</f>
        <v>#N/A</v>
      </c>
    </row>
    <row r="109" spans="1:23" s="14" customFormat="1" ht="21" hidden="1" customHeight="1">
      <c r="A109" s="27">
        <f t="shared" si="7"/>
        <v>102</v>
      </c>
      <c r="B109" s="95"/>
      <c r="C109" s="129"/>
      <c r="D109" s="130"/>
      <c r="E109" s="132"/>
      <c r="F109" s="134"/>
      <c r="G109" s="39" t="e">
        <f>VLOOKUP(B109,KTTK!$B$8:$L$221,5,0)</f>
        <v>#N/A</v>
      </c>
      <c r="H109" s="39" t="e">
        <f>VLOOKUP(B109,KTTK!$B$8:$L$221,6,0)</f>
        <v>#N/A</v>
      </c>
      <c r="I109" s="39" t="e">
        <f>VLOOKUP(B109,KTTK!$B$8:$L$221,7,0)</f>
        <v>#N/A</v>
      </c>
      <c r="J109" s="39" t="e">
        <f>VLOOKUP(B109,KTTK!$B$8:$L$221,8,0)</f>
        <v>#N/A</v>
      </c>
      <c r="K109" s="40"/>
      <c r="L109" s="40"/>
      <c r="M109" s="40"/>
      <c r="N109" s="40"/>
      <c r="O109" s="120"/>
      <c r="P109" s="44"/>
      <c r="Q109" s="33"/>
      <c r="R109" s="82"/>
      <c r="S109" s="34">
        <f t="shared" si="10"/>
        <v>0</v>
      </c>
      <c r="T109" s="18"/>
      <c r="U109" s="18"/>
      <c r="W109" s="11" t="e">
        <f>VLOOKUP(B109,KTTK!$B$8:$E$221,3,0)</f>
        <v>#N/A</v>
      </c>
    </row>
    <row r="110" spans="1:23" s="14" customFormat="1" ht="21" hidden="1" customHeight="1">
      <c r="A110" s="27">
        <f t="shared" si="7"/>
        <v>103</v>
      </c>
      <c r="B110" s="95"/>
      <c r="C110" s="129"/>
      <c r="D110" s="130"/>
      <c r="E110" s="132"/>
      <c r="F110" s="134"/>
      <c r="G110" s="39" t="e">
        <f>VLOOKUP(B110,KTTK!$B$8:$L$221,5,0)</f>
        <v>#N/A</v>
      </c>
      <c r="H110" s="39" t="e">
        <f>VLOOKUP(B110,KTTK!$B$8:$L$221,6,0)</f>
        <v>#N/A</v>
      </c>
      <c r="I110" s="39" t="e">
        <f>VLOOKUP(B110,KTTK!$B$8:$L$221,7,0)</f>
        <v>#N/A</v>
      </c>
      <c r="J110" s="39" t="e">
        <f>VLOOKUP(B110,KTTK!$B$8:$L$221,8,0)</f>
        <v>#N/A</v>
      </c>
      <c r="K110" s="40"/>
      <c r="L110" s="40"/>
      <c r="M110" s="40"/>
      <c r="N110" s="40"/>
      <c r="O110" s="120"/>
      <c r="P110" s="44"/>
      <c r="Q110" s="33"/>
      <c r="R110" s="82"/>
      <c r="S110" s="34">
        <f t="shared" si="10"/>
        <v>0</v>
      </c>
      <c r="T110" s="18"/>
      <c r="U110" s="18"/>
      <c r="W110" s="11" t="e">
        <f>VLOOKUP(B110,KTTK!$B$8:$E$221,3,0)</f>
        <v>#N/A</v>
      </c>
    </row>
    <row r="111" spans="1:23" s="14" customFormat="1" ht="21" hidden="1" customHeight="1">
      <c r="A111" s="27">
        <f t="shared" si="7"/>
        <v>104</v>
      </c>
      <c r="B111" s="95"/>
      <c r="C111" s="129"/>
      <c r="D111" s="130"/>
      <c r="E111" s="132"/>
      <c r="F111" s="134"/>
      <c r="G111" s="39" t="e">
        <f>VLOOKUP(B111,KTTK!$B$8:$L$221,5,0)</f>
        <v>#N/A</v>
      </c>
      <c r="H111" s="39" t="e">
        <f>VLOOKUP(B111,KTTK!$B$8:$L$221,6,0)</f>
        <v>#N/A</v>
      </c>
      <c r="I111" s="39" t="e">
        <f>VLOOKUP(B111,KTTK!$B$8:$L$221,7,0)</f>
        <v>#N/A</v>
      </c>
      <c r="J111" s="39" t="e">
        <f>VLOOKUP(B111,KTTK!$B$8:$L$221,8,0)</f>
        <v>#N/A</v>
      </c>
      <c r="K111" s="40"/>
      <c r="L111" s="40"/>
      <c r="M111" s="40"/>
      <c r="N111" s="40"/>
      <c r="O111" s="120"/>
      <c r="P111" s="44"/>
      <c r="Q111" s="33"/>
      <c r="R111" s="82"/>
      <c r="S111" s="34">
        <f t="shared" si="10"/>
        <v>0</v>
      </c>
      <c r="T111" s="18"/>
      <c r="U111" s="18"/>
      <c r="W111" s="11" t="e">
        <f>VLOOKUP(B111,KTTK!$B$8:$E$221,3,0)</f>
        <v>#N/A</v>
      </c>
    </row>
    <row r="112" spans="1:23" s="14" customFormat="1" ht="21" hidden="1" customHeight="1">
      <c r="A112" s="27">
        <f t="shared" si="7"/>
        <v>105</v>
      </c>
      <c r="B112" s="95"/>
      <c r="C112" s="129"/>
      <c r="D112" s="130"/>
      <c r="E112" s="132"/>
      <c r="F112" s="134"/>
      <c r="G112" s="39" t="e">
        <f>VLOOKUP(B112,KTTK!$B$8:$L$221,5,0)</f>
        <v>#N/A</v>
      </c>
      <c r="H112" s="39" t="e">
        <f>VLOOKUP(B112,KTTK!$B$8:$L$221,6,0)</f>
        <v>#N/A</v>
      </c>
      <c r="I112" s="39" t="e">
        <f>VLOOKUP(B112,KTTK!$B$8:$L$221,7,0)</f>
        <v>#N/A</v>
      </c>
      <c r="J112" s="39" t="e">
        <f>VLOOKUP(B112,KTTK!$B$8:$L$221,8,0)</f>
        <v>#N/A</v>
      </c>
      <c r="K112" s="40"/>
      <c r="L112" s="40"/>
      <c r="M112" s="40"/>
      <c r="N112" s="40"/>
      <c r="O112" s="120"/>
      <c r="P112" s="44"/>
      <c r="Q112" s="33"/>
      <c r="R112" s="82"/>
      <c r="S112" s="34">
        <f t="shared" si="10"/>
        <v>0</v>
      </c>
      <c r="T112" s="18"/>
      <c r="U112" s="18"/>
      <c r="W112" s="11" t="e">
        <f>VLOOKUP(B112,KTTK!$B$8:$E$221,3,0)</f>
        <v>#N/A</v>
      </c>
    </row>
    <row r="113" spans="1:23" s="14" customFormat="1" ht="21" hidden="1" customHeight="1">
      <c r="A113" s="27">
        <f t="shared" si="7"/>
        <v>106</v>
      </c>
      <c r="B113" s="95"/>
      <c r="C113" s="129"/>
      <c r="D113" s="130"/>
      <c r="E113" s="132"/>
      <c r="F113" s="134"/>
      <c r="G113" s="39" t="e">
        <f>VLOOKUP(B113,KTTK!$B$8:$L$221,5,0)</f>
        <v>#N/A</v>
      </c>
      <c r="H113" s="39" t="e">
        <f>VLOOKUP(B113,KTTK!$B$8:$L$221,6,0)</f>
        <v>#N/A</v>
      </c>
      <c r="I113" s="39" t="e">
        <f>VLOOKUP(B113,KTTK!$B$8:$L$221,7,0)</f>
        <v>#N/A</v>
      </c>
      <c r="J113" s="39" t="e">
        <f>VLOOKUP(B113,KTTK!$B$8:$L$221,8,0)</f>
        <v>#N/A</v>
      </c>
      <c r="K113" s="40"/>
      <c r="L113" s="40"/>
      <c r="M113" s="40"/>
      <c r="N113" s="40"/>
      <c r="O113" s="120"/>
      <c r="P113" s="44"/>
      <c r="Q113" s="33"/>
      <c r="R113" s="82"/>
      <c r="S113" s="34">
        <f t="shared" si="10"/>
        <v>0</v>
      </c>
      <c r="T113" s="18"/>
      <c r="U113" s="18"/>
      <c r="W113" s="11" t="e">
        <f>VLOOKUP(B113,KTTK!$B$8:$E$221,3,0)</f>
        <v>#N/A</v>
      </c>
    </row>
    <row r="114" spans="1:23" s="14" customFormat="1" ht="21" hidden="1" customHeight="1">
      <c r="A114" s="27">
        <f t="shared" si="7"/>
        <v>107</v>
      </c>
      <c r="B114" s="95"/>
      <c r="C114" s="129"/>
      <c r="D114" s="130"/>
      <c r="E114" s="132"/>
      <c r="F114" s="134"/>
      <c r="G114" s="39" t="e">
        <f>VLOOKUP(B114,KTTK!$B$8:$L$221,5,0)</f>
        <v>#N/A</v>
      </c>
      <c r="H114" s="39" t="e">
        <f>VLOOKUP(B114,KTTK!$B$8:$L$221,6,0)</f>
        <v>#N/A</v>
      </c>
      <c r="I114" s="39" t="e">
        <f>VLOOKUP(B114,KTTK!$B$8:$L$221,7,0)</f>
        <v>#N/A</v>
      </c>
      <c r="J114" s="39" t="e">
        <f>VLOOKUP(B114,KTTK!$B$8:$L$221,8,0)</f>
        <v>#N/A</v>
      </c>
      <c r="K114" s="40"/>
      <c r="L114" s="40"/>
      <c r="M114" s="40"/>
      <c r="N114" s="40"/>
      <c r="O114" s="120"/>
      <c r="P114" s="44"/>
      <c r="Q114" s="33"/>
      <c r="R114" s="82"/>
      <c r="S114" s="34">
        <f t="shared" si="10"/>
        <v>0</v>
      </c>
      <c r="T114" s="18"/>
      <c r="U114" s="18"/>
      <c r="W114" s="11" t="e">
        <f>VLOOKUP(B114,KTTK!$B$8:$E$221,3,0)</f>
        <v>#N/A</v>
      </c>
    </row>
    <row r="115" spans="1:23" s="14" customFormat="1" ht="21" hidden="1" customHeight="1">
      <c r="A115" s="27">
        <f t="shared" si="7"/>
        <v>108</v>
      </c>
      <c r="B115" s="95"/>
      <c r="C115" s="129"/>
      <c r="D115" s="130"/>
      <c r="E115" s="132"/>
      <c r="F115" s="134"/>
      <c r="G115" s="39" t="e">
        <f>VLOOKUP(B115,KTTK!$B$8:$L$221,5,0)</f>
        <v>#N/A</v>
      </c>
      <c r="H115" s="39" t="e">
        <f>VLOOKUP(B115,KTTK!$B$8:$L$221,6,0)</f>
        <v>#N/A</v>
      </c>
      <c r="I115" s="39" t="e">
        <f>VLOOKUP(B115,KTTK!$B$8:$L$221,7,0)</f>
        <v>#N/A</v>
      </c>
      <c r="J115" s="39" t="e">
        <f>VLOOKUP(B115,KTTK!$B$8:$L$221,8,0)</f>
        <v>#N/A</v>
      </c>
      <c r="K115" s="40"/>
      <c r="L115" s="40"/>
      <c r="M115" s="40"/>
      <c r="N115" s="40"/>
      <c r="O115" s="120"/>
      <c r="P115" s="44"/>
      <c r="Q115" s="33"/>
      <c r="R115" s="82"/>
      <c r="S115" s="34">
        <f t="shared" si="10"/>
        <v>0</v>
      </c>
      <c r="T115" s="18"/>
      <c r="U115" s="18"/>
      <c r="W115" s="11" t="e">
        <f>VLOOKUP(B115,KTTK!$B$8:$E$221,3,0)</f>
        <v>#N/A</v>
      </c>
    </row>
    <row r="116" spans="1:23" s="14" customFormat="1" ht="21" hidden="1" customHeight="1">
      <c r="A116" s="27">
        <f t="shared" si="7"/>
        <v>109</v>
      </c>
      <c r="B116" s="95"/>
      <c r="C116" s="129"/>
      <c r="D116" s="130"/>
      <c r="E116" s="132"/>
      <c r="F116" s="134"/>
      <c r="G116" s="39" t="e">
        <f>VLOOKUP(B116,KTTK!$B$8:$L$221,5,0)</f>
        <v>#N/A</v>
      </c>
      <c r="H116" s="39" t="e">
        <f>VLOOKUP(B116,KTTK!$B$8:$L$221,6,0)</f>
        <v>#N/A</v>
      </c>
      <c r="I116" s="39" t="e">
        <f>VLOOKUP(B116,KTTK!$B$8:$L$221,7,0)</f>
        <v>#N/A</v>
      </c>
      <c r="J116" s="39" t="e">
        <f>VLOOKUP(B116,KTTK!$B$8:$L$221,8,0)</f>
        <v>#N/A</v>
      </c>
      <c r="K116" s="40"/>
      <c r="L116" s="40"/>
      <c r="M116" s="40"/>
      <c r="N116" s="40"/>
      <c r="O116" s="120"/>
      <c r="P116" s="44"/>
      <c r="Q116" s="33"/>
      <c r="R116" s="82"/>
      <c r="S116" s="34">
        <f t="shared" si="10"/>
        <v>0</v>
      </c>
      <c r="T116" s="18"/>
      <c r="U116" s="18"/>
      <c r="W116" s="11" t="e">
        <f>VLOOKUP(B116,KTTK!$B$8:$E$221,3,0)</f>
        <v>#N/A</v>
      </c>
    </row>
    <row r="117" spans="1:23" s="14" customFormat="1" ht="21" hidden="1" customHeight="1">
      <c r="A117" s="27">
        <f t="shared" si="7"/>
        <v>110</v>
      </c>
      <c r="B117" s="95"/>
      <c r="C117" s="129"/>
      <c r="D117" s="130"/>
      <c r="E117" s="132"/>
      <c r="F117" s="134"/>
      <c r="G117" s="39" t="e">
        <f>VLOOKUP(B117,KTTK!$B$8:$L$221,5,0)</f>
        <v>#N/A</v>
      </c>
      <c r="H117" s="39" t="e">
        <f>VLOOKUP(B117,KTTK!$B$8:$L$221,6,0)</f>
        <v>#N/A</v>
      </c>
      <c r="I117" s="39" t="e">
        <f>VLOOKUP(B117,KTTK!$B$8:$L$221,7,0)</f>
        <v>#N/A</v>
      </c>
      <c r="J117" s="39" t="e">
        <f>VLOOKUP(B117,KTTK!$B$8:$L$221,8,0)</f>
        <v>#N/A</v>
      </c>
      <c r="K117" s="40"/>
      <c r="L117" s="40"/>
      <c r="M117" s="40"/>
      <c r="N117" s="40"/>
      <c r="O117" s="120"/>
      <c r="P117" s="44"/>
      <c r="Q117" s="33"/>
      <c r="R117" s="82"/>
      <c r="S117" s="34">
        <f t="shared" si="10"/>
        <v>0</v>
      </c>
      <c r="T117" s="18"/>
      <c r="U117" s="18"/>
      <c r="W117" s="11" t="e">
        <f>VLOOKUP(B117,KTTK!$B$8:$E$221,3,0)</f>
        <v>#N/A</v>
      </c>
    </row>
    <row r="118" spans="1:23" s="14" customFormat="1" ht="21" hidden="1" customHeight="1">
      <c r="A118" s="27">
        <f t="shared" si="7"/>
        <v>111</v>
      </c>
      <c r="B118" s="95"/>
      <c r="C118" s="129"/>
      <c r="D118" s="130"/>
      <c r="E118" s="132"/>
      <c r="F118" s="134"/>
      <c r="G118" s="39" t="e">
        <f>VLOOKUP(B118,KTTK!$B$8:$L$221,5,0)</f>
        <v>#N/A</v>
      </c>
      <c r="H118" s="39" t="e">
        <f>VLOOKUP(B118,KTTK!$B$8:$L$221,6,0)</f>
        <v>#N/A</v>
      </c>
      <c r="I118" s="39" t="e">
        <f>VLOOKUP(B118,KTTK!$B$8:$L$221,7,0)</f>
        <v>#N/A</v>
      </c>
      <c r="J118" s="39" t="e">
        <f>VLOOKUP(B118,KTTK!$B$8:$L$221,8,0)</f>
        <v>#N/A</v>
      </c>
      <c r="K118" s="40"/>
      <c r="L118" s="40"/>
      <c r="M118" s="40"/>
      <c r="N118" s="40"/>
      <c r="O118" s="120"/>
      <c r="P118" s="44"/>
      <c r="Q118" s="33"/>
      <c r="R118" s="82"/>
      <c r="S118" s="34">
        <f t="shared" si="10"/>
        <v>0</v>
      </c>
      <c r="T118" s="18"/>
      <c r="U118" s="18"/>
      <c r="W118" s="11" t="e">
        <f>VLOOKUP(B118,KTTK!$B$8:$E$221,3,0)</f>
        <v>#N/A</v>
      </c>
    </row>
    <row r="119" spans="1:23" s="14" customFormat="1" ht="21" hidden="1" customHeight="1">
      <c r="A119" s="27">
        <f t="shared" si="7"/>
        <v>112</v>
      </c>
      <c r="B119" s="95"/>
      <c r="C119" s="129"/>
      <c r="D119" s="130"/>
      <c r="E119" s="132"/>
      <c r="F119" s="134"/>
      <c r="G119" s="39" t="e">
        <f>VLOOKUP(B119,KTTK!$B$8:$L$221,5,0)</f>
        <v>#N/A</v>
      </c>
      <c r="H119" s="39" t="e">
        <f>VLOOKUP(B119,KTTK!$B$8:$L$221,6,0)</f>
        <v>#N/A</v>
      </c>
      <c r="I119" s="39" t="e">
        <f>VLOOKUP(B119,KTTK!$B$8:$L$221,7,0)</f>
        <v>#N/A</v>
      </c>
      <c r="J119" s="39" t="e">
        <f>VLOOKUP(B119,KTTK!$B$8:$L$221,8,0)</f>
        <v>#N/A</v>
      </c>
      <c r="K119" s="40"/>
      <c r="L119" s="40"/>
      <c r="M119" s="40"/>
      <c r="N119" s="40"/>
      <c r="O119" s="120"/>
      <c r="P119" s="44"/>
      <c r="Q119" s="33"/>
      <c r="R119" s="82"/>
      <c r="S119" s="34">
        <f t="shared" si="10"/>
        <v>0</v>
      </c>
      <c r="T119" s="18"/>
      <c r="U119" s="18"/>
      <c r="W119" s="11" t="e">
        <f>VLOOKUP(B119,KTTK!$B$8:$E$221,3,0)</f>
        <v>#N/A</v>
      </c>
    </row>
    <row r="120" spans="1:23" s="14" customFormat="1" ht="21" hidden="1" customHeight="1">
      <c r="A120" s="27">
        <f t="shared" si="7"/>
        <v>113</v>
      </c>
      <c r="B120" s="95"/>
      <c r="C120" s="129"/>
      <c r="D120" s="130"/>
      <c r="E120" s="132"/>
      <c r="F120" s="134"/>
      <c r="G120" s="39" t="e">
        <f>VLOOKUP(B120,KTTK!$B$8:$L$221,5,0)</f>
        <v>#N/A</v>
      </c>
      <c r="H120" s="39" t="e">
        <f>VLOOKUP(B120,KTTK!$B$8:$L$221,6,0)</f>
        <v>#N/A</v>
      </c>
      <c r="I120" s="39" t="e">
        <f>VLOOKUP(B120,KTTK!$B$8:$L$221,7,0)</f>
        <v>#N/A</v>
      </c>
      <c r="J120" s="39" t="e">
        <f>VLOOKUP(B120,KTTK!$B$8:$L$221,8,0)</f>
        <v>#N/A</v>
      </c>
      <c r="K120" s="40"/>
      <c r="L120" s="40"/>
      <c r="M120" s="40"/>
      <c r="N120" s="40"/>
      <c r="O120" s="120"/>
      <c r="P120" s="44"/>
      <c r="Q120" s="33"/>
      <c r="R120" s="82"/>
      <c r="S120" s="34">
        <f t="shared" si="10"/>
        <v>0</v>
      </c>
      <c r="T120" s="18"/>
      <c r="U120" s="18"/>
      <c r="W120" s="11" t="e">
        <f>VLOOKUP(B120,KTTK!$B$8:$E$221,3,0)</f>
        <v>#N/A</v>
      </c>
    </row>
    <row r="121" spans="1:23" s="14" customFormat="1" ht="21" hidden="1" customHeight="1">
      <c r="A121" s="27">
        <f t="shared" si="7"/>
        <v>114</v>
      </c>
      <c r="B121" s="95"/>
      <c r="C121" s="129"/>
      <c r="D121" s="130"/>
      <c r="E121" s="132"/>
      <c r="F121" s="134"/>
      <c r="G121" s="39" t="e">
        <f>VLOOKUP(B121,KTTK!$B$8:$L$221,5,0)</f>
        <v>#N/A</v>
      </c>
      <c r="H121" s="39" t="e">
        <f>VLOOKUP(B121,KTTK!$B$8:$L$221,6,0)</f>
        <v>#N/A</v>
      </c>
      <c r="I121" s="39" t="e">
        <f>VLOOKUP(B121,KTTK!$B$8:$L$221,7,0)</f>
        <v>#N/A</v>
      </c>
      <c r="J121" s="39" t="e">
        <f>VLOOKUP(B121,KTTK!$B$8:$L$221,8,0)</f>
        <v>#N/A</v>
      </c>
      <c r="K121" s="40"/>
      <c r="L121" s="40"/>
      <c r="M121" s="40"/>
      <c r="N121" s="40"/>
      <c r="O121" s="120"/>
      <c r="P121" s="44"/>
      <c r="Q121" s="33"/>
      <c r="R121" s="82"/>
      <c r="S121" s="34">
        <f t="shared" si="10"/>
        <v>0</v>
      </c>
      <c r="T121" s="18"/>
      <c r="U121" s="18"/>
      <c r="W121" s="11" t="e">
        <f>VLOOKUP(B121,KTTK!$B$8:$E$221,3,0)</f>
        <v>#N/A</v>
      </c>
    </row>
    <row r="122" spans="1:23" s="14" customFormat="1" ht="21" hidden="1" customHeight="1">
      <c r="A122" s="27">
        <f t="shared" si="7"/>
        <v>115</v>
      </c>
      <c r="B122" s="95"/>
      <c r="C122" s="129"/>
      <c r="D122" s="130"/>
      <c r="E122" s="132"/>
      <c r="F122" s="134"/>
      <c r="G122" s="39" t="e">
        <f>VLOOKUP(B122,KTTK!$B$8:$L$221,5,0)</f>
        <v>#N/A</v>
      </c>
      <c r="H122" s="39" t="e">
        <f>VLOOKUP(B122,KTTK!$B$8:$L$221,6,0)</f>
        <v>#N/A</v>
      </c>
      <c r="I122" s="39" t="e">
        <f>VLOOKUP(B122,KTTK!$B$8:$L$221,7,0)</f>
        <v>#N/A</v>
      </c>
      <c r="J122" s="39" t="e">
        <f>VLOOKUP(B122,KTTK!$B$8:$L$221,8,0)</f>
        <v>#N/A</v>
      </c>
      <c r="K122" s="40"/>
      <c r="L122" s="40"/>
      <c r="M122" s="40"/>
      <c r="N122" s="40"/>
      <c r="O122" s="120"/>
      <c r="P122" s="44"/>
      <c r="Q122" s="33"/>
      <c r="R122" s="82"/>
      <c r="S122" s="34">
        <f t="shared" si="10"/>
        <v>0</v>
      </c>
      <c r="T122" s="18"/>
      <c r="U122" s="18"/>
      <c r="W122" s="11" t="e">
        <f>VLOOKUP(B122,KTTK!$B$8:$E$221,3,0)</f>
        <v>#N/A</v>
      </c>
    </row>
    <row r="123" spans="1:23" s="14" customFormat="1" ht="21" hidden="1" customHeight="1">
      <c r="A123" s="27">
        <f t="shared" si="7"/>
        <v>116</v>
      </c>
      <c r="B123" s="95"/>
      <c r="C123" s="129"/>
      <c r="D123" s="130"/>
      <c r="E123" s="132"/>
      <c r="F123" s="134"/>
      <c r="G123" s="39" t="e">
        <f>VLOOKUP(B123,KTTK!$B$8:$L$221,5,0)</f>
        <v>#N/A</v>
      </c>
      <c r="H123" s="39" t="e">
        <f>VLOOKUP(B123,KTTK!$B$8:$L$221,6,0)</f>
        <v>#N/A</v>
      </c>
      <c r="I123" s="39" t="e">
        <f>VLOOKUP(B123,KTTK!$B$8:$L$221,7,0)</f>
        <v>#N/A</v>
      </c>
      <c r="J123" s="39" t="e">
        <f>VLOOKUP(B123,KTTK!$B$8:$L$221,8,0)</f>
        <v>#N/A</v>
      </c>
      <c r="K123" s="40"/>
      <c r="L123" s="40"/>
      <c r="M123" s="40"/>
      <c r="N123" s="40"/>
      <c r="O123" s="120"/>
      <c r="P123" s="44"/>
      <c r="Q123" s="33"/>
      <c r="R123" s="82"/>
      <c r="S123" s="34">
        <f t="shared" si="10"/>
        <v>0</v>
      </c>
      <c r="T123" s="18"/>
      <c r="U123" s="18"/>
      <c r="W123" s="11" t="e">
        <f>VLOOKUP(B123,KTTK!$B$8:$E$221,3,0)</f>
        <v>#N/A</v>
      </c>
    </row>
    <row r="124" spans="1:23" s="14" customFormat="1" ht="21" hidden="1" customHeight="1">
      <c r="A124" s="27">
        <f t="shared" si="7"/>
        <v>117</v>
      </c>
      <c r="B124" s="95"/>
      <c r="C124" s="129"/>
      <c r="D124" s="130"/>
      <c r="E124" s="132"/>
      <c r="F124" s="134"/>
      <c r="G124" s="39" t="e">
        <f>VLOOKUP(B124,KTTK!$B$8:$L$221,5,0)</f>
        <v>#N/A</v>
      </c>
      <c r="H124" s="39" t="e">
        <f>VLOOKUP(B124,KTTK!$B$8:$L$221,6,0)</f>
        <v>#N/A</v>
      </c>
      <c r="I124" s="39" t="e">
        <f>VLOOKUP(B124,KTTK!$B$8:$L$221,7,0)</f>
        <v>#N/A</v>
      </c>
      <c r="J124" s="39" t="e">
        <f>VLOOKUP(B124,KTTK!$B$8:$L$221,8,0)</f>
        <v>#N/A</v>
      </c>
      <c r="K124" s="40"/>
      <c r="L124" s="40"/>
      <c r="M124" s="40"/>
      <c r="N124" s="40"/>
      <c r="O124" s="120"/>
      <c r="P124" s="44"/>
      <c r="Q124" s="33"/>
      <c r="R124" s="82"/>
      <c r="S124" s="34">
        <f t="shared" si="10"/>
        <v>0</v>
      </c>
      <c r="T124" s="18"/>
      <c r="U124" s="18"/>
      <c r="W124" s="11" t="e">
        <f>VLOOKUP(B124,KTTK!$B$8:$E$221,3,0)</f>
        <v>#N/A</v>
      </c>
    </row>
    <row r="125" spans="1:23" s="14" customFormat="1" ht="21" hidden="1" customHeight="1">
      <c r="A125" s="27">
        <f t="shared" si="7"/>
        <v>118</v>
      </c>
      <c r="B125" s="95"/>
      <c r="C125" s="129"/>
      <c r="D125" s="130"/>
      <c r="E125" s="132"/>
      <c r="F125" s="134"/>
      <c r="G125" s="39" t="e">
        <f>VLOOKUP(B125,KTTK!$B$8:$L$221,5,0)</f>
        <v>#N/A</v>
      </c>
      <c r="H125" s="39" t="e">
        <f>VLOOKUP(B125,KTTK!$B$8:$L$221,6,0)</f>
        <v>#N/A</v>
      </c>
      <c r="I125" s="39" t="e">
        <f>VLOOKUP(B125,KTTK!$B$8:$L$221,7,0)</f>
        <v>#N/A</v>
      </c>
      <c r="J125" s="39" t="e">
        <f>VLOOKUP(B125,KTTK!$B$8:$L$221,8,0)</f>
        <v>#N/A</v>
      </c>
      <c r="K125" s="40"/>
      <c r="L125" s="40"/>
      <c r="M125" s="40"/>
      <c r="N125" s="40"/>
      <c r="O125" s="120"/>
      <c r="P125" s="44"/>
      <c r="Q125" s="33"/>
      <c r="R125" s="82"/>
      <c r="S125" s="34">
        <f t="shared" si="10"/>
        <v>0</v>
      </c>
      <c r="T125" s="18"/>
      <c r="U125" s="18"/>
      <c r="W125" s="11" t="e">
        <f>VLOOKUP(B125,KTTK!$B$8:$E$221,3,0)</f>
        <v>#N/A</v>
      </c>
    </row>
    <row r="126" spans="1:23" s="14" customFormat="1" ht="21" hidden="1" customHeight="1">
      <c r="A126" s="27">
        <f t="shared" si="7"/>
        <v>119</v>
      </c>
      <c r="B126" s="95"/>
      <c r="C126" s="129"/>
      <c r="D126" s="130"/>
      <c r="E126" s="132"/>
      <c r="F126" s="134"/>
      <c r="G126" s="39" t="e">
        <f>VLOOKUP(B126,KTTK!$B$8:$L$221,5,0)</f>
        <v>#N/A</v>
      </c>
      <c r="H126" s="39" t="e">
        <f>VLOOKUP(B126,KTTK!$B$8:$L$221,6,0)</f>
        <v>#N/A</v>
      </c>
      <c r="I126" s="39" t="e">
        <f>VLOOKUP(B126,KTTK!$B$8:$L$221,7,0)</f>
        <v>#N/A</v>
      </c>
      <c r="J126" s="39" t="e">
        <f>VLOOKUP(B126,KTTK!$B$8:$L$221,8,0)</f>
        <v>#N/A</v>
      </c>
      <c r="K126" s="40"/>
      <c r="L126" s="40"/>
      <c r="M126" s="40"/>
      <c r="N126" s="40"/>
      <c r="O126" s="120"/>
      <c r="P126" s="44"/>
      <c r="Q126" s="33"/>
      <c r="R126" s="82"/>
      <c r="S126" s="34">
        <f t="shared" si="10"/>
        <v>0</v>
      </c>
      <c r="T126" s="18"/>
      <c r="U126" s="18"/>
      <c r="W126" s="11" t="e">
        <f>VLOOKUP(B126,KTTK!$B$8:$E$221,3,0)</f>
        <v>#N/A</v>
      </c>
    </row>
    <row r="127" spans="1:23" s="14" customFormat="1" ht="21" hidden="1" customHeight="1">
      <c r="A127" s="27">
        <f t="shared" si="7"/>
        <v>120</v>
      </c>
      <c r="B127" s="95"/>
      <c r="C127" s="129"/>
      <c r="D127" s="130"/>
      <c r="E127" s="132"/>
      <c r="F127" s="134"/>
      <c r="G127" s="39" t="e">
        <f>VLOOKUP(B127,KTTK!$B$8:$L$221,5,0)</f>
        <v>#N/A</v>
      </c>
      <c r="H127" s="39" t="e">
        <f>VLOOKUP(B127,KTTK!$B$8:$L$221,6,0)</f>
        <v>#N/A</v>
      </c>
      <c r="I127" s="39" t="e">
        <f>VLOOKUP(B127,KTTK!$B$8:$L$221,7,0)</f>
        <v>#N/A</v>
      </c>
      <c r="J127" s="39" t="e">
        <f>VLOOKUP(B127,KTTK!$B$8:$L$221,8,0)</f>
        <v>#N/A</v>
      </c>
      <c r="K127" s="40"/>
      <c r="L127" s="40"/>
      <c r="M127" s="40"/>
      <c r="N127" s="40"/>
      <c r="O127" s="120"/>
      <c r="P127" s="44"/>
      <c r="Q127" s="33"/>
      <c r="R127" s="82"/>
      <c r="S127" s="34">
        <f t="shared" si="10"/>
        <v>0</v>
      </c>
      <c r="T127" s="18"/>
      <c r="U127" s="18"/>
      <c r="W127" s="11" t="e">
        <f>VLOOKUP(B127,KTTK!$B$8:$E$221,3,0)</f>
        <v>#N/A</v>
      </c>
    </row>
    <row r="128" spans="1:23" s="14" customFormat="1" ht="21" hidden="1" customHeight="1">
      <c r="A128" s="27">
        <f t="shared" si="7"/>
        <v>121</v>
      </c>
      <c r="B128" s="95"/>
      <c r="C128" s="129"/>
      <c r="D128" s="130"/>
      <c r="E128" s="132"/>
      <c r="F128" s="134"/>
      <c r="G128" s="39" t="e">
        <f>VLOOKUP(B128,KTTK!$B$8:$L$221,5,0)</f>
        <v>#N/A</v>
      </c>
      <c r="H128" s="39" t="e">
        <f>VLOOKUP(B128,KTTK!$B$8:$L$221,6,0)</f>
        <v>#N/A</v>
      </c>
      <c r="I128" s="39" t="e">
        <f>VLOOKUP(B128,KTTK!$B$8:$L$221,7,0)</f>
        <v>#N/A</v>
      </c>
      <c r="J128" s="39" t="e">
        <f>VLOOKUP(B128,KTTK!$B$8:$L$221,8,0)</f>
        <v>#N/A</v>
      </c>
      <c r="K128" s="40"/>
      <c r="L128" s="40"/>
      <c r="M128" s="40"/>
      <c r="N128" s="40"/>
      <c r="O128" s="120"/>
      <c r="P128" s="44"/>
      <c r="Q128" s="33"/>
      <c r="R128" s="82"/>
      <c r="S128" s="34">
        <f t="shared" si="10"/>
        <v>0</v>
      </c>
      <c r="T128" s="18"/>
      <c r="U128" s="18"/>
      <c r="W128" s="11" t="e">
        <f>VLOOKUP(B128,KTTK!$B$8:$E$221,3,0)</f>
        <v>#N/A</v>
      </c>
    </row>
    <row r="129" spans="1:23" s="14" customFormat="1" ht="21" hidden="1" customHeight="1">
      <c r="A129" s="27">
        <f t="shared" si="7"/>
        <v>122</v>
      </c>
      <c r="B129" s="95"/>
      <c r="C129" s="129"/>
      <c r="D129" s="130"/>
      <c r="E129" s="132"/>
      <c r="F129" s="134"/>
      <c r="G129" s="39" t="e">
        <f>VLOOKUP(B129,KTTK!$B$8:$L$221,5,0)</f>
        <v>#N/A</v>
      </c>
      <c r="H129" s="39" t="e">
        <f>VLOOKUP(B129,KTTK!$B$8:$L$221,6,0)</f>
        <v>#N/A</v>
      </c>
      <c r="I129" s="39" t="e">
        <f>VLOOKUP(B129,KTTK!$B$8:$L$221,7,0)</f>
        <v>#N/A</v>
      </c>
      <c r="J129" s="39" t="e">
        <f>VLOOKUP(B129,KTTK!$B$8:$L$221,8,0)</f>
        <v>#N/A</v>
      </c>
      <c r="K129" s="40"/>
      <c r="L129" s="40"/>
      <c r="M129" s="40"/>
      <c r="N129" s="40"/>
      <c r="O129" s="120"/>
      <c r="P129" s="44"/>
      <c r="Q129" s="33"/>
      <c r="R129" s="82"/>
      <c r="S129" s="34">
        <f t="shared" si="10"/>
        <v>0</v>
      </c>
      <c r="T129" s="18"/>
      <c r="U129" s="18"/>
      <c r="W129" s="11" t="e">
        <f>VLOOKUP(B129,KTTK!$B$8:$E$221,3,0)</f>
        <v>#N/A</v>
      </c>
    </row>
    <row r="130" spans="1:23" s="14" customFormat="1" ht="21" hidden="1" customHeight="1">
      <c r="A130" s="27">
        <f t="shared" si="7"/>
        <v>123</v>
      </c>
      <c r="B130" s="95"/>
      <c r="C130" s="129"/>
      <c r="D130" s="130"/>
      <c r="E130" s="132"/>
      <c r="F130" s="134"/>
      <c r="G130" s="39" t="e">
        <f>VLOOKUP(B130,KTTK!$B$8:$L$221,5,0)</f>
        <v>#N/A</v>
      </c>
      <c r="H130" s="39" t="e">
        <f>VLOOKUP(B130,KTTK!$B$8:$L$221,6,0)</f>
        <v>#N/A</v>
      </c>
      <c r="I130" s="39" t="e">
        <f>VLOOKUP(B130,KTTK!$B$8:$L$221,7,0)</f>
        <v>#N/A</v>
      </c>
      <c r="J130" s="39" t="e">
        <f>VLOOKUP(B130,KTTK!$B$8:$L$221,8,0)</f>
        <v>#N/A</v>
      </c>
      <c r="K130" s="40"/>
      <c r="L130" s="40"/>
      <c r="M130" s="40"/>
      <c r="N130" s="40"/>
      <c r="O130" s="120"/>
      <c r="P130" s="44"/>
      <c r="Q130" s="33"/>
      <c r="R130" s="82"/>
      <c r="S130" s="34">
        <f t="shared" si="10"/>
        <v>0</v>
      </c>
      <c r="T130" s="18"/>
      <c r="U130" s="18"/>
      <c r="W130" s="11" t="e">
        <f>VLOOKUP(B130,KTTK!$B$8:$E$221,3,0)</f>
        <v>#N/A</v>
      </c>
    </row>
    <row r="131" spans="1:23" s="14" customFormat="1" ht="21" hidden="1" customHeight="1">
      <c r="A131" s="27">
        <f t="shared" si="7"/>
        <v>124</v>
      </c>
      <c r="B131" s="95"/>
      <c r="C131" s="129"/>
      <c r="D131" s="130"/>
      <c r="E131" s="132"/>
      <c r="F131" s="134"/>
      <c r="G131" s="39" t="e">
        <f>VLOOKUP(B131,KTTK!$B$8:$L$221,5,0)</f>
        <v>#N/A</v>
      </c>
      <c r="H131" s="39" t="e">
        <f>VLOOKUP(B131,KTTK!$B$8:$L$221,6,0)</f>
        <v>#N/A</v>
      </c>
      <c r="I131" s="39" t="e">
        <f>VLOOKUP(B131,KTTK!$B$8:$L$221,7,0)</f>
        <v>#N/A</v>
      </c>
      <c r="J131" s="39" t="e">
        <f>VLOOKUP(B131,KTTK!$B$8:$L$221,8,0)</f>
        <v>#N/A</v>
      </c>
      <c r="K131" s="40"/>
      <c r="L131" s="40"/>
      <c r="M131" s="40"/>
      <c r="N131" s="40"/>
      <c r="O131" s="120"/>
      <c r="P131" s="44"/>
      <c r="Q131" s="33"/>
      <c r="R131" s="82"/>
      <c r="S131" s="34">
        <f t="shared" si="10"/>
        <v>0</v>
      </c>
      <c r="T131" s="18"/>
      <c r="U131" s="18"/>
      <c r="W131" s="11" t="e">
        <f>VLOOKUP(B131,KTTK!$B$8:$E$221,3,0)</f>
        <v>#N/A</v>
      </c>
    </row>
    <row r="132" spans="1:23" s="14" customFormat="1" ht="21" hidden="1" customHeight="1">
      <c r="A132" s="27">
        <f t="shared" si="7"/>
        <v>125</v>
      </c>
      <c r="B132" s="95"/>
      <c r="C132" s="129"/>
      <c r="D132" s="130"/>
      <c r="E132" s="132"/>
      <c r="F132" s="134"/>
      <c r="G132" s="39" t="e">
        <f>VLOOKUP(B132,KTTK!$B$8:$L$221,5,0)</f>
        <v>#N/A</v>
      </c>
      <c r="H132" s="39" t="e">
        <f>VLOOKUP(B132,KTTK!$B$8:$L$221,6,0)</f>
        <v>#N/A</v>
      </c>
      <c r="I132" s="39" t="e">
        <f>VLOOKUP(B132,KTTK!$B$8:$L$221,7,0)</f>
        <v>#N/A</v>
      </c>
      <c r="J132" s="39" t="e">
        <f>VLOOKUP(B132,KTTK!$B$8:$L$221,8,0)</f>
        <v>#N/A</v>
      </c>
      <c r="K132" s="40"/>
      <c r="L132" s="40"/>
      <c r="M132" s="40"/>
      <c r="N132" s="40"/>
      <c r="O132" s="120"/>
      <c r="P132" s="44"/>
      <c r="Q132" s="33"/>
      <c r="R132" s="82"/>
      <c r="S132" s="34">
        <f t="shared" si="10"/>
        <v>0</v>
      </c>
      <c r="T132" s="18"/>
      <c r="U132" s="18"/>
      <c r="W132" s="11" t="e">
        <f>VLOOKUP(B132,KTTK!$B$8:$E$221,3,0)</f>
        <v>#N/A</v>
      </c>
    </row>
    <row r="133" spans="1:23" s="14" customFormat="1" ht="21" hidden="1" customHeight="1">
      <c r="A133" s="27">
        <f t="shared" si="7"/>
        <v>126</v>
      </c>
      <c r="B133" s="95"/>
      <c r="C133" s="129"/>
      <c r="D133" s="130"/>
      <c r="E133" s="132"/>
      <c r="F133" s="134"/>
      <c r="G133" s="39" t="e">
        <f>VLOOKUP(B133,KTTK!$B$8:$L$221,5,0)</f>
        <v>#N/A</v>
      </c>
      <c r="H133" s="39" t="e">
        <f>VLOOKUP(B133,KTTK!$B$8:$L$221,6,0)</f>
        <v>#N/A</v>
      </c>
      <c r="I133" s="39" t="e">
        <f>VLOOKUP(B133,KTTK!$B$8:$L$221,7,0)</f>
        <v>#N/A</v>
      </c>
      <c r="J133" s="39" t="e">
        <f>VLOOKUP(B133,KTTK!$B$8:$L$221,8,0)</f>
        <v>#N/A</v>
      </c>
      <c r="K133" s="40"/>
      <c r="L133" s="40"/>
      <c r="M133" s="40"/>
      <c r="N133" s="40"/>
      <c r="O133" s="120"/>
      <c r="P133" s="44"/>
      <c r="Q133" s="33"/>
      <c r="R133" s="82"/>
      <c r="S133" s="34">
        <f t="shared" si="10"/>
        <v>0</v>
      </c>
      <c r="T133" s="18"/>
      <c r="U133" s="18"/>
      <c r="W133" s="11" t="e">
        <f>VLOOKUP(B133,KTTK!$B$8:$E$221,3,0)</f>
        <v>#N/A</v>
      </c>
    </row>
    <row r="134" spans="1:23" s="14" customFormat="1" ht="21" hidden="1" customHeight="1">
      <c r="A134" s="27">
        <f t="shared" si="7"/>
        <v>127</v>
      </c>
      <c r="B134" s="95"/>
      <c r="C134" s="129"/>
      <c r="D134" s="130"/>
      <c r="E134" s="132"/>
      <c r="F134" s="134"/>
      <c r="G134" s="39" t="e">
        <f>VLOOKUP(B134,KTTK!$B$8:$L$221,5,0)</f>
        <v>#N/A</v>
      </c>
      <c r="H134" s="39" t="e">
        <f>VLOOKUP(B134,KTTK!$B$8:$L$221,6,0)</f>
        <v>#N/A</v>
      </c>
      <c r="I134" s="39" t="e">
        <f>VLOOKUP(B134,KTTK!$B$8:$L$221,7,0)</f>
        <v>#N/A</v>
      </c>
      <c r="J134" s="39" t="e">
        <f>VLOOKUP(B134,KTTK!$B$8:$L$221,8,0)</f>
        <v>#N/A</v>
      </c>
      <c r="K134" s="40"/>
      <c r="L134" s="40"/>
      <c r="M134" s="40"/>
      <c r="N134" s="40"/>
      <c r="O134" s="120"/>
      <c r="P134" s="44"/>
      <c r="Q134" s="33"/>
      <c r="R134" s="82"/>
      <c r="S134" s="34">
        <f t="shared" si="10"/>
        <v>0</v>
      </c>
      <c r="T134" s="18"/>
      <c r="U134" s="18"/>
      <c r="W134" s="11" t="e">
        <f>VLOOKUP(B134,KTTK!$B$8:$E$221,3,0)</f>
        <v>#N/A</v>
      </c>
    </row>
    <row r="135" spans="1:23" s="14" customFormat="1" ht="21" hidden="1" customHeight="1">
      <c r="A135" s="27">
        <f t="shared" si="7"/>
        <v>128</v>
      </c>
      <c r="B135" s="95"/>
      <c r="C135" s="129"/>
      <c r="D135" s="130"/>
      <c r="E135" s="132"/>
      <c r="F135" s="134"/>
      <c r="G135" s="39" t="e">
        <f>VLOOKUP(B135,KTTK!$B$8:$L$221,5,0)</f>
        <v>#N/A</v>
      </c>
      <c r="H135" s="39" t="e">
        <f>VLOOKUP(B135,KTTK!$B$8:$L$221,6,0)</f>
        <v>#N/A</v>
      </c>
      <c r="I135" s="39" t="e">
        <f>VLOOKUP(B135,KTTK!$B$8:$L$221,7,0)</f>
        <v>#N/A</v>
      </c>
      <c r="J135" s="39" t="e">
        <f>VLOOKUP(B135,KTTK!$B$8:$L$221,8,0)</f>
        <v>#N/A</v>
      </c>
      <c r="K135" s="40"/>
      <c r="L135" s="40"/>
      <c r="M135" s="40"/>
      <c r="N135" s="40"/>
      <c r="O135" s="120"/>
      <c r="P135" s="44"/>
      <c r="Q135" s="33"/>
      <c r="R135" s="82"/>
      <c r="S135" s="34">
        <f t="shared" si="10"/>
        <v>0</v>
      </c>
      <c r="T135" s="18"/>
      <c r="U135" s="18"/>
      <c r="W135" s="11" t="e">
        <f>VLOOKUP(B135,KTTK!$B$8:$E$221,3,0)</f>
        <v>#N/A</v>
      </c>
    </row>
    <row r="136" spans="1:23" s="14" customFormat="1" ht="21" hidden="1" customHeight="1">
      <c r="A136" s="27">
        <f t="shared" si="7"/>
        <v>129</v>
      </c>
      <c r="B136" s="95"/>
      <c r="C136" s="129"/>
      <c r="D136" s="130"/>
      <c r="E136" s="132"/>
      <c r="F136" s="134"/>
      <c r="G136" s="39" t="e">
        <f>VLOOKUP(B136,KTTK!$B$8:$L$221,5,0)</f>
        <v>#N/A</v>
      </c>
      <c r="H136" s="39" t="e">
        <f>VLOOKUP(B136,KTTK!$B$8:$L$221,6,0)</f>
        <v>#N/A</v>
      </c>
      <c r="I136" s="39" t="e">
        <f>VLOOKUP(B136,KTTK!$B$8:$L$221,7,0)</f>
        <v>#N/A</v>
      </c>
      <c r="J136" s="39" t="e">
        <f>VLOOKUP(B136,KTTK!$B$8:$L$221,8,0)</f>
        <v>#N/A</v>
      </c>
      <c r="K136" s="40"/>
      <c r="L136" s="40"/>
      <c r="M136" s="40"/>
      <c r="N136" s="40"/>
      <c r="O136" s="120"/>
      <c r="P136" s="44"/>
      <c r="Q136" s="33"/>
      <c r="R136" s="82"/>
      <c r="S136" s="34">
        <f t="shared" ref="S136:S167" si="11">COUNTIF($B$8:$B$349,B136)</f>
        <v>0</v>
      </c>
      <c r="T136" s="18"/>
      <c r="U136" s="18"/>
      <c r="W136" s="11" t="e">
        <f>VLOOKUP(B136,KTTK!$B$8:$E$221,3,0)</f>
        <v>#N/A</v>
      </c>
    </row>
    <row r="137" spans="1:23" s="14" customFormat="1" ht="21" hidden="1" customHeight="1">
      <c r="A137" s="27">
        <f t="shared" si="7"/>
        <v>130</v>
      </c>
      <c r="B137" s="95"/>
      <c r="C137" s="129"/>
      <c r="D137" s="130"/>
      <c r="E137" s="132"/>
      <c r="F137" s="134"/>
      <c r="G137" s="39" t="e">
        <f>VLOOKUP(B137,KTTK!$B$8:$L$221,5,0)</f>
        <v>#N/A</v>
      </c>
      <c r="H137" s="39" t="e">
        <f>VLOOKUP(B137,KTTK!$B$8:$L$221,6,0)</f>
        <v>#N/A</v>
      </c>
      <c r="I137" s="39" t="e">
        <f>VLOOKUP(B137,KTTK!$B$8:$L$221,7,0)</f>
        <v>#N/A</v>
      </c>
      <c r="J137" s="39" t="e">
        <f>VLOOKUP(B137,KTTK!$B$8:$L$221,8,0)</f>
        <v>#N/A</v>
      </c>
      <c r="K137" s="40"/>
      <c r="L137" s="40"/>
      <c r="M137" s="40"/>
      <c r="N137" s="40"/>
      <c r="O137" s="120"/>
      <c r="P137" s="44"/>
      <c r="Q137" s="33"/>
      <c r="R137" s="82"/>
      <c r="S137" s="34">
        <f t="shared" si="11"/>
        <v>0</v>
      </c>
      <c r="T137" s="18"/>
      <c r="U137" s="18"/>
      <c r="W137" s="11" t="e">
        <f>VLOOKUP(B137,KTTK!$B$8:$E$221,3,0)</f>
        <v>#N/A</v>
      </c>
    </row>
    <row r="138" spans="1:23" s="14" customFormat="1" ht="21" hidden="1" customHeight="1">
      <c r="A138" s="27">
        <f t="shared" ref="A138:A201" si="12">A137+1</f>
        <v>131</v>
      </c>
      <c r="B138" s="95"/>
      <c r="C138" s="129"/>
      <c r="D138" s="130"/>
      <c r="E138" s="132"/>
      <c r="F138" s="134"/>
      <c r="G138" s="39" t="e">
        <f>VLOOKUP(B138,KTTK!$B$8:$L$221,5,0)</f>
        <v>#N/A</v>
      </c>
      <c r="H138" s="39" t="e">
        <f>VLOOKUP(B138,KTTK!$B$8:$L$221,6,0)</f>
        <v>#N/A</v>
      </c>
      <c r="I138" s="39" t="e">
        <f>VLOOKUP(B138,KTTK!$B$8:$L$221,7,0)</f>
        <v>#N/A</v>
      </c>
      <c r="J138" s="39" t="e">
        <f>VLOOKUP(B138,KTTK!$B$8:$L$221,8,0)</f>
        <v>#N/A</v>
      </c>
      <c r="K138" s="40"/>
      <c r="L138" s="40"/>
      <c r="M138" s="40"/>
      <c r="N138" s="40"/>
      <c r="O138" s="120"/>
      <c r="P138" s="44"/>
      <c r="Q138" s="33"/>
      <c r="R138" s="82"/>
      <c r="S138" s="34">
        <f t="shared" si="11"/>
        <v>0</v>
      </c>
      <c r="T138" s="18"/>
      <c r="U138" s="18"/>
      <c r="W138" s="11" t="e">
        <f>VLOOKUP(B138,KTTK!$B$8:$E$221,3,0)</f>
        <v>#N/A</v>
      </c>
    </row>
    <row r="139" spans="1:23" s="14" customFormat="1" ht="21" hidden="1" customHeight="1">
      <c r="A139" s="27">
        <f t="shared" si="12"/>
        <v>132</v>
      </c>
      <c r="B139" s="95"/>
      <c r="C139" s="129"/>
      <c r="D139" s="130"/>
      <c r="E139" s="132"/>
      <c r="F139" s="134"/>
      <c r="G139" s="39" t="e">
        <f>VLOOKUP(B139,KTTK!$B$8:$L$221,5,0)</f>
        <v>#N/A</v>
      </c>
      <c r="H139" s="39" t="e">
        <f>VLOOKUP(B139,KTTK!$B$8:$L$221,6,0)</f>
        <v>#N/A</v>
      </c>
      <c r="I139" s="39" t="e">
        <f>VLOOKUP(B139,KTTK!$B$8:$L$221,7,0)</f>
        <v>#N/A</v>
      </c>
      <c r="J139" s="39" t="e">
        <f>VLOOKUP(B139,KTTK!$B$8:$L$221,8,0)</f>
        <v>#N/A</v>
      </c>
      <c r="K139" s="40"/>
      <c r="L139" s="40"/>
      <c r="M139" s="40"/>
      <c r="N139" s="40"/>
      <c r="O139" s="120"/>
      <c r="P139" s="44"/>
      <c r="Q139" s="33"/>
      <c r="R139" s="82"/>
      <c r="S139" s="34">
        <f t="shared" si="11"/>
        <v>0</v>
      </c>
      <c r="T139" s="18"/>
      <c r="U139" s="18"/>
      <c r="W139" s="11" t="e">
        <f>VLOOKUP(B139,KTTK!$B$8:$E$221,3,0)</f>
        <v>#N/A</v>
      </c>
    </row>
    <row r="140" spans="1:23" s="14" customFormat="1" ht="21" hidden="1" customHeight="1">
      <c r="A140" s="27">
        <f t="shared" si="12"/>
        <v>133</v>
      </c>
      <c r="B140" s="95"/>
      <c r="C140" s="129"/>
      <c r="D140" s="130"/>
      <c r="E140" s="132"/>
      <c r="F140" s="134"/>
      <c r="G140" s="39" t="e">
        <f>VLOOKUP(B140,KTTK!$B$8:$L$221,5,0)</f>
        <v>#N/A</v>
      </c>
      <c r="H140" s="39" t="e">
        <f>VLOOKUP(B140,KTTK!$B$8:$L$221,6,0)</f>
        <v>#N/A</v>
      </c>
      <c r="I140" s="39" t="e">
        <f>VLOOKUP(B140,KTTK!$B$8:$L$221,7,0)</f>
        <v>#N/A</v>
      </c>
      <c r="J140" s="39" t="e">
        <f>VLOOKUP(B140,KTTK!$B$8:$L$221,8,0)</f>
        <v>#N/A</v>
      </c>
      <c r="K140" s="40"/>
      <c r="L140" s="40"/>
      <c r="M140" s="40"/>
      <c r="N140" s="40"/>
      <c r="O140" s="120"/>
      <c r="P140" s="44"/>
      <c r="Q140" s="33"/>
      <c r="R140" s="82"/>
      <c r="S140" s="34">
        <f t="shared" si="11"/>
        <v>0</v>
      </c>
      <c r="T140" s="18"/>
      <c r="U140" s="18"/>
      <c r="W140" s="11" t="e">
        <f>VLOOKUP(B140,KTTK!$B$8:$E$221,3,0)</f>
        <v>#N/A</v>
      </c>
    </row>
    <row r="141" spans="1:23" s="14" customFormat="1" ht="21" hidden="1" customHeight="1">
      <c r="A141" s="27">
        <f t="shared" si="12"/>
        <v>134</v>
      </c>
      <c r="B141" s="95"/>
      <c r="C141" s="129"/>
      <c r="D141" s="130"/>
      <c r="E141" s="132"/>
      <c r="F141" s="134"/>
      <c r="G141" s="39" t="e">
        <f>VLOOKUP(B141,KTTK!$B$8:$L$221,5,0)</f>
        <v>#N/A</v>
      </c>
      <c r="H141" s="39" t="e">
        <f>VLOOKUP(B141,KTTK!$B$8:$L$221,6,0)</f>
        <v>#N/A</v>
      </c>
      <c r="I141" s="39" t="e">
        <f>VLOOKUP(B141,KTTK!$B$8:$L$221,7,0)</f>
        <v>#N/A</v>
      </c>
      <c r="J141" s="39" t="e">
        <f>VLOOKUP(B141,KTTK!$B$8:$L$221,8,0)</f>
        <v>#N/A</v>
      </c>
      <c r="K141" s="40"/>
      <c r="L141" s="40"/>
      <c r="M141" s="40"/>
      <c r="N141" s="40"/>
      <c r="O141" s="120"/>
      <c r="P141" s="44"/>
      <c r="Q141" s="33"/>
      <c r="R141" s="82"/>
      <c r="S141" s="34">
        <f t="shared" si="11"/>
        <v>0</v>
      </c>
      <c r="T141" s="18"/>
      <c r="U141" s="18"/>
      <c r="W141" s="11" t="e">
        <f>VLOOKUP(B141,KTTK!$B$8:$E$221,3,0)</f>
        <v>#N/A</v>
      </c>
    </row>
    <row r="142" spans="1:23" s="14" customFormat="1" ht="21" hidden="1" customHeight="1">
      <c r="A142" s="27">
        <f t="shared" si="12"/>
        <v>135</v>
      </c>
      <c r="B142" s="95"/>
      <c r="C142" s="129"/>
      <c r="D142" s="130"/>
      <c r="E142" s="132"/>
      <c r="F142" s="134"/>
      <c r="G142" s="39" t="e">
        <f>VLOOKUP(B142,KTTK!$B$8:$L$221,5,0)</f>
        <v>#N/A</v>
      </c>
      <c r="H142" s="39" t="e">
        <f>VLOOKUP(B142,KTTK!$B$8:$L$221,6,0)</f>
        <v>#N/A</v>
      </c>
      <c r="I142" s="39" t="e">
        <f>VLOOKUP(B142,KTTK!$B$8:$L$221,7,0)</f>
        <v>#N/A</v>
      </c>
      <c r="J142" s="39" t="e">
        <f>VLOOKUP(B142,KTTK!$B$8:$L$221,8,0)</f>
        <v>#N/A</v>
      </c>
      <c r="K142" s="40"/>
      <c r="L142" s="40"/>
      <c r="M142" s="40"/>
      <c r="N142" s="40"/>
      <c r="O142" s="120"/>
      <c r="P142" s="44"/>
      <c r="Q142" s="33"/>
      <c r="R142" s="82"/>
      <c r="S142" s="34">
        <f t="shared" si="11"/>
        <v>0</v>
      </c>
      <c r="T142" s="18"/>
      <c r="U142" s="18"/>
      <c r="W142" s="11" t="e">
        <f>VLOOKUP(B142,KTTK!$B$8:$E$221,3,0)</f>
        <v>#N/A</v>
      </c>
    </row>
    <row r="143" spans="1:23" s="14" customFormat="1" ht="21" hidden="1" customHeight="1">
      <c r="A143" s="27">
        <f t="shared" si="12"/>
        <v>136</v>
      </c>
      <c r="B143" s="95"/>
      <c r="C143" s="129"/>
      <c r="D143" s="130"/>
      <c r="E143" s="132"/>
      <c r="F143" s="134"/>
      <c r="G143" s="39" t="e">
        <f>VLOOKUP(B143,KTTK!$B$8:$L$221,5,0)</f>
        <v>#N/A</v>
      </c>
      <c r="H143" s="39" t="e">
        <f>VLOOKUP(B143,KTTK!$B$8:$L$221,6,0)</f>
        <v>#N/A</v>
      </c>
      <c r="I143" s="39" t="e">
        <f>VLOOKUP(B143,KTTK!$B$8:$L$221,7,0)</f>
        <v>#N/A</v>
      </c>
      <c r="J143" s="39" t="e">
        <f>VLOOKUP(B143,KTTK!$B$8:$L$221,8,0)</f>
        <v>#N/A</v>
      </c>
      <c r="K143" s="40"/>
      <c r="L143" s="40"/>
      <c r="M143" s="40"/>
      <c r="N143" s="40"/>
      <c r="O143" s="120"/>
      <c r="P143" s="44"/>
      <c r="Q143" s="33"/>
      <c r="R143" s="82"/>
      <c r="S143" s="34">
        <f t="shared" si="11"/>
        <v>0</v>
      </c>
      <c r="T143" s="18"/>
      <c r="U143" s="18"/>
      <c r="W143" s="11" t="e">
        <f>VLOOKUP(B143,KTTK!$B$8:$E$221,3,0)</f>
        <v>#N/A</v>
      </c>
    </row>
    <row r="144" spans="1:23" s="14" customFormat="1" ht="21" hidden="1" customHeight="1">
      <c r="A144" s="27">
        <f t="shared" si="12"/>
        <v>137</v>
      </c>
      <c r="B144" s="95"/>
      <c r="C144" s="129"/>
      <c r="D144" s="130"/>
      <c r="E144" s="132"/>
      <c r="F144" s="134"/>
      <c r="G144" s="39" t="e">
        <f>VLOOKUP(B144,KTTK!$B$8:$L$221,5,0)</f>
        <v>#N/A</v>
      </c>
      <c r="H144" s="39" t="e">
        <f>VLOOKUP(B144,KTTK!$B$8:$L$221,6,0)</f>
        <v>#N/A</v>
      </c>
      <c r="I144" s="39" t="e">
        <f>VLOOKUP(B144,KTTK!$B$8:$L$221,7,0)</f>
        <v>#N/A</v>
      </c>
      <c r="J144" s="39" t="e">
        <f>VLOOKUP(B144,KTTK!$B$8:$L$221,8,0)</f>
        <v>#N/A</v>
      </c>
      <c r="K144" s="40"/>
      <c r="L144" s="40"/>
      <c r="M144" s="40"/>
      <c r="N144" s="40"/>
      <c r="O144" s="120"/>
      <c r="P144" s="44"/>
      <c r="Q144" s="33"/>
      <c r="R144" s="82"/>
      <c r="S144" s="34">
        <f t="shared" si="11"/>
        <v>0</v>
      </c>
      <c r="T144" s="18"/>
      <c r="U144" s="18"/>
      <c r="W144" s="11" t="e">
        <f>VLOOKUP(B144,KTTK!$B$8:$E$221,3,0)</f>
        <v>#N/A</v>
      </c>
    </row>
    <row r="145" spans="1:23" s="14" customFormat="1" ht="21" hidden="1" customHeight="1">
      <c r="A145" s="27">
        <f t="shared" si="12"/>
        <v>138</v>
      </c>
      <c r="B145" s="95"/>
      <c r="C145" s="129"/>
      <c r="D145" s="130"/>
      <c r="E145" s="132"/>
      <c r="F145" s="134"/>
      <c r="G145" s="39" t="e">
        <f>VLOOKUP(B145,KTTK!$B$8:$L$221,5,0)</f>
        <v>#N/A</v>
      </c>
      <c r="H145" s="39" t="e">
        <f>VLOOKUP(B145,KTTK!$B$8:$L$221,6,0)</f>
        <v>#N/A</v>
      </c>
      <c r="I145" s="39" t="e">
        <f>VLOOKUP(B145,KTTK!$B$8:$L$221,7,0)</f>
        <v>#N/A</v>
      </c>
      <c r="J145" s="39" t="e">
        <f>VLOOKUP(B145,KTTK!$B$8:$L$221,8,0)</f>
        <v>#N/A</v>
      </c>
      <c r="K145" s="40"/>
      <c r="L145" s="40"/>
      <c r="M145" s="40"/>
      <c r="N145" s="40"/>
      <c r="O145" s="120"/>
      <c r="P145" s="44"/>
      <c r="Q145" s="33"/>
      <c r="R145" s="82"/>
      <c r="S145" s="34">
        <f t="shared" si="11"/>
        <v>0</v>
      </c>
      <c r="T145" s="18"/>
      <c r="U145" s="18"/>
      <c r="W145" s="11" t="e">
        <f>VLOOKUP(B145,KTTK!$B$8:$E$221,3,0)</f>
        <v>#N/A</v>
      </c>
    </row>
    <row r="146" spans="1:23" s="14" customFormat="1" ht="21" hidden="1" customHeight="1">
      <c r="A146" s="27">
        <f t="shared" si="12"/>
        <v>139</v>
      </c>
      <c r="B146" s="95"/>
      <c r="C146" s="129"/>
      <c r="D146" s="130"/>
      <c r="E146" s="132"/>
      <c r="F146" s="134"/>
      <c r="G146" s="39" t="e">
        <f>VLOOKUP(B146,KTTK!$B$8:$L$221,5,0)</f>
        <v>#N/A</v>
      </c>
      <c r="H146" s="39" t="e">
        <f>VLOOKUP(B146,KTTK!$B$8:$L$221,6,0)</f>
        <v>#N/A</v>
      </c>
      <c r="I146" s="39" t="e">
        <f>VLOOKUP(B146,KTTK!$B$8:$L$221,7,0)</f>
        <v>#N/A</v>
      </c>
      <c r="J146" s="39" t="e">
        <f>VLOOKUP(B146,KTTK!$B$8:$L$221,8,0)</f>
        <v>#N/A</v>
      </c>
      <c r="K146" s="40"/>
      <c r="L146" s="40"/>
      <c r="M146" s="40"/>
      <c r="N146" s="40"/>
      <c r="O146" s="120"/>
      <c r="P146" s="44"/>
      <c r="Q146" s="33"/>
      <c r="R146" s="82"/>
      <c r="S146" s="34">
        <f t="shared" si="11"/>
        <v>0</v>
      </c>
      <c r="T146" s="18"/>
      <c r="U146" s="18"/>
      <c r="W146" s="11" t="e">
        <f>VLOOKUP(B146,KTTK!$B$8:$E$221,3,0)</f>
        <v>#N/A</v>
      </c>
    </row>
    <row r="147" spans="1:23" s="14" customFormat="1" ht="21" hidden="1" customHeight="1">
      <c r="A147" s="27">
        <f t="shared" si="12"/>
        <v>140</v>
      </c>
      <c r="B147" s="95"/>
      <c r="C147" s="129"/>
      <c r="D147" s="130"/>
      <c r="E147" s="132"/>
      <c r="F147" s="134"/>
      <c r="G147" s="39" t="e">
        <f>VLOOKUP(B147,KTTK!$B$8:$L$221,5,0)</f>
        <v>#N/A</v>
      </c>
      <c r="H147" s="39" t="e">
        <f>VLOOKUP(B147,KTTK!$B$8:$L$221,6,0)</f>
        <v>#N/A</v>
      </c>
      <c r="I147" s="39" t="e">
        <f>VLOOKUP(B147,KTTK!$B$8:$L$221,7,0)</f>
        <v>#N/A</v>
      </c>
      <c r="J147" s="39" t="e">
        <f>VLOOKUP(B147,KTTK!$B$8:$L$221,8,0)</f>
        <v>#N/A</v>
      </c>
      <c r="K147" s="40"/>
      <c r="L147" s="40"/>
      <c r="M147" s="40"/>
      <c r="N147" s="40"/>
      <c r="O147" s="120"/>
      <c r="P147" s="44"/>
      <c r="Q147" s="33"/>
      <c r="R147" s="82"/>
      <c r="S147" s="34">
        <f t="shared" si="11"/>
        <v>0</v>
      </c>
      <c r="T147" s="18"/>
      <c r="U147" s="18"/>
      <c r="W147" s="11" t="e">
        <f>VLOOKUP(B147,KTTK!$B$8:$E$221,3,0)</f>
        <v>#N/A</v>
      </c>
    </row>
    <row r="148" spans="1:23" s="14" customFormat="1" ht="21" hidden="1" customHeight="1">
      <c r="A148" s="27">
        <f t="shared" si="12"/>
        <v>141</v>
      </c>
      <c r="B148" s="95"/>
      <c r="C148" s="129"/>
      <c r="D148" s="130"/>
      <c r="E148" s="132"/>
      <c r="F148" s="134"/>
      <c r="G148" s="39" t="e">
        <f>VLOOKUP(B148,KTTK!$B$8:$L$221,5,0)</f>
        <v>#N/A</v>
      </c>
      <c r="H148" s="39" t="e">
        <f>VLOOKUP(B148,KTTK!$B$8:$L$221,6,0)</f>
        <v>#N/A</v>
      </c>
      <c r="I148" s="39" t="e">
        <f>VLOOKUP(B148,KTTK!$B$8:$L$221,7,0)</f>
        <v>#N/A</v>
      </c>
      <c r="J148" s="39" t="e">
        <f>VLOOKUP(B148,KTTK!$B$8:$L$221,8,0)</f>
        <v>#N/A</v>
      </c>
      <c r="K148" s="40"/>
      <c r="L148" s="40"/>
      <c r="M148" s="40"/>
      <c r="N148" s="40"/>
      <c r="O148" s="120"/>
      <c r="P148" s="44"/>
      <c r="Q148" s="33"/>
      <c r="R148" s="82"/>
      <c r="S148" s="34">
        <f t="shared" si="11"/>
        <v>0</v>
      </c>
      <c r="T148" s="18"/>
      <c r="U148" s="18"/>
      <c r="W148" s="11" t="e">
        <f>VLOOKUP(B148,KTTK!$B$8:$E$221,3,0)</f>
        <v>#N/A</v>
      </c>
    </row>
    <row r="149" spans="1:23" s="14" customFormat="1" ht="21" hidden="1" customHeight="1">
      <c r="A149" s="27">
        <f t="shared" si="12"/>
        <v>142</v>
      </c>
      <c r="B149" s="95"/>
      <c r="C149" s="129"/>
      <c r="D149" s="130"/>
      <c r="E149" s="132"/>
      <c r="F149" s="134"/>
      <c r="G149" s="39" t="e">
        <f>VLOOKUP(B149,KTTK!$B$8:$L$221,5,0)</f>
        <v>#N/A</v>
      </c>
      <c r="H149" s="39" t="e">
        <f>VLOOKUP(B149,KTTK!$B$8:$L$221,6,0)</f>
        <v>#N/A</v>
      </c>
      <c r="I149" s="39" t="e">
        <f>VLOOKUP(B149,KTTK!$B$8:$L$221,7,0)</f>
        <v>#N/A</v>
      </c>
      <c r="J149" s="39" t="e">
        <f>VLOOKUP(B149,KTTK!$B$8:$L$221,8,0)</f>
        <v>#N/A</v>
      </c>
      <c r="K149" s="40"/>
      <c r="L149" s="40"/>
      <c r="M149" s="40"/>
      <c r="N149" s="40"/>
      <c r="O149" s="120"/>
      <c r="P149" s="44"/>
      <c r="Q149" s="33"/>
      <c r="R149" s="82"/>
      <c r="S149" s="34">
        <f t="shared" si="11"/>
        <v>0</v>
      </c>
      <c r="T149" s="18"/>
      <c r="U149" s="18"/>
      <c r="W149" s="11" t="e">
        <f>VLOOKUP(B149,KTTK!$B$8:$E$221,3,0)</f>
        <v>#N/A</v>
      </c>
    </row>
    <row r="150" spans="1:23" s="14" customFormat="1" ht="21" hidden="1" customHeight="1">
      <c r="A150" s="27">
        <f t="shared" si="12"/>
        <v>143</v>
      </c>
      <c r="B150" s="95"/>
      <c r="C150" s="129"/>
      <c r="D150" s="130"/>
      <c r="E150" s="132"/>
      <c r="F150" s="134"/>
      <c r="G150" s="39" t="e">
        <f>VLOOKUP(B150,KTTK!$B$8:$L$221,5,0)</f>
        <v>#N/A</v>
      </c>
      <c r="H150" s="39" t="e">
        <f>VLOOKUP(B150,KTTK!$B$8:$L$221,6,0)</f>
        <v>#N/A</v>
      </c>
      <c r="I150" s="39" t="e">
        <f>VLOOKUP(B150,KTTK!$B$8:$L$221,7,0)</f>
        <v>#N/A</v>
      </c>
      <c r="J150" s="39" t="e">
        <f>VLOOKUP(B150,KTTK!$B$8:$L$221,8,0)</f>
        <v>#N/A</v>
      </c>
      <c r="K150" s="40"/>
      <c r="L150" s="40"/>
      <c r="M150" s="40"/>
      <c r="N150" s="40"/>
      <c r="O150" s="120"/>
      <c r="P150" s="44"/>
      <c r="Q150" s="33"/>
      <c r="R150" s="82"/>
      <c r="S150" s="34">
        <f t="shared" si="11"/>
        <v>0</v>
      </c>
      <c r="T150" s="18"/>
      <c r="U150" s="18"/>
      <c r="W150" s="11" t="e">
        <f>VLOOKUP(B150,KTTK!$B$8:$E$221,3,0)</f>
        <v>#N/A</v>
      </c>
    </row>
    <row r="151" spans="1:23" s="14" customFormat="1" ht="21" hidden="1" customHeight="1">
      <c r="A151" s="27">
        <f t="shared" si="12"/>
        <v>144</v>
      </c>
      <c r="B151" s="95"/>
      <c r="C151" s="129"/>
      <c r="D151" s="130"/>
      <c r="E151" s="132"/>
      <c r="F151" s="134"/>
      <c r="G151" s="39" t="e">
        <f>VLOOKUP(B151,KTTK!$B$8:$L$221,5,0)</f>
        <v>#N/A</v>
      </c>
      <c r="H151" s="39" t="e">
        <f>VLOOKUP(B151,KTTK!$B$8:$L$221,6,0)</f>
        <v>#N/A</v>
      </c>
      <c r="I151" s="39" t="e">
        <f>VLOOKUP(B151,KTTK!$B$8:$L$221,7,0)</f>
        <v>#N/A</v>
      </c>
      <c r="J151" s="39" t="e">
        <f>VLOOKUP(B151,KTTK!$B$8:$L$221,8,0)</f>
        <v>#N/A</v>
      </c>
      <c r="K151" s="40"/>
      <c r="L151" s="40"/>
      <c r="M151" s="40"/>
      <c r="N151" s="40"/>
      <c r="O151" s="120"/>
      <c r="P151" s="44"/>
      <c r="Q151" s="33"/>
      <c r="R151" s="82"/>
      <c r="S151" s="34">
        <f t="shared" si="11"/>
        <v>0</v>
      </c>
      <c r="T151" s="18"/>
      <c r="U151" s="18"/>
      <c r="W151" s="11" t="e">
        <f>VLOOKUP(B151,KTTK!$B$8:$E$221,3,0)</f>
        <v>#N/A</v>
      </c>
    </row>
    <row r="152" spans="1:23" s="14" customFormat="1" ht="21" hidden="1" customHeight="1">
      <c r="A152" s="27">
        <f t="shared" si="12"/>
        <v>145</v>
      </c>
      <c r="B152" s="95"/>
      <c r="C152" s="129"/>
      <c r="D152" s="130"/>
      <c r="E152" s="132"/>
      <c r="F152" s="134"/>
      <c r="G152" s="39" t="e">
        <f>VLOOKUP(B152,KTTK!$B$8:$L$221,5,0)</f>
        <v>#N/A</v>
      </c>
      <c r="H152" s="39" t="e">
        <f>VLOOKUP(B152,KTTK!$B$8:$L$221,6,0)</f>
        <v>#N/A</v>
      </c>
      <c r="I152" s="39" t="e">
        <f>VLOOKUP(B152,KTTK!$B$8:$L$221,7,0)</f>
        <v>#N/A</v>
      </c>
      <c r="J152" s="39" t="e">
        <f>VLOOKUP(B152,KTTK!$B$8:$L$221,8,0)</f>
        <v>#N/A</v>
      </c>
      <c r="K152" s="40"/>
      <c r="L152" s="40"/>
      <c r="M152" s="40"/>
      <c r="N152" s="40"/>
      <c r="O152" s="120"/>
      <c r="P152" s="44"/>
      <c r="Q152" s="33"/>
      <c r="R152" s="82"/>
      <c r="S152" s="34">
        <f t="shared" si="11"/>
        <v>0</v>
      </c>
      <c r="T152" s="18"/>
      <c r="U152" s="18"/>
      <c r="W152" s="11" t="e">
        <f>VLOOKUP(B152,KTTK!$B$8:$E$221,3,0)</f>
        <v>#N/A</v>
      </c>
    </row>
    <row r="153" spans="1:23" s="14" customFormat="1" ht="21" hidden="1" customHeight="1">
      <c r="A153" s="27">
        <f t="shared" si="12"/>
        <v>146</v>
      </c>
      <c r="B153" s="95"/>
      <c r="C153" s="129"/>
      <c r="D153" s="130"/>
      <c r="E153" s="132"/>
      <c r="F153" s="134"/>
      <c r="G153" s="39" t="e">
        <f>VLOOKUP(B153,KTTK!$B$8:$L$221,5,0)</f>
        <v>#N/A</v>
      </c>
      <c r="H153" s="39" t="e">
        <f>VLOOKUP(B153,KTTK!$B$8:$L$221,6,0)</f>
        <v>#N/A</v>
      </c>
      <c r="I153" s="39" t="e">
        <f>VLOOKUP(B153,KTTK!$B$8:$L$221,7,0)</f>
        <v>#N/A</v>
      </c>
      <c r="J153" s="39" t="e">
        <f>VLOOKUP(B153,KTTK!$B$8:$L$221,8,0)</f>
        <v>#N/A</v>
      </c>
      <c r="K153" s="40"/>
      <c r="L153" s="40"/>
      <c r="M153" s="40"/>
      <c r="N153" s="40"/>
      <c r="O153" s="120"/>
      <c r="P153" s="44"/>
      <c r="Q153" s="33"/>
      <c r="R153" s="82"/>
      <c r="S153" s="34">
        <f t="shared" si="11"/>
        <v>0</v>
      </c>
      <c r="T153" s="18"/>
      <c r="U153" s="18"/>
      <c r="W153" s="11" t="e">
        <f>VLOOKUP(B153,KTTK!$B$8:$E$221,3,0)</f>
        <v>#N/A</v>
      </c>
    </row>
    <row r="154" spans="1:23" s="14" customFormat="1" ht="21" hidden="1" customHeight="1">
      <c r="A154" s="27">
        <f t="shared" si="12"/>
        <v>147</v>
      </c>
      <c r="B154" s="95"/>
      <c r="C154" s="129"/>
      <c r="D154" s="130"/>
      <c r="E154" s="132"/>
      <c r="F154" s="134"/>
      <c r="G154" s="39" t="e">
        <f>VLOOKUP(B154,KTTK!$B$8:$L$221,5,0)</f>
        <v>#N/A</v>
      </c>
      <c r="H154" s="39" t="e">
        <f>VLOOKUP(B154,KTTK!$B$8:$L$221,6,0)</f>
        <v>#N/A</v>
      </c>
      <c r="I154" s="39" t="e">
        <f>VLOOKUP(B154,KTTK!$B$8:$L$221,7,0)</f>
        <v>#N/A</v>
      </c>
      <c r="J154" s="39" t="e">
        <f>VLOOKUP(B154,KTTK!$B$8:$L$221,8,0)</f>
        <v>#N/A</v>
      </c>
      <c r="K154" s="40"/>
      <c r="L154" s="40"/>
      <c r="M154" s="40"/>
      <c r="N154" s="40"/>
      <c r="O154" s="120"/>
      <c r="P154" s="44"/>
      <c r="Q154" s="33"/>
      <c r="R154" s="82"/>
      <c r="S154" s="34">
        <f t="shared" si="11"/>
        <v>0</v>
      </c>
      <c r="T154" s="18"/>
      <c r="U154" s="18"/>
      <c r="W154" s="11" t="e">
        <f>VLOOKUP(B154,KTTK!$B$8:$E$221,3,0)</f>
        <v>#N/A</v>
      </c>
    </row>
    <row r="155" spans="1:23" s="14" customFormat="1" ht="21" hidden="1" customHeight="1">
      <c r="A155" s="27">
        <f t="shared" si="12"/>
        <v>148</v>
      </c>
      <c r="B155" s="95"/>
      <c r="C155" s="129"/>
      <c r="D155" s="130"/>
      <c r="E155" s="132"/>
      <c r="F155" s="134"/>
      <c r="G155" s="39" t="e">
        <f>VLOOKUP(B155,KTTK!$B$8:$L$221,5,0)</f>
        <v>#N/A</v>
      </c>
      <c r="H155" s="39" t="e">
        <f>VLOOKUP(B155,KTTK!$B$8:$L$221,6,0)</f>
        <v>#N/A</v>
      </c>
      <c r="I155" s="39" t="e">
        <f>VLOOKUP(B155,KTTK!$B$8:$L$221,7,0)</f>
        <v>#N/A</v>
      </c>
      <c r="J155" s="39" t="e">
        <f>VLOOKUP(B155,KTTK!$B$8:$L$221,8,0)</f>
        <v>#N/A</v>
      </c>
      <c r="K155" s="40"/>
      <c r="L155" s="40"/>
      <c r="M155" s="40"/>
      <c r="N155" s="40"/>
      <c r="O155" s="120"/>
      <c r="P155" s="44"/>
      <c r="Q155" s="33"/>
      <c r="R155" s="82"/>
      <c r="S155" s="34">
        <f t="shared" si="11"/>
        <v>0</v>
      </c>
      <c r="T155" s="18"/>
      <c r="U155" s="18"/>
      <c r="W155" s="11" t="e">
        <f>VLOOKUP(B155,KTTK!$B$8:$E$221,3,0)</f>
        <v>#N/A</v>
      </c>
    </row>
    <row r="156" spans="1:23" s="14" customFormat="1" ht="21" hidden="1" customHeight="1">
      <c r="A156" s="27">
        <f t="shared" si="12"/>
        <v>149</v>
      </c>
      <c r="B156" s="95"/>
      <c r="C156" s="129"/>
      <c r="D156" s="130"/>
      <c r="E156" s="132"/>
      <c r="F156" s="134"/>
      <c r="G156" s="39" t="e">
        <f>VLOOKUP(B156,KTTK!$B$8:$L$221,5,0)</f>
        <v>#N/A</v>
      </c>
      <c r="H156" s="39" t="e">
        <f>VLOOKUP(B156,KTTK!$B$8:$L$221,6,0)</f>
        <v>#N/A</v>
      </c>
      <c r="I156" s="39" t="e">
        <f>VLOOKUP(B156,KTTK!$B$8:$L$221,7,0)</f>
        <v>#N/A</v>
      </c>
      <c r="J156" s="39" t="e">
        <f>VLOOKUP(B156,KTTK!$B$8:$L$221,8,0)</f>
        <v>#N/A</v>
      </c>
      <c r="K156" s="40"/>
      <c r="L156" s="40"/>
      <c r="M156" s="40"/>
      <c r="N156" s="40"/>
      <c r="O156" s="120"/>
      <c r="P156" s="44"/>
      <c r="Q156" s="33"/>
      <c r="R156" s="82"/>
      <c r="S156" s="34">
        <f t="shared" si="11"/>
        <v>0</v>
      </c>
      <c r="T156" s="18"/>
      <c r="U156" s="18"/>
      <c r="W156" s="11" t="e">
        <f>VLOOKUP(B156,KTTK!$B$8:$E$221,3,0)</f>
        <v>#N/A</v>
      </c>
    </row>
    <row r="157" spans="1:23" s="14" customFormat="1" ht="21" hidden="1" customHeight="1">
      <c r="A157" s="27">
        <f t="shared" si="12"/>
        <v>150</v>
      </c>
      <c r="B157" s="95"/>
      <c r="C157" s="129"/>
      <c r="D157" s="130"/>
      <c r="E157" s="132"/>
      <c r="F157" s="134"/>
      <c r="G157" s="39" t="e">
        <f>VLOOKUP(B157,KTTK!$B$8:$L$221,5,0)</f>
        <v>#N/A</v>
      </c>
      <c r="H157" s="39" t="e">
        <f>VLOOKUP(B157,KTTK!$B$8:$L$221,6,0)</f>
        <v>#N/A</v>
      </c>
      <c r="I157" s="39" t="e">
        <f>VLOOKUP(B157,KTTK!$B$8:$L$221,7,0)</f>
        <v>#N/A</v>
      </c>
      <c r="J157" s="39" t="e">
        <f>VLOOKUP(B157,KTTK!$B$8:$L$221,8,0)</f>
        <v>#N/A</v>
      </c>
      <c r="K157" s="40"/>
      <c r="L157" s="40"/>
      <c r="M157" s="40"/>
      <c r="N157" s="40"/>
      <c r="O157" s="120"/>
      <c r="P157" s="44"/>
      <c r="Q157" s="33"/>
      <c r="R157" s="82"/>
      <c r="S157" s="34">
        <f t="shared" si="11"/>
        <v>0</v>
      </c>
      <c r="T157" s="18"/>
      <c r="U157" s="18"/>
      <c r="W157" s="11" t="e">
        <f>VLOOKUP(B157,KTTK!$B$8:$E$221,3,0)</f>
        <v>#N/A</v>
      </c>
    </row>
    <row r="158" spans="1:23" s="14" customFormat="1" ht="21" hidden="1" customHeight="1">
      <c r="A158" s="27">
        <f t="shared" si="12"/>
        <v>151</v>
      </c>
      <c r="B158" s="95"/>
      <c r="C158" s="129"/>
      <c r="D158" s="130"/>
      <c r="E158" s="132"/>
      <c r="F158" s="134"/>
      <c r="G158" s="39" t="e">
        <f>VLOOKUP(B158,KTTK!$B$8:$L$221,5,0)</f>
        <v>#N/A</v>
      </c>
      <c r="H158" s="39" t="e">
        <f>VLOOKUP(B158,KTTK!$B$8:$L$221,6,0)</f>
        <v>#N/A</v>
      </c>
      <c r="I158" s="39" t="e">
        <f>VLOOKUP(B158,KTTK!$B$8:$L$221,7,0)</f>
        <v>#N/A</v>
      </c>
      <c r="J158" s="39" t="e">
        <f>VLOOKUP(B158,KTTK!$B$8:$L$221,8,0)</f>
        <v>#N/A</v>
      </c>
      <c r="K158" s="40"/>
      <c r="L158" s="40"/>
      <c r="M158" s="40"/>
      <c r="N158" s="40"/>
      <c r="O158" s="120"/>
      <c r="P158" s="44"/>
      <c r="Q158" s="33"/>
      <c r="R158" s="82"/>
      <c r="S158" s="34">
        <f t="shared" si="11"/>
        <v>0</v>
      </c>
      <c r="T158" s="18"/>
      <c r="U158" s="18"/>
      <c r="W158" s="11" t="e">
        <f>VLOOKUP(B158,KTTK!$B$8:$E$221,3,0)</f>
        <v>#N/A</v>
      </c>
    </row>
    <row r="159" spans="1:23" s="14" customFormat="1" ht="21" hidden="1" customHeight="1">
      <c r="A159" s="27">
        <f t="shared" si="12"/>
        <v>152</v>
      </c>
      <c r="B159" s="95"/>
      <c r="C159" s="129"/>
      <c r="D159" s="130"/>
      <c r="E159" s="132"/>
      <c r="F159" s="134"/>
      <c r="G159" s="39" t="e">
        <f>VLOOKUP(B159,KTTK!$B$8:$L$221,5,0)</f>
        <v>#N/A</v>
      </c>
      <c r="H159" s="39" t="e">
        <f>VLOOKUP(B159,KTTK!$B$8:$L$221,6,0)</f>
        <v>#N/A</v>
      </c>
      <c r="I159" s="39" t="e">
        <f>VLOOKUP(B159,KTTK!$B$8:$L$221,7,0)</f>
        <v>#N/A</v>
      </c>
      <c r="J159" s="39" t="e">
        <f>VLOOKUP(B159,KTTK!$B$8:$L$221,8,0)</f>
        <v>#N/A</v>
      </c>
      <c r="K159" s="40"/>
      <c r="L159" s="40"/>
      <c r="M159" s="40"/>
      <c r="N159" s="40"/>
      <c r="O159" s="120"/>
      <c r="P159" s="44"/>
      <c r="Q159" s="33"/>
      <c r="R159" s="82"/>
      <c r="S159" s="34">
        <f t="shared" si="11"/>
        <v>0</v>
      </c>
      <c r="T159" s="18"/>
      <c r="U159" s="18"/>
      <c r="W159" s="11" t="e">
        <f>VLOOKUP(B159,KTTK!$B$8:$E$221,3,0)</f>
        <v>#N/A</v>
      </c>
    </row>
    <row r="160" spans="1:23" s="14" customFormat="1" ht="21" hidden="1" customHeight="1">
      <c r="A160" s="27">
        <f t="shared" si="12"/>
        <v>153</v>
      </c>
      <c r="B160" s="95"/>
      <c r="C160" s="129"/>
      <c r="D160" s="130"/>
      <c r="E160" s="132"/>
      <c r="F160" s="134"/>
      <c r="G160" s="39" t="e">
        <f>VLOOKUP(B160,KTTK!$B$8:$L$221,5,0)</f>
        <v>#N/A</v>
      </c>
      <c r="H160" s="39" t="e">
        <f>VLOOKUP(B160,KTTK!$B$8:$L$221,6,0)</f>
        <v>#N/A</v>
      </c>
      <c r="I160" s="39" t="e">
        <f>VLOOKUP(B160,KTTK!$B$8:$L$221,7,0)</f>
        <v>#N/A</v>
      </c>
      <c r="J160" s="39" t="e">
        <f>VLOOKUP(B160,KTTK!$B$8:$L$221,8,0)</f>
        <v>#N/A</v>
      </c>
      <c r="K160" s="40"/>
      <c r="L160" s="40"/>
      <c r="M160" s="40"/>
      <c r="N160" s="40"/>
      <c r="O160" s="120"/>
      <c r="P160" s="44"/>
      <c r="Q160" s="33"/>
      <c r="R160" s="82"/>
      <c r="S160" s="34">
        <f t="shared" si="11"/>
        <v>0</v>
      </c>
      <c r="T160" s="18"/>
      <c r="U160" s="18"/>
      <c r="W160" s="11" t="e">
        <f>VLOOKUP(B160,KTTK!$B$8:$E$221,3,0)</f>
        <v>#N/A</v>
      </c>
    </row>
    <row r="161" spans="1:23" s="14" customFormat="1" ht="21" hidden="1" customHeight="1">
      <c r="A161" s="27">
        <f t="shared" si="12"/>
        <v>154</v>
      </c>
      <c r="B161" s="95"/>
      <c r="C161" s="129"/>
      <c r="D161" s="130"/>
      <c r="E161" s="132"/>
      <c r="F161" s="134"/>
      <c r="G161" s="39" t="e">
        <f>VLOOKUP(B161,KTTK!$B$8:$L$221,5,0)</f>
        <v>#N/A</v>
      </c>
      <c r="H161" s="39" t="e">
        <f>VLOOKUP(B161,KTTK!$B$8:$L$221,6,0)</f>
        <v>#N/A</v>
      </c>
      <c r="I161" s="39" t="e">
        <f>VLOOKUP(B161,KTTK!$B$8:$L$221,7,0)</f>
        <v>#N/A</v>
      </c>
      <c r="J161" s="39" t="e">
        <f>VLOOKUP(B161,KTTK!$B$8:$L$221,8,0)</f>
        <v>#N/A</v>
      </c>
      <c r="K161" s="40"/>
      <c r="L161" s="40"/>
      <c r="M161" s="40"/>
      <c r="N161" s="40"/>
      <c r="O161" s="120"/>
      <c r="P161" s="44"/>
      <c r="Q161" s="33"/>
      <c r="R161" s="82"/>
      <c r="S161" s="34">
        <f t="shared" si="11"/>
        <v>0</v>
      </c>
      <c r="T161" s="18"/>
      <c r="U161" s="18"/>
      <c r="W161" s="11" t="e">
        <f>VLOOKUP(B161,KTTK!$B$8:$E$221,3,0)</f>
        <v>#N/A</v>
      </c>
    </row>
    <row r="162" spans="1:23" s="14" customFormat="1" ht="21" hidden="1" customHeight="1">
      <c r="A162" s="27">
        <f t="shared" si="12"/>
        <v>155</v>
      </c>
      <c r="B162" s="95"/>
      <c r="C162" s="129"/>
      <c r="D162" s="130"/>
      <c r="E162" s="132"/>
      <c r="F162" s="134"/>
      <c r="G162" s="39" t="e">
        <f>VLOOKUP(B162,KTTK!$B$8:$L$221,5,0)</f>
        <v>#N/A</v>
      </c>
      <c r="H162" s="39" t="e">
        <f>VLOOKUP(B162,KTTK!$B$8:$L$221,6,0)</f>
        <v>#N/A</v>
      </c>
      <c r="I162" s="39" t="e">
        <f>VLOOKUP(B162,KTTK!$B$8:$L$221,7,0)</f>
        <v>#N/A</v>
      </c>
      <c r="J162" s="39" t="e">
        <f>VLOOKUP(B162,KTTK!$B$8:$L$221,8,0)</f>
        <v>#N/A</v>
      </c>
      <c r="K162" s="40"/>
      <c r="L162" s="40"/>
      <c r="M162" s="40"/>
      <c r="N162" s="40"/>
      <c r="O162" s="120"/>
      <c r="P162" s="44"/>
      <c r="Q162" s="33"/>
      <c r="R162" s="82"/>
      <c r="S162" s="34">
        <f t="shared" si="11"/>
        <v>0</v>
      </c>
      <c r="T162" s="18"/>
      <c r="U162" s="18"/>
      <c r="W162" s="11" t="e">
        <f>VLOOKUP(B162,KTTK!$B$8:$E$221,3,0)</f>
        <v>#N/A</v>
      </c>
    </row>
    <row r="163" spans="1:23" s="14" customFormat="1" ht="21" hidden="1" customHeight="1">
      <c r="A163" s="27">
        <f t="shared" si="12"/>
        <v>156</v>
      </c>
      <c r="B163" s="95"/>
      <c r="C163" s="129"/>
      <c r="D163" s="130"/>
      <c r="E163" s="132"/>
      <c r="F163" s="134"/>
      <c r="G163" s="39" t="e">
        <f>VLOOKUP(B163,KTTK!$B$8:$L$221,5,0)</f>
        <v>#N/A</v>
      </c>
      <c r="H163" s="39" t="e">
        <f>VLOOKUP(B163,KTTK!$B$8:$L$221,6,0)</f>
        <v>#N/A</v>
      </c>
      <c r="I163" s="39" t="e">
        <f>VLOOKUP(B163,KTTK!$B$8:$L$221,7,0)</f>
        <v>#N/A</v>
      </c>
      <c r="J163" s="39" t="e">
        <f>VLOOKUP(B163,KTTK!$B$8:$L$221,8,0)</f>
        <v>#N/A</v>
      </c>
      <c r="K163" s="40"/>
      <c r="L163" s="40"/>
      <c r="M163" s="40"/>
      <c r="N163" s="40"/>
      <c r="O163" s="120"/>
      <c r="P163" s="44"/>
      <c r="Q163" s="33"/>
      <c r="R163" s="82"/>
      <c r="S163" s="34">
        <f t="shared" si="11"/>
        <v>0</v>
      </c>
      <c r="T163" s="18"/>
      <c r="U163" s="18"/>
      <c r="W163" s="11" t="e">
        <f>VLOOKUP(B163,KTTK!$B$8:$E$221,3,0)</f>
        <v>#N/A</v>
      </c>
    </row>
    <row r="164" spans="1:23" s="14" customFormat="1" ht="21" hidden="1" customHeight="1">
      <c r="A164" s="27">
        <f t="shared" si="12"/>
        <v>157</v>
      </c>
      <c r="B164" s="95"/>
      <c r="C164" s="129"/>
      <c r="D164" s="130"/>
      <c r="E164" s="132"/>
      <c r="F164" s="134"/>
      <c r="G164" s="39" t="e">
        <f>VLOOKUP(B164,KTTK!$B$8:$L$221,5,0)</f>
        <v>#N/A</v>
      </c>
      <c r="H164" s="39" t="e">
        <f>VLOOKUP(B164,KTTK!$B$8:$L$221,6,0)</f>
        <v>#N/A</v>
      </c>
      <c r="I164" s="39" t="e">
        <f>VLOOKUP(B164,KTTK!$B$8:$L$221,7,0)</f>
        <v>#N/A</v>
      </c>
      <c r="J164" s="39" t="e">
        <f>VLOOKUP(B164,KTTK!$B$8:$L$221,8,0)</f>
        <v>#N/A</v>
      </c>
      <c r="K164" s="40"/>
      <c r="L164" s="40"/>
      <c r="M164" s="40"/>
      <c r="N164" s="40"/>
      <c r="O164" s="120"/>
      <c r="P164" s="44"/>
      <c r="Q164" s="33"/>
      <c r="R164" s="122"/>
      <c r="S164" s="34">
        <f t="shared" si="11"/>
        <v>0</v>
      </c>
      <c r="T164" s="18"/>
      <c r="U164" s="18"/>
      <c r="W164" s="11" t="e">
        <f>VLOOKUP(B164,KTTK!$B$8:$E$221,3,0)</f>
        <v>#N/A</v>
      </c>
    </row>
    <row r="165" spans="1:23" s="14" customFormat="1" ht="21" hidden="1" customHeight="1">
      <c r="A165" s="27">
        <f t="shared" si="12"/>
        <v>158</v>
      </c>
      <c r="B165" s="95"/>
      <c r="C165" s="129"/>
      <c r="D165" s="130"/>
      <c r="E165" s="132"/>
      <c r="F165" s="134"/>
      <c r="G165" s="39" t="e">
        <f>VLOOKUP(B165,KTTK!$B$8:$L$221,5,0)</f>
        <v>#N/A</v>
      </c>
      <c r="H165" s="39" t="e">
        <f>VLOOKUP(B165,KTTK!$B$8:$L$221,6,0)</f>
        <v>#N/A</v>
      </c>
      <c r="I165" s="39" t="e">
        <f>VLOOKUP(B165,KTTK!$B$8:$L$221,7,0)</f>
        <v>#N/A</v>
      </c>
      <c r="J165" s="39" t="e">
        <f>VLOOKUP(B165,KTTK!$B$8:$L$221,8,0)</f>
        <v>#N/A</v>
      </c>
      <c r="K165" s="40"/>
      <c r="L165" s="40"/>
      <c r="M165" s="40"/>
      <c r="N165" s="40"/>
      <c r="O165" s="120"/>
      <c r="P165" s="44"/>
      <c r="Q165" s="33"/>
      <c r="R165" s="82"/>
      <c r="S165" s="34">
        <f t="shared" si="11"/>
        <v>0</v>
      </c>
      <c r="T165" s="18"/>
      <c r="U165" s="18"/>
      <c r="W165" s="11" t="e">
        <f>VLOOKUP(B165,KTTK!$B$8:$E$221,3,0)</f>
        <v>#N/A</v>
      </c>
    </row>
    <row r="166" spans="1:23" s="14" customFormat="1" ht="21" hidden="1" customHeight="1">
      <c r="A166" s="27">
        <f t="shared" si="12"/>
        <v>159</v>
      </c>
      <c r="B166" s="95"/>
      <c r="C166" s="129"/>
      <c r="D166" s="130"/>
      <c r="E166" s="132"/>
      <c r="F166" s="134"/>
      <c r="G166" s="39" t="e">
        <f>VLOOKUP(B166,KTTK!$B$8:$L$221,5,0)</f>
        <v>#N/A</v>
      </c>
      <c r="H166" s="39" t="e">
        <f>VLOOKUP(B166,KTTK!$B$8:$L$221,6,0)</f>
        <v>#N/A</v>
      </c>
      <c r="I166" s="39" t="e">
        <f>VLOOKUP(B166,KTTK!$B$8:$L$221,7,0)</f>
        <v>#N/A</v>
      </c>
      <c r="J166" s="39" t="e">
        <f>VLOOKUP(B166,KTTK!$B$8:$L$221,8,0)</f>
        <v>#N/A</v>
      </c>
      <c r="K166" s="40"/>
      <c r="L166" s="40"/>
      <c r="M166" s="40"/>
      <c r="N166" s="40"/>
      <c r="O166" s="120"/>
      <c r="P166" s="44"/>
      <c r="Q166" s="33"/>
      <c r="R166" s="82"/>
      <c r="S166" s="34">
        <f t="shared" si="11"/>
        <v>0</v>
      </c>
      <c r="T166" s="18"/>
      <c r="U166" s="18"/>
      <c r="W166" s="11" t="e">
        <f>VLOOKUP(B166,KTTK!$B$8:$E$221,3,0)</f>
        <v>#N/A</v>
      </c>
    </row>
    <row r="167" spans="1:23" s="14" customFormat="1" ht="21" hidden="1" customHeight="1">
      <c r="A167" s="27">
        <f t="shared" si="12"/>
        <v>160</v>
      </c>
      <c r="B167" s="95"/>
      <c r="C167" s="129"/>
      <c r="D167" s="130"/>
      <c r="E167" s="132"/>
      <c r="F167" s="134"/>
      <c r="G167" s="39" t="e">
        <f>VLOOKUP(B167,KTTK!$B$8:$L$221,5,0)</f>
        <v>#N/A</v>
      </c>
      <c r="H167" s="39" t="e">
        <f>VLOOKUP(B167,KTTK!$B$8:$L$221,6,0)</f>
        <v>#N/A</v>
      </c>
      <c r="I167" s="39" t="e">
        <f>VLOOKUP(B167,KTTK!$B$8:$L$221,7,0)</f>
        <v>#N/A</v>
      </c>
      <c r="J167" s="39" t="e">
        <f>VLOOKUP(B167,KTTK!$B$8:$L$221,8,0)</f>
        <v>#N/A</v>
      </c>
      <c r="K167" s="40"/>
      <c r="L167" s="40"/>
      <c r="M167" s="40"/>
      <c r="N167" s="40"/>
      <c r="O167" s="120"/>
      <c r="P167" s="44"/>
      <c r="Q167" s="33"/>
      <c r="R167" s="82"/>
      <c r="S167" s="34">
        <f t="shared" si="11"/>
        <v>0</v>
      </c>
      <c r="T167" s="18"/>
      <c r="U167" s="18"/>
      <c r="W167" s="11" t="e">
        <f>VLOOKUP(B167,KTTK!$B$8:$E$221,3,0)</f>
        <v>#N/A</v>
      </c>
    </row>
    <row r="168" spans="1:23" s="14" customFormat="1" ht="21" hidden="1" customHeight="1">
      <c r="A168" s="27">
        <f t="shared" si="12"/>
        <v>161</v>
      </c>
      <c r="B168" s="95"/>
      <c r="C168" s="129"/>
      <c r="D168" s="130"/>
      <c r="E168" s="132"/>
      <c r="F168" s="134"/>
      <c r="G168" s="39" t="e">
        <f>VLOOKUP(B168,KTTK!$B$8:$L$221,5,0)</f>
        <v>#N/A</v>
      </c>
      <c r="H168" s="39" t="e">
        <f>VLOOKUP(B168,KTTK!$B$8:$L$221,6,0)</f>
        <v>#N/A</v>
      </c>
      <c r="I168" s="39" t="e">
        <f>VLOOKUP(B168,KTTK!$B$8:$L$221,7,0)</f>
        <v>#N/A</v>
      </c>
      <c r="J168" s="39" t="e">
        <f>VLOOKUP(B168,KTTK!$B$8:$L$221,8,0)</f>
        <v>#N/A</v>
      </c>
      <c r="K168" s="40"/>
      <c r="L168" s="40"/>
      <c r="M168" s="40"/>
      <c r="N168" s="40"/>
      <c r="O168" s="120"/>
      <c r="P168" s="44"/>
      <c r="Q168" s="33"/>
      <c r="R168" s="82"/>
      <c r="S168" s="34">
        <f t="shared" ref="S168:S183" si="13">COUNTIF($B$8:$B$349,B168)</f>
        <v>0</v>
      </c>
      <c r="T168" s="18"/>
      <c r="U168" s="18"/>
      <c r="W168" s="11" t="e">
        <f>VLOOKUP(B168,KTTK!$B$8:$E$221,3,0)</f>
        <v>#N/A</v>
      </c>
    </row>
    <row r="169" spans="1:23" s="14" customFormat="1" ht="21" hidden="1" customHeight="1">
      <c r="A169" s="27">
        <f t="shared" si="12"/>
        <v>162</v>
      </c>
      <c r="B169" s="95"/>
      <c r="C169" s="129"/>
      <c r="D169" s="130"/>
      <c r="E169" s="132"/>
      <c r="F169" s="134"/>
      <c r="G169" s="39" t="e">
        <f>VLOOKUP(B169,KTTK!$B$8:$L$221,5,0)</f>
        <v>#N/A</v>
      </c>
      <c r="H169" s="39" t="e">
        <f>VLOOKUP(B169,KTTK!$B$8:$L$221,6,0)</f>
        <v>#N/A</v>
      </c>
      <c r="I169" s="39" t="e">
        <f>VLOOKUP(B169,KTTK!$B$8:$L$221,7,0)</f>
        <v>#N/A</v>
      </c>
      <c r="J169" s="39" t="e">
        <f>VLOOKUP(B169,KTTK!$B$8:$L$221,8,0)</f>
        <v>#N/A</v>
      </c>
      <c r="K169" s="40"/>
      <c r="L169" s="40"/>
      <c r="M169" s="40"/>
      <c r="N169" s="40"/>
      <c r="O169" s="120"/>
      <c r="P169" s="44"/>
      <c r="Q169" s="33"/>
      <c r="R169" s="82"/>
      <c r="S169" s="34">
        <f t="shared" si="13"/>
        <v>0</v>
      </c>
      <c r="T169" s="18"/>
      <c r="U169" s="18"/>
      <c r="W169" s="11" t="e">
        <f>VLOOKUP(B169,KTTK!$B$8:$E$221,3,0)</f>
        <v>#N/A</v>
      </c>
    </row>
    <row r="170" spans="1:23" s="14" customFormat="1" ht="21" hidden="1" customHeight="1">
      <c r="A170" s="27">
        <f t="shared" si="12"/>
        <v>163</v>
      </c>
      <c r="B170" s="95"/>
      <c r="C170" s="129"/>
      <c r="D170" s="130"/>
      <c r="E170" s="132"/>
      <c r="F170" s="134"/>
      <c r="G170" s="39" t="e">
        <f>VLOOKUP(B170,KTTK!$B$8:$L$221,5,0)</f>
        <v>#N/A</v>
      </c>
      <c r="H170" s="39" t="e">
        <f>VLOOKUP(B170,KTTK!$B$8:$L$221,6,0)</f>
        <v>#N/A</v>
      </c>
      <c r="I170" s="39" t="e">
        <f>VLOOKUP(B170,KTTK!$B$8:$L$221,7,0)</f>
        <v>#N/A</v>
      </c>
      <c r="J170" s="39" t="e">
        <f>VLOOKUP(B170,KTTK!$B$8:$L$221,8,0)</f>
        <v>#N/A</v>
      </c>
      <c r="K170" s="40"/>
      <c r="L170" s="40"/>
      <c r="M170" s="40"/>
      <c r="N170" s="40"/>
      <c r="O170" s="120"/>
      <c r="P170" s="44"/>
      <c r="Q170" s="33"/>
      <c r="R170" s="82"/>
      <c r="S170" s="34">
        <f t="shared" si="13"/>
        <v>0</v>
      </c>
      <c r="T170" s="18"/>
      <c r="U170" s="18"/>
      <c r="W170" s="11" t="e">
        <f>VLOOKUP(B170,KTTK!$B$8:$E$221,3,0)</f>
        <v>#N/A</v>
      </c>
    </row>
    <row r="171" spans="1:23" s="14" customFormat="1" ht="21" hidden="1" customHeight="1">
      <c r="A171" s="27">
        <f t="shared" si="12"/>
        <v>164</v>
      </c>
      <c r="B171" s="95"/>
      <c r="C171" s="129"/>
      <c r="D171" s="130"/>
      <c r="E171" s="132"/>
      <c r="F171" s="134"/>
      <c r="G171" s="39" t="e">
        <f>VLOOKUP(B171,KTTK!$B$8:$L$221,5,0)</f>
        <v>#N/A</v>
      </c>
      <c r="H171" s="39" t="e">
        <f>VLOOKUP(B171,KTTK!$B$8:$L$221,6,0)</f>
        <v>#N/A</v>
      </c>
      <c r="I171" s="39" t="e">
        <f>VLOOKUP(B171,KTTK!$B$8:$L$221,7,0)</f>
        <v>#N/A</v>
      </c>
      <c r="J171" s="39" t="e">
        <f>VLOOKUP(B171,KTTK!$B$8:$L$221,8,0)</f>
        <v>#N/A</v>
      </c>
      <c r="K171" s="40"/>
      <c r="L171" s="40"/>
      <c r="M171" s="40"/>
      <c r="N171" s="40"/>
      <c r="O171" s="120"/>
      <c r="P171" s="44"/>
      <c r="Q171" s="33"/>
      <c r="R171" s="82"/>
      <c r="S171" s="34">
        <f t="shared" si="13"/>
        <v>0</v>
      </c>
      <c r="T171" s="18"/>
      <c r="U171" s="18"/>
      <c r="W171" s="11" t="e">
        <f>VLOOKUP(B171,KTTK!$B$8:$E$221,3,0)</f>
        <v>#N/A</v>
      </c>
    </row>
    <row r="172" spans="1:23" s="14" customFormat="1" ht="21" hidden="1" customHeight="1">
      <c r="A172" s="27">
        <f t="shared" si="12"/>
        <v>165</v>
      </c>
      <c r="B172" s="95"/>
      <c r="C172" s="129"/>
      <c r="D172" s="130"/>
      <c r="E172" s="132"/>
      <c r="F172" s="134"/>
      <c r="G172" s="39" t="e">
        <f>VLOOKUP(B172,KTTK!$B$8:$L$221,5,0)</f>
        <v>#N/A</v>
      </c>
      <c r="H172" s="39" t="e">
        <f>VLOOKUP(B172,KTTK!$B$8:$L$221,6,0)</f>
        <v>#N/A</v>
      </c>
      <c r="I172" s="39" t="e">
        <f>VLOOKUP(B172,KTTK!$B$8:$L$221,7,0)</f>
        <v>#N/A</v>
      </c>
      <c r="J172" s="39" t="e">
        <f>VLOOKUP(B172,KTTK!$B$8:$L$221,8,0)</f>
        <v>#N/A</v>
      </c>
      <c r="K172" s="40"/>
      <c r="L172" s="40"/>
      <c r="M172" s="40"/>
      <c r="N172" s="40"/>
      <c r="O172" s="120"/>
      <c r="P172" s="44"/>
      <c r="Q172" s="33"/>
      <c r="R172" s="122"/>
      <c r="S172" s="34">
        <f t="shared" si="13"/>
        <v>0</v>
      </c>
      <c r="T172" s="18"/>
      <c r="U172" s="18"/>
      <c r="W172" s="11" t="e">
        <f>VLOOKUP(B172,KTTK!$B$8:$E$221,3,0)</f>
        <v>#N/A</v>
      </c>
    </row>
    <row r="173" spans="1:23" s="14" customFormat="1" ht="21" hidden="1" customHeight="1">
      <c r="A173" s="27">
        <f t="shared" si="12"/>
        <v>166</v>
      </c>
      <c r="B173" s="95"/>
      <c r="C173" s="129"/>
      <c r="D173" s="130"/>
      <c r="E173" s="132"/>
      <c r="F173" s="134"/>
      <c r="G173" s="39" t="e">
        <f>VLOOKUP(B173,KTTK!$B$8:$L$221,5,0)</f>
        <v>#N/A</v>
      </c>
      <c r="H173" s="39" t="e">
        <f>VLOOKUP(B173,KTTK!$B$8:$L$221,6,0)</f>
        <v>#N/A</v>
      </c>
      <c r="I173" s="39" t="e">
        <f>VLOOKUP(B173,KTTK!$B$8:$L$221,7,0)</f>
        <v>#N/A</v>
      </c>
      <c r="J173" s="39" t="e">
        <f>VLOOKUP(B173,KTTK!$B$8:$L$221,8,0)</f>
        <v>#N/A</v>
      </c>
      <c r="K173" s="40"/>
      <c r="L173" s="40"/>
      <c r="M173" s="40"/>
      <c r="N173" s="40"/>
      <c r="O173" s="120"/>
      <c r="P173" s="44"/>
      <c r="Q173" s="33"/>
      <c r="R173" s="82"/>
      <c r="S173" s="34">
        <f t="shared" si="13"/>
        <v>0</v>
      </c>
      <c r="T173" s="18"/>
      <c r="U173" s="18"/>
      <c r="W173" s="11" t="e">
        <f>VLOOKUP(B173,KTTK!$B$8:$E$221,3,0)</f>
        <v>#N/A</v>
      </c>
    </row>
    <row r="174" spans="1:23" s="14" customFormat="1" ht="21" hidden="1" customHeight="1">
      <c r="A174" s="27">
        <f t="shared" si="12"/>
        <v>167</v>
      </c>
      <c r="B174" s="95"/>
      <c r="C174" s="129"/>
      <c r="D174" s="130"/>
      <c r="E174" s="132"/>
      <c r="F174" s="134"/>
      <c r="G174" s="39" t="e">
        <f>VLOOKUP(B174,KTTK!$B$8:$L$221,5,0)</f>
        <v>#N/A</v>
      </c>
      <c r="H174" s="39" t="e">
        <f>VLOOKUP(B174,KTTK!$B$8:$L$221,6,0)</f>
        <v>#N/A</v>
      </c>
      <c r="I174" s="39" t="e">
        <f>VLOOKUP(B174,KTTK!$B$8:$L$221,7,0)</f>
        <v>#N/A</v>
      </c>
      <c r="J174" s="39" t="e">
        <f>VLOOKUP(B174,KTTK!$B$8:$L$221,8,0)</f>
        <v>#N/A</v>
      </c>
      <c r="K174" s="40"/>
      <c r="L174" s="40"/>
      <c r="M174" s="40"/>
      <c r="N174" s="40"/>
      <c r="O174" s="120"/>
      <c r="P174" s="44"/>
      <c r="Q174" s="33"/>
      <c r="R174" s="82"/>
      <c r="S174" s="34">
        <f t="shared" si="13"/>
        <v>0</v>
      </c>
      <c r="T174" s="18"/>
      <c r="U174" s="18"/>
      <c r="W174" s="11" t="e">
        <f>VLOOKUP(B174,KTTK!$B$8:$E$221,3,0)</f>
        <v>#N/A</v>
      </c>
    </row>
    <row r="175" spans="1:23" s="14" customFormat="1" ht="21" hidden="1" customHeight="1">
      <c r="A175" s="27">
        <f t="shared" si="12"/>
        <v>168</v>
      </c>
      <c r="B175" s="95"/>
      <c r="C175" s="129"/>
      <c r="D175" s="130"/>
      <c r="E175" s="132"/>
      <c r="F175" s="134"/>
      <c r="G175" s="39" t="e">
        <f>VLOOKUP(B175,KTTK!$B$8:$L$221,5,0)</f>
        <v>#N/A</v>
      </c>
      <c r="H175" s="39" t="e">
        <f>VLOOKUP(B175,KTTK!$B$8:$L$221,6,0)</f>
        <v>#N/A</v>
      </c>
      <c r="I175" s="39" t="e">
        <f>VLOOKUP(B175,KTTK!$B$8:$L$221,7,0)</f>
        <v>#N/A</v>
      </c>
      <c r="J175" s="39" t="e">
        <f>VLOOKUP(B175,KTTK!$B$8:$L$221,8,0)</f>
        <v>#N/A</v>
      </c>
      <c r="K175" s="40"/>
      <c r="L175" s="40"/>
      <c r="M175" s="40"/>
      <c r="N175" s="40"/>
      <c r="O175" s="120"/>
      <c r="P175" s="44"/>
      <c r="Q175" s="33"/>
      <c r="R175" s="82"/>
      <c r="S175" s="34">
        <f t="shared" si="13"/>
        <v>0</v>
      </c>
      <c r="T175" s="18"/>
      <c r="U175" s="18"/>
      <c r="W175" s="11" t="e">
        <f>VLOOKUP(B175,KTTK!$B$8:$E$221,3,0)</f>
        <v>#N/A</v>
      </c>
    </row>
    <row r="176" spans="1:23" s="14" customFormat="1" ht="21" hidden="1" customHeight="1">
      <c r="A176" s="27">
        <f t="shared" si="12"/>
        <v>169</v>
      </c>
      <c r="B176" s="95"/>
      <c r="C176" s="129"/>
      <c r="D176" s="130"/>
      <c r="E176" s="132"/>
      <c r="F176" s="134"/>
      <c r="G176" s="39" t="e">
        <f>VLOOKUP(B176,KTTK!$B$8:$L$221,5,0)</f>
        <v>#N/A</v>
      </c>
      <c r="H176" s="39" t="e">
        <f>VLOOKUP(B176,KTTK!$B$8:$L$221,6,0)</f>
        <v>#N/A</v>
      </c>
      <c r="I176" s="39" t="e">
        <f>VLOOKUP(B176,KTTK!$B$8:$L$221,7,0)</f>
        <v>#N/A</v>
      </c>
      <c r="J176" s="39" t="e">
        <f>VLOOKUP(B176,KTTK!$B$8:$L$221,8,0)</f>
        <v>#N/A</v>
      </c>
      <c r="K176" s="40"/>
      <c r="L176" s="40"/>
      <c r="M176" s="40"/>
      <c r="N176" s="40"/>
      <c r="O176" s="120"/>
      <c r="P176" s="44"/>
      <c r="Q176" s="33"/>
      <c r="R176" s="82"/>
      <c r="S176" s="34">
        <f t="shared" si="13"/>
        <v>0</v>
      </c>
      <c r="T176" s="18"/>
      <c r="U176" s="18"/>
      <c r="W176" s="11" t="e">
        <f>VLOOKUP(B176,KTTK!$B$8:$E$221,3,0)</f>
        <v>#N/A</v>
      </c>
    </row>
    <row r="177" spans="1:23" s="14" customFormat="1" ht="21" hidden="1" customHeight="1">
      <c r="A177" s="27">
        <f t="shared" si="12"/>
        <v>170</v>
      </c>
      <c r="B177" s="95"/>
      <c r="C177" s="129"/>
      <c r="D177" s="130"/>
      <c r="E177" s="132"/>
      <c r="F177" s="134"/>
      <c r="G177" s="39" t="e">
        <f>VLOOKUP(B177,KTTK!$B$8:$L$221,5,0)</f>
        <v>#N/A</v>
      </c>
      <c r="H177" s="39" t="e">
        <f>VLOOKUP(B177,KTTK!$B$8:$L$221,6,0)</f>
        <v>#N/A</v>
      </c>
      <c r="I177" s="39" t="e">
        <f>VLOOKUP(B177,KTTK!$B$8:$L$221,7,0)</f>
        <v>#N/A</v>
      </c>
      <c r="J177" s="39" t="e">
        <f>VLOOKUP(B177,KTTK!$B$8:$L$221,8,0)</f>
        <v>#N/A</v>
      </c>
      <c r="K177" s="40"/>
      <c r="L177" s="40"/>
      <c r="M177" s="40"/>
      <c r="N177" s="40"/>
      <c r="O177" s="120"/>
      <c r="P177" s="44"/>
      <c r="Q177" s="33"/>
      <c r="R177" s="82"/>
      <c r="S177" s="34">
        <f t="shared" si="13"/>
        <v>0</v>
      </c>
      <c r="T177" s="18"/>
      <c r="U177" s="18"/>
      <c r="W177" s="11" t="e">
        <f>VLOOKUP(B177,KTTK!$B$8:$E$221,3,0)</f>
        <v>#N/A</v>
      </c>
    </row>
    <row r="178" spans="1:23" s="14" customFormat="1" ht="21" hidden="1" customHeight="1">
      <c r="A178" s="27">
        <f t="shared" si="12"/>
        <v>171</v>
      </c>
      <c r="B178" s="95"/>
      <c r="C178" s="129"/>
      <c r="D178" s="130"/>
      <c r="E178" s="132"/>
      <c r="F178" s="134"/>
      <c r="G178" s="39" t="e">
        <f>VLOOKUP(B178,KTTK!$B$8:$L$221,5,0)</f>
        <v>#N/A</v>
      </c>
      <c r="H178" s="39" t="e">
        <f>VLOOKUP(B178,KTTK!$B$8:$L$221,6,0)</f>
        <v>#N/A</v>
      </c>
      <c r="I178" s="39" t="e">
        <f>VLOOKUP(B178,KTTK!$B$8:$L$221,7,0)</f>
        <v>#N/A</v>
      </c>
      <c r="J178" s="39" t="e">
        <f>VLOOKUP(B178,KTTK!$B$8:$L$221,8,0)</f>
        <v>#N/A</v>
      </c>
      <c r="K178" s="40"/>
      <c r="L178" s="40"/>
      <c r="M178" s="40"/>
      <c r="N178" s="40"/>
      <c r="O178" s="120"/>
      <c r="P178" s="44"/>
      <c r="Q178" s="33"/>
      <c r="R178" s="82"/>
      <c r="S178" s="34">
        <f t="shared" si="13"/>
        <v>0</v>
      </c>
      <c r="T178" s="18"/>
      <c r="U178" s="18"/>
      <c r="W178" s="11" t="e">
        <f>VLOOKUP(B178,KTTK!$B$8:$E$221,3,0)</f>
        <v>#N/A</v>
      </c>
    </row>
    <row r="179" spans="1:23" s="14" customFormat="1" ht="21" hidden="1" customHeight="1">
      <c r="A179" s="27">
        <f t="shared" si="12"/>
        <v>172</v>
      </c>
      <c r="B179" s="95"/>
      <c r="C179" s="129"/>
      <c r="D179" s="130"/>
      <c r="E179" s="132"/>
      <c r="F179" s="134"/>
      <c r="G179" s="39" t="e">
        <f>VLOOKUP(B179,KTTK!$B$8:$L$221,5,0)</f>
        <v>#N/A</v>
      </c>
      <c r="H179" s="39" t="e">
        <f>VLOOKUP(B179,KTTK!$B$8:$L$221,6,0)</f>
        <v>#N/A</v>
      </c>
      <c r="I179" s="39" t="e">
        <f>VLOOKUP(B179,KTTK!$B$8:$L$221,7,0)</f>
        <v>#N/A</v>
      </c>
      <c r="J179" s="39" t="e">
        <f>VLOOKUP(B179,KTTK!$B$8:$L$221,8,0)</f>
        <v>#N/A</v>
      </c>
      <c r="K179" s="40"/>
      <c r="L179" s="40"/>
      <c r="M179" s="40"/>
      <c r="N179" s="40"/>
      <c r="O179" s="120"/>
      <c r="P179" s="44"/>
      <c r="Q179" s="33"/>
      <c r="R179" s="82"/>
      <c r="S179" s="34">
        <f t="shared" si="13"/>
        <v>0</v>
      </c>
      <c r="T179" s="18"/>
      <c r="U179" s="18"/>
      <c r="W179" s="11" t="e">
        <f>VLOOKUP(B179,KTTK!$B$8:$E$221,3,0)</f>
        <v>#N/A</v>
      </c>
    </row>
    <row r="180" spans="1:23" s="14" customFormat="1" ht="21" hidden="1" customHeight="1">
      <c r="A180" s="27">
        <f t="shared" si="12"/>
        <v>173</v>
      </c>
      <c r="B180" s="95"/>
      <c r="C180" s="129"/>
      <c r="D180" s="130"/>
      <c r="E180" s="132"/>
      <c r="F180" s="134"/>
      <c r="G180" s="39" t="e">
        <f>VLOOKUP(B180,KTTK!$B$8:$L$221,5,0)</f>
        <v>#N/A</v>
      </c>
      <c r="H180" s="39" t="e">
        <f>VLOOKUP(B180,KTTK!$B$8:$L$221,6,0)</f>
        <v>#N/A</v>
      </c>
      <c r="I180" s="39" t="e">
        <f>VLOOKUP(B180,KTTK!$B$8:$L$221,7,0)</f>
        <v>#N/A</v>
      </c>
      <c r="J180" s="39" t="e">
        <f>VLOOKUP(B180,KTTK!$B$8:$L$221,8,0)</f>
        <v>#N/A</v>
      </c>
      <c r="K180" s="40"/>
      <c r="L180" s="40"/>
      <c r="M180" s="40"/>
      <c r="N180" s="40"/>
      <c r="O180" s="120"/>
      <c r="P180" s="44"/>
      <c r="Q180" s="33"/>
      <c r="R180" s="82"/>
      <c r="S180" s="34">
        <f t="shared" si="13"/>
        <v>0</v>
      </c>
      <c r="T180" s="18"/>
      <c r="U180" s="18"/>
      <c r="W180" s="11" t="e">
        <f>VLOOKUP(B180,KTTK!$B$8:$E$221,3,0)</f>
        <v>#N/A</v>
      </c>
    </row>
    <row r="181" spans="1:23" s="14" customFormat="1" ht="21" hidden="1" customHeight="1">
      <c r="A181" s="27">
        <f t="shared" si="12"/>
        <v>174</v>
      </c>
      <c r="B181" s="95"/>
      <c r="C181" s="129"/>
      <c r="D181" s="130"/>
      <c r="E181" s="132"/>
      <c r="F181" s="134"/>
      <c r="G181" s="39" t="e">
        <f>VLOOKUP(B181,KTTK!$B$8:$L$221,5,0)</f>
        <v>#N/A</v>
      </c>
      <c r="H181" s="39" t="e">
        <f>VLOOKUP(B181,KTTK!$B$8:$L$221,6,0)</f>
        <v>#N/A</v>
      </c>
      <c r="I181" s="39" t="e">
        <f>VLOOKUP(B181,KTTK!$B$8:$L$221,7,0)</f>
        <v>#N/A</v>
      </c>
      <c r="J181" s="39" t="e">
        <f>VLOOKUP(B181,KTTK!$B$8:$L$221,8,0)</f>
        <v>#N/A</v>
      </c>
      <c r="K181" s="40"/>
      <c r="L181" s="40"/>
      <c r="M181" s="40"/>
      <c r="N181" s="40"/>
      <c r="O181" s="120"/>
      <c r="P181" s="44"/>
      <c r="Q181" s="33"/>
      <c r="R181" s="82"/>
      <c r="S181" s="34">
        <f t="shared" si="13"/>
        <v>0</v>
      </c>
      <c r="T181" s="18"/>
      <c r="U181" s="18"/>
      <c r="W181" s="11" t="e">
        <f>VLOOKUP(B181,KTTK!$B$8:$E$221,3,0)</f>
        <v>#N/A</v>
      </c>
    </row>
    <row r="182" spans="1:23" s="14" customFormat="1" ht="21" hidden="1" customHeight="1">
      <c r="A182" s="27">
        <f t="shared" si="12"/>
        <v>175</v>
      </c>
      <c r="B182" s="95"/>
      <c r="C182" s="129"/>
      <c r="D182" s="130"/>
      <c r="E182" s="132"/>
      <c r="F182" s="134"/>
      <c r="G182" s="39" t="e">
        <f>VLOOKUP(B182,KTTK!$B$8:$L$221,5,0)</f>
        <v>#N/A</v>
      </c>
      <c r="H182" s="39" t="e">
        <f>VLOOKUP(B182,KTTK!$B$8:$L$221,6,0)</f>
        <v>#N/A</v>
      </c>
      <c r="I182" s="39" t="e">
        <f>VLOOKUP(B182,KTTK!$B$8:$L$221,7,0)</f>
        <v>#N/A</v>
      </c>
      <c r="J182" s="39" t="e">
        <f>VLOOKUP(B182,KTTK!$B$8:$L$221,8,0)</f>
        <v>#N/A</v>
      </c>
      <c r="K182" s="40"/>
      <c r="L182" s="40"/>
      <c r="M182" s="40"/>
      <c r="N182" s="40"/>
      <c r="O182" s="120"/>
      <c r="P182" s="44"/>
      <c r="Q182" s="33"/>
      <c r="R182" s="82"/>
      <c r="S182" s="34">
        <f t="shared" si="13"/>
        <v>0</v>
      </c>
      <c r="T182" s="18"/>
      <c r="U182" s="18"/>
      <c r="W182" s="11" t="e">
        <f>VLOOKUP(B182,KTTK!$B$8:$E$221,3,0)</f>
        <v>#N/A</v>
      </c>
    </row>
    <row r="183" spans="1:23" s="14" customFormat="1" ht="21" hidden="1" customHeight="1">
      <c r="A183" s="27">
        <f t="shared" si="12"/>
        <v>176</v>
      </c>
      <c r="B183" s="95"/>
      <c r="C183" s="129"/>
      <c r="D183" s="130"/>
      <c r="E183" s="132"/>
      <c r="F183" s="134"/>
      <c r="G183" s="39" t="e">
        <f>VLOOKUP(B183,KTTK!$B$8:$L$221,5,0)</f>
        <v>#N/A</v>
      </c>
      <c r="H183" s="39" t="e">
        <f>VLOOKUP(B183,KTTK!$B$8:$L$221,6,0)</f>
        <v>#N/A</v>
      </c>
      <c r="I183" s="39" t="e">
        <f>VLOOKUP(B183,KTTK!$B$8:$L$221,7,0)</f>
        <v>#N/A</v>
      </c>
      <c r="J183" s="39" t="e">
        <f>VLOOKUP(B183,KTTK!$B$8:$L$221,8,0)</f>
        <v>#N/A</v>
      </c>
      <c r="K183" s="40"/>
      <c r="L183" s="40"/>
      <c r="M183" s="40"/>
      <c r="N183" s="40"/>
      <c r="O183" s="120"/>
      <c r="P183" s="44"/>
      <c r="Q183" s="33"/>
      <c r="R183" s="82"/>
      <c r="S183" s="34">
        <f t="shared" si="13"/>
        <v>0</v>
      </c>
      <c r="T183" s="18"/>
      <c r="U183" s="18"/>
      <c r="W183" s="11" t="e">
        <f>VLOOKUP(B183,KTTK!$B$8:$E$221,3,0)</f>
        <v>#N/A</v>
      </c>
    </row>
    <row r="184" spans="1:23" s="14" customFormat="1" ht="21" hidden="1" customHeight="1">
      <c r="A184" s="27">
        <f t="shared" si="12"/>
        <v>177</v>
      </c>
      <c r="B184" s="95"/>
      <c r="C184" s="129"/>
      <c r="D184" s="130"/>
      <c r="E184" s="132"/>
      <c r="F184" s="134"/>
      <c r="G184" s="39" t="e">
        <f>VLOOKUP(B184,KTTK!$B$8:$L$221,5,0)</f>
        <v>#N/A</v>
      </c>
      <c r="H184" s="39" t="e">
        <f>VLOOKUP(B184,KTTK!$B$8:$L$221,6,0)</f>
        <v>#N/A</v>
      </c>
      <c r="I184" s="39" t="e">
        <f>VLOOKUP(B184,KTTK!$B$8:$L$221,7,0)</f>
        <v>#N/A</v>
      </c>
      <c r="J184" s="39" t="e">
        <f>VLOOKUP(B184,KTTK!$B$8:$L$221,8,0)</f>
        <v>#N/A</v>
      </c>
      <c r="K184" s="40"/>
      <c r="L184" s="40"/>
      <c r="M184" s="40"/>
      <c r="N184" s="40"/>
      <c r="O184" s="120"/>
      <c r="P184" s="44"/>
      <c r="Q184" s="33"/>
      <c r="R184" s="82"/>
      <c r="S184" s="34"/>
      <c r="T184" s="18"/>
      <c r="U184" s="18"/>
      <c r="W184" s="11"/>
    </row>
    <row r="185" spans="1:23" s="14" customFormat="1" ht="21" hidden="1" customHeight="1">
      <c r="A185" s="27">
        <f t="shared" si="12"/>
        <v>178</v>
      </c>
      <c r="B185" s="95"/>
      <c r="C185" s="129"/>
      <c r="D185" s="130"/>
      <c r="E185" s="132"/>
      <c r="F185" s="134"/>
      <c r="G185" s="39" t="e">
        <f>VLOOKUP(B185,KTTK!$B$8:$L$221,5,0)</f>
        <v>#N/A</v>
      </c>
      <c r="H185" s="39" t="e">
        <f>VLOOKUP(B185,KTTK!$B$8:$L$221,6,0)</f>
        <v>#N/A</v>
      </c>
      <c r="I185" s="39" t="e">
        <f>VLOOKUP(B185,KTTK!$B$8:$L$221,7,0)</f>
        <v>#N/A</v>
      </c>
      <c r="J185" s="39" t="e">
        <f>VLOOKUP(B185,KTTK!$B$8:$L$221,8,0)</f>
        <v>#N/A</v>
      </c>
      <c r="K185" s="40"/>
      <c r="L185" s="40"/>
      <c r="M185" s="40"/>
      <c r="N185" s="40"/>
      <c r="O185" s="120"/>
      <c r="P185" s="44"/>
      <c r="Q185" s="33"/>
      <c r="R185" s="82"/>
      <c r="S185" s="34"/>
      <c r="T185" s="18"/>
      <c r="U185" s="18"/>
      <c r="W185" s="11"/>
    </row>
    <row r="186" spans="1:23" s="14" customFormat="1" ht="21" hidden="1" customHeight="1">
      <c r="A186" s="27">
        <f t="shared" si="12"/>
        <v>179</v>
      </c>
      <c r="B186" s="95"/>
      <c r="C186" s="129"/>
      <c r="D186" s="130"/>
      <c r="E186" s="132"/>
      <c r="F186" s="134"/>
      <c r="G186" s="39" t="e">
        <f>VLOOKUP(B186,KTTK!$B$8:$L$221,5,0)</f>
        <v>#N/A</v>
      </c>
      <c r="H186" s="39" t="e">
        <f>VLOOKUP(B186,KTTK!$B$8:$L$221,6,0)</f>
        <v>#N/A</v>
      </c>
      <c r="I186" s="39" t="e">
        <f>VLOOKUP(B186,KTTK!$B$8:$L$221,7,0)</f>
        <v>#N/A</v>
      </c>
      <c r="J186" s="39" t="e">
        <f>VLOOKUP(B186,KTTK!$B$8:$L$221,8,0)</f>
        <v>#N/A</v>
      </c>
      <c r="K186" s="40"/>
      <c r="L186" s="40"/>
      <c r="M186" s="40"/>
      <c r="N186" s="40"/>
      <c r="O186" s="120"/>
      <c r="P186" s="44"/>
      <c r="Q186" s="33"/>
      <c r="R186" s="82"/>
      <c r="S186" s="34"/>
      <c r="T186" s="18"/>
      <c r="U186" s="18"/>
      <c r="W186" s="11"/>
    </row>
    <row r="187" spans="1:23" s="14" customFormat="1" ht="21" hidden="1" customHeight="1">
      <c r="A187" s="27">
        <f t="shared" si="12"/>
        <v>180</v>
      </c>
      <c r="B187" s="95"/>
      <c r="C187" s="129"/>
      <c r="D187" s="130"/>
      <c r="E187" s="132"/>
      <c r="F187" s="134"/>
      <c r="G187" s="39" t="e">
        <f>VLOOKUP(B187,KTTK!$B$8:$L$221,5,0)</f>
        <v>#N/A</v>
      </c>
      <c r="H187" s="39" t="e">
        <f>VLOOKUP(B187,KTTK!$B$8:$L$221,6,0)</f>
        <v>#N/A</v>
      </c>
      <c r="I187" s="39" t="e">
        <f>VLOOKUP(B187,KTTK!$B$8:$L$221,7,0)</f>
        <v>#N/A</v>
      </c>
      <c r="J187" s="39" t="e">
        <f>VLOOKUP(B187,KTTK!$B$8:$L$221,8,0)</f>
        <v>#N/A</v>
      </c>
      <c r="K187" s="40"/>
      <c r="L187" s="40"/>
      <c r="M187" s="40"/>
      <c r="N187" s="40"/>
      <c r="O187" s="120"/>
      <c r="P187" s="44"/>
      <c r="Q187" s="33"/>
      <c r="R187" s="82"/>
      <c r="S187" s="34"/>
      <c r="T187" s="18"/>
      <c r="U187" s="18"/>
      <c r="W187" s="11"/>
    </row>
    <row r="188" spans="1:23" s="14" customFormat="1" ht="21" hidden="1" customHeight="1">
      <c r="A188" s="27">
        <f t="shared" si="12"/>
        <v>181</v>
      </c>
      <c r="B188" s="95"/>
      <c r="C188" s="129"/>
      <c r="D188" s="130"/>
      <c r="E188" s="132"/>
      <c r="F188" s="134"/>
      <c r="G188" s="39" t="e">
        <f>VLOOKUP(B188,KTTK!$B$8:$L$221,5,0)</f>
        <v>#N/A</v>
      </c>
      <c r="H188" s="39" t="e">
        <f>VLOOKUP(B188,KTTK!$B$8:$L$221,6,0)</f>
        <v>#N/A</v>
      </c>
      <c r="I188" s="39" t="e">
        <f>VLOOKUP(B188,KTTK!$B$8:$L$221,7,0)</f>
        <v>#N/A</v>
      </c>
      <c r="J188" s="39" t="e">
        <f>VLOOKUP(B188,KTTK!$B$8:$L$221,8,0)</f>
        <v>#N/A</v>
      </c>
      <c r="K188" s="40"/>
      <c r="L188" s="40"/>
      <c r="M188" s="40"/>
      <c r="N188" s="40"/>
      <c r="O188" s="120"/>
      <c r="P188" s="44"/>
      <c r="Q188" s="33"/>
      <c r="R188" s="82"/>
      <c r="S188" s="34"/>
      <c r="T188" s="18"/>
      <c r="U188" s="18"/>
      <c r="W188" s="11"/>
    </row>
    <row r="189" spans="1:23" s="14" customFormat="1" ht="21" hidden="1" customHeight="1">
      <c r="A189" s="27">
        <f t="shared" si="12"/>
        <v>182</v>
      </c>
      <c r="B189" s="95"/>
      <c r="C189" s="129"/>
      <c r="D189" s="130"/>
      <c r="E189" s="132"/>
      <c r="F189" s="134"/>
      <c r="G189" s="39" t="e">
        <f>VLOOKUP(B189,KTTK!$B$8:$L$221,5,0)</f>
        <v>#N/A</v>
      </c>
      <c r="H189" s="39" t="e">
        <f>VLOOKUP(B189,KTTK!$B$8:$L$221,6,0)</f>
        <v>#N/A</v>
      </c>
      <c r="I189" s="39" t="e">
        <f>VLOOKUP(B189,KTTK!$B$8:$L$221,7,0)</f>
        <v>#N/A</v>
      </c>
      <c r="J189" s="39" t="e">
        <f>VLOOKUP(B189,KTTK!$B$8:$L$221,8,0)</f>
        <v>#N/A</v>
      </c>
      <c r="K189" s="40"/>
      <c r="L189" s="40"/>
      <c r="M189" s="40"/>
      <c r="N189" s="40"/>
      <c r="O189" s="120"/>
      <c r="P189" s="44"/>
      <c r="Q189" s="33"/>
      <c r="R189" s="82"/>
      <c r="S189" s="34"/>
      <c r="T189" s="18"/>
      <c r="U189" s="18"/>
      <c r="W189" s="11"/>
    </row>
    <row r="190" spans="1:23" s="14" customFormat="1" ht="21" hidden="1" customHeight="1">
      <c r="A190" s="27">
        <f t="shared" si="12"/>
        <v>183</v>
      </c>
      <c r="B190" s="95"/>
      <c r="C190" s="129"/>
      <c r="D190" s="130"/>
      <c r="E190" s="132"/>
      <c r="F190" s="134"/>
      <c r="G190" s="39" t="e">
        <f>VLOOKUP(B190,KTTK!$B$8:$L$221,5,0)</f>
        <v>#N/A</v>
      </c>
      <c r="H190" s="39" t="e">
        <f>VLOOKUP(B190,KTTK!$B$8:$L$221,6,0)</f>
        <v>#N/A</v>
      </c>
      <c r="I190" s="39" t="e">
        <f>VLOOKUP(B190,KTTK!$B$8:$L$221,7,0)</f>
        <v>#N/A</v>
      </c>
      <c r="J190" s="39" t="e">
        <f>VLOOKUP(B190,KTTK!$B$8:$L$221,8,0)</f>
        <v>#N/A</v>
      </c>
      <c r="K190" s="40"/>
      <c r="L190" s="40"/>
      <c r="M190" s="40"/>
      <c r="N190" s="40"/>
      <c r="O190" s="120"/>
      <c r="P190" s="44"/>
      <c r="Q190" s="33"/>
      <c r="R190" s="82"/>
      <c r="S190" s="34"/>
      <c r="T190" s="18"/>
      <c r="U190" s="18"/>
      <c r="W190" s="11"/>
    </row>
    <row r="191" spans="1:23" s="14" customFormat="1" ht="21" hidden="1" customHeight="1">
      <c r="A191" s="27">
        <f t="shared" si="12"/>
        <v>184</v>
      </c>
      <c r="B191" s="95"/>
      <c r="C191" s="129"/>
      <c r="D191" s="130"/>
      <c r="E191" s="132"/>
      <c r="F191" s="134"/>
      <c r="G191" s="39" t="e">
        <f>VLOOKUP(B191,KTTK!$B$8:$L$221,5,0)</f>
        <v>#N/A</v>
      </c>
      <c r="H191" s="39" t="e">
        <f>VLOOKUP(B191,KTTK!$B$8:$L$221,6,0)</f>
        <v>#N/A</v>
      </c>
      <c r="I191" s="39" t="e">
        <f>VLOOKUP(B191,KTTK!$B$8:$L$221,7,0)</f>
        <v>#N/A</v>
      </c>
      <c r="J191" s="39" t="e">
        <f>VLOOKUP(B191,KTTK!$B$8:$L$221,8,0)</f>
        <v>#N/A</v>
      </c>
      <c r="K191" s="40"/>
      <c r="L191" s="40"/>
      <c r="M191" s="40"/>
      <c r="N191" s="40"/>
      <c r="O191" s="120"/>
      <c r="P191" s="44"/>
      <c r="Q191" s="33"/>
      <c r="R191" s="82"/>
      <c r="S191" s="34"/>
      <c r="T191" s="18"/>
      <c r="U191" s="18"/>
      <c r="W191" s="11"/>
    </row>
    <row r="192" spans="1:23" s="14" customFormat="1" ht="21" hidden="1" customHeight="1">
      <c r="A192" s="27">
        <f t="shared" si="12"/>
        <v>185</v>
      </c>
      <c r="B192" s="95"/>
      <c r="C192" s="129"/>
      <c r="D192" s="130"/>
      <c r="E192" s="132"/>
      <c r="F192" s="134"/>
      <c r="G192" s="39" t="e">
        <f>VLOOKUP(B192,KTTK!$B$8:$L$221,5,0)</f>
        <v>#N/A</v>
      </c>
      <c r="H192" s="39" t="e">
        <f>VLOOKUP(B192,KTTK!$B$8:$L$221,6,0)</f>
        <v>#N/A</v>
      </c>
      <c r="I192" s="39" t="e">
        <f>VLOOKUP(B192,KTTK!$B$8:$L$221,7,0)</f>
        <v>#N/A</v>
      </c>
      <c r="J192" s="39" t="e">
        <f>VLOOKUP(B192,KTTK!$B$8:$L$221,8,0)</f>
        <v>#N/A</v>
      </c>
      <c r="K192" s="40"/>
      <c r="L192" s="40"/>
      <c r="M192" s="40"/>
      <c r="N192" s="40"/>
      <c r="O192" s="120"/>
      <c r="P192" s="44"/>
      <c r="Q192" s="33"/>
      <c r="R192" s="82"/>
      <c r="S192" s="34"/>
      <c r="T192" s="18"/>
      <c r="U192" s="18"/>
      <c r="W192" s="11"/>
    </row>
    <row r="193" spans="1:23" s="14" customFormat="1" ht="21" hidden="1" customHeight="1">
      <c r="A193" s="27">
        <f t="shared" si="12"/>
        <v>186</v>
      </c>
      <c r="B193" s="95"/>
      <c r="C193" s="129"/>
      <c r="D193" s="130"/>
      <c r="E193" s="132"/>
      <c r="F193" s="134"/>
      <c r="G193" s="39" t="e">
        <f>VLOOKUP(B193,KTTK!$B$8:$L$221,5,0)</f>
        <v>#N/A</v>
      </c>
      <c r="H193" s="39" t="e">
        <f>VLOOKUP(B193,KTTK!$B$8:$L$221,6,0)</f>
        <v>#N/A</v>
      </c>
      <c r="I193" s="39" t="e">
        <f>VLOOKUP(B193,KTTK!$B$8:$L$221,7,0)</f>
        <v>#N/A</v>
      </c>
      <c r="J193" s="39" t="e">
        <f>VLOOKUP(B193,KTTK!$B$8:$L$221,8,0)</f>
        <v>#N/A</v>
      </c>
      <c r="K193" s="40"/>
      <c r="L193" s="40"/>
      <c r="M193" s="40"/>
      <c r="N193" s="40"/>
      <c r="O193" s="120"/>
      <c r="P193" s="44"/>
      <c r="Q193" s="33"/>
      <c r="R193" s="82"/>
      <c r="S193" s="34"/>
      <c r="T193" s="18"/>
      <c r="U193" s="18"/>
      <c r="W193" s="11"/>
    </row>
    <row r="194" spans="1:23" s="14" customFormat="1" ht="21" hidden="1" customHeight="1">
      <c r="A194" s="27">
        <f t="shared" si="12"/>
        <v>187</v>
      </c>
      <c r="B194" s="95"/>
      <c r="C194" s="129"/>
      <c r="D194" s="130"/>
      <c r="E194" s="132"/>
      <c r="F194" s="134"/>
      <c r="G194" s="39" t="e">
        <f>VLOOKUP(B194,KTTK!$B$8:$L$221,5,0)</f>
        <v>#N/A</v>
      </c>
      <c r="H194" s="39" t="e">
        <f>VLOOKUP(B194,KTTK!$B$8:$L$221,6,0)</f>
        <v>#N/A</v>
      </c>
      <c r="I194" s="39" t="e">
        <f>VLOOKUP(B194,KTTK!$B$8:$L$221,7,0)</f>
        <v>#N/A</v>
      </c>
      <c r="J194" s="39" t="e">
        <f>VLOOKUP(B194,KTTK!$B$8:$L$221,8,0)</f>
        <v>#N/A</v>
      </c>
      <c r="K194" s="40"/>
      <c r="L194" s="40"/>
      <c r="M194" s="40"/>
      <c r="N194" s="40"/>
      <c r="O194" s="120"/>
      <c r="P194" s="44"/>
      <c r="Q194" s="33"/>
      <c r="R194" s="82"/>
      <c r="S194" s="34"/>
      <c r="T194" s="18"/>
      <c r="U194" s="18"/>
      <c r="W194" s="11"/>
    </row>
    <row r="195" spans="1:23" s="14" customFormat="1" ht="21" hidden="1" customHeight="1">
      <c r="A195" s="27">
        <f t="shared" si="12"/>
        <v>188</v>
      </c>
      <c r="B195" s="95"/>
      <c r="C195" s="129"/>
      <c r="D195" s="130"/>
      <c r="E195" s="132"/>
      <c r="F195" s="134"/>
      <c r="G195" s="39" t="e">
        <f>VLOOKUP(B195,KTTK!$B$8:$L$221,5,0)</f>
        <v>#N/A</v>
      </c>
      <c r="H195" s="39" t="e">
        <f>VLOOKUP(B195,KTTK!$B$8:$L$221,6,0)</f>
        <v>#N/A</v>
      </c>
      <c r="I195" s="39" t="e">
        <f>VLOOKUP(B195,KTTK!$B$8:$L$221,7,0)</f>
        <v>#N/A</v>
      </c>
      <c r="J195" s="39" t="e">
        <f>VLOOKUP(B195,KTTK!$B$8:$L$221,8,0)</f>
        <v>#N/A</v>
      </c>
      <c r="K195" s="40"/>
      <c r="L195" s="40"/>
      <c r="M195" s="40"/>
      <c r="N195" s="40"/>
      <c r="O195" s="120"/>
      <c r="P195" s="44"/>
      <c r="Q195" s="33"/>
      <c r="R195" s="82"/>
      <c r="S195" s="34"/>
      <c r="T195" s="18"/>
      <c r="U195" s="18"/>
      <c r="W195" s="11"/>
    </row>
    <row r="196" spans="1:23" s="14" customFormat="1" ht="21" hidden="1" customHeight="1">
      <c r="A196" s="27">
        <f t="shared" si="12"/>
        <v>189</v>
      </c>
      <c r="B196" s="95"/>
      <c r="C196" s="129"/>
      <c r="D196" s="130"/>
      <c r="E196" s="132"/>
      <c r="F196" s="134"/>
      <c r="G196" s="39" t="e">
        <f>VLOOKUP(B196,KTTK!$B$8:$L$221,5,0)</f>
        <v>#N/A</v>
      </c>
      <c r="H196" s="39" t="e">
        <f>VLOOKUP(B196,KTTK!$B$8:$L$221,6,0)</f>
        <v>#N/A</v>
      </c>
      <c r="I196" s="39" t="e">
        <f>VLOOKUP(B196,KTTK!$B$8:$L$221,7,0)</f>
        <v>#N/A</v>
      </c>
      <c r="J196" s="39" t="e">
        <f>VLOOKUP(B196,KTTK!$B$8:$L$221,8,0)</f>
        <v>#N/A</v>
      </c>
      <c r="K196" s="40"/>
      <c r="L196" s="40"/>
      <c r="M196" s="40"/>
      <c r="N196" s="40"/>
      <c r="O196" s="120"/>
      <c r="P196" s="44"/>
      <c r="Q196" s="33"/>
      <c r="R196" s="82"/>
      <c r="S196" s="34"/>
      <c r="T196" s="18"/>
      <c r="U196" s="18"/>
      <c r="W196" s="11"/>
    </row>
    <row r="197" spans="1:23" s="14" customFormat="1" ht="21" hidden="1" customHeight="1">
      <c r="A197" s="27">
        <f t="shared" si="12"/>
        <v>190</v>
      </c>
      <c r="B197" s="95"/>
      <c r="C197" s="129"/>
      <c r="D197" s="130"/>
      <c r="E197" s="132"/>
      <c r="F197" s="134"/>
      <c r="G197" s="39" t="e">
        <f>VLOOKUP(B197,KTTK!$B$8:$L$221,5,0)</f>
        <v>#N/A</v>
      </c>
      <c r="H197" s="39" t="e">
        <f>VLOOKUP(B197,KTTK!$B$8:$L$221,6,0)</f>
        <v>#N/A</v>
      </c>
      <c r="I197" s="39" t="e">
        <f>VLOOKUP(B197,KTTK!$B$8:$L$221,7,0)</f>
        <v>#N/A</v>
      </c>
      <c r="J197" s="39" t="e">
        <f>VLOOKUP(B197,KTTK!$B$8:$L$221,8,0)</f>
        <v>#N/A</v>
      </c>
      <c r="K197" s="40"/>
      <c r="L197" s="40"/>
      <c r="M197" s="40"/>
      <c r="N197" s="40"/>
      <c r="O197" s="120"/>
      <c r="P197" s="44"/>
      <c r="Q197" s="33"/>
      <c r="R197" s="82"/>
      <c r="S197" s="34"/>
      <c r="T197" s="18"/>
      <c r="U197" s="18"/>
      <c r="W197" s="11"/>
    </row>
    <row r="198" spans="1:23" s="14" customFormat="1" ht="21" hidden="1" customHeight="1">
      <c r="A198" s="27">
        <f t="shared" si="12"/>
        <v>191</v>
      </c>
      <c r="B198" s="95"/>
      <c r="C198" s="129"/>
      <c r="D198" s="130"/>
      <c r="E198" s="132"/>
      <c r="F198" s="134"/>
      <c r="G198" s="39" t="e">
        <f>VLOOKUP(B198,KTTK!$B$8:$L$221,5,0)</f>
        <v>#N/A</v>
      </c>
      <c r="H198" s="39" t="e">
        <f>VLOOKUP(B198,KTTK!$B$8:$L$221,6,0)</f>
        <v>#N/A</v>
      </c>
      <c r="I198" s="39" t="e">
        <f>VLOOKUP(B198,KTTK!$B$8:$L$221,7,0)</f>
        <v>#N/A</v>
      </c>
      <c r="J198" s="39" t="e">
        <f>VLOOKUP(B198,KTTK!$B$8:$L$221,8,0)</f>
        <v>#N/A</v>
      </c>
      <c r="K198" s="40"/>
      <c r="L198" s="40"/>
      <c r="M198" s="40"/>
      <c r="N198" s="40"/>
      <c r="O198" s="120"/>
      <c r="P198" s="44"/>
      <c r="Q198" s="33"/>
      <c r="R198" s="82"/>
      <c r="S198" s="34"/>
      <c r="T198" s="18"/>
      <c r="U198" s="18"/>
      <c r="W198" s="11"/>
    </row>
    <row r="199" spans="1:23" s="14" customFormat="1" ht="21" hidden="1" customHeight="1">
      <c r="A199" s="27">
        <f t="shared" si="12"/>
        <v>192</v>
      </c>
      <c r="B199" s="95"/>
      <c r="C199" s="129"/>
      <c r="D199" s="130"/>
      <c r="E199" s="132"/>
      <c r="F199" s="134"/>
      <c r="G199" s="39" t="e">
        <f>VLOOKUP(B199,KTTK!$B$8:$L$221,5,0)</f>
        <v>#N/A</v>
      </c>
      <c r="H199" s="39" t="e">
        <f>VLOOKUP(B199,KTTK!$B$8:$L$221,6,0)</f>
        <v>#N/A</v>
      </c>
      <c r="I199" s="39" t="e">
        <f>VLOOKUP(B199,KTTK!$B$8:$L$221,7,0)</f>
        <v>#N/A</v>
      </c>
      <c r="J199" s="39" t="e">
        <f>VLOOKUP(B199,KTTK!$B$8:$L$221,8,0)</f>
        <v>#N/A</v>
      </c>
      <c r="K199" s="40"/>
      <c r="L199" s="40"/>
      <c r="M199" s="40"/>
      <c r="N199" s="40"/>
      <c r="O199" s="120"/>
      <c r="P199" s="44"/>
      <c r="Q199" s="33"/>
      <c r="R199" s="82"/>
      <c r="S199" s="34"/>
      <c r="T199" s="18"/>
      <c r="U199" s="18"/>
      <c r="W199" s="11"/>
    </row>
    <row r="200" spans="1:23" s="14" customFormat="1" ht="21" hidden="1" customHeight="1">
      <c r="A200" s="27">
        <f t="shared" si="12"/>
        <v>193</v>
      </c>
      <c r="B200" s="95"/>
      <c r="C200" s="129"/>
      <c r="D200" s="130"/>
      <c r="E200" s="132"/>
      <c r="F200" s="134"/>
      <c r="G200" s="39" t="e">
        <f>VLOOKUP(B200,KTTK!$B$8:$L$221,5,0)</f>
        <v>#N/A</v>
      </c>
      <c r="H200" s="39" t="e">
        <f>VLOOKUP(B200,KTTK!$B$8:$L$221,6,0)</f>
        <v>#N/A</v>
      </c>
      <c r="I200" s="39" t="e">
        <f>VLOOKUP(B200,KTTK!$B$8:$L$221,7,0)</f>
        <v>#N/A</v>
      </c>
      <c r="J200" s="39" t="e">
        <f>VLOOKUP(B200,KTTK!$B$8:$L$221,8,0)</f>
        <v>#N/A</v>
      </c>
      <c r="K200" s="40"/>
      <c r="L200" s="40"/>
      <c r="M200" s="40"/>
      <c r="N200" s="40"/>
      <c r="O200" s="120"/>
      <c r="P200" s="44"/>
      <c r="Q200" s="33"/>
      <c r="R200" s="82"/>
      <c r="S200" s="34"/>
      <c r="T200" s="18"/>
      <c r="U200" s="18"/>
      <c r="W200" s="11"/>
    </row>
    <row r="201" spans="1:23" s="14" customFormat="1" ht="21" hidden="1" customHeight="1">
      <c r="A201" s="27">
        <f t="shared" si="12"/>
        <v>194</v>
      </c>
      <c r="B201" s="95"/>
      <c r="C201" s="129"/>
      <c r="D201" s="130"/>
      <c r="E201" s="132"/>
      <c r="F201" s="134"/>
      <c r="G201" s="39" t="e">
        <f>VLOOKUP(B201,KTTK!$B$8:$L$221,5,0)</f>
        <v>#N/A</v>
      </c>
      <c r="H201" s="39" t="e">
        <f>VLOOKUP(B201,KTTK!$B$8:$L$221,6,0)</f>
        <v>#N/A</v>
      </c>
      <c r="I201" s="39" t="e">
        <f>VLOOKUP(B201,KTTK!$B$8:$L$221,7,0)</f>
        <v>#N/A</v>
      </c>
      <c r="J201" s="39" t="e">
        <f>VLOOKUP(B201,KTTK!$B$8:$L$221,8,0)</f>
        <v>#N/A</v>
      </c>
      <c r="K201" s="40"/>
      <c r="L201" s="40"/>
      <c r="M201" s="40"/>
      <c r="N201" s="40"/>
      <c r="O201" s="120"/>
      <c r="P201" s="44"/>
      <c r="Q201" s="33"/>
      <c r="R201" s="82"/>
      <c r="S201" s="34"/>
      <c r="T201" s="18"/>
      <c r="U201" s="18"/>
      <c r="W201" s="11"/>
    </row>
    <row r="202" spans="1:23" s="14" customFormat="1" ht="21" hidden="1" customHeight="1">
      <c r="A202" s="27">
        <f t="shared" ref="A202:A221" si="14">A201+1</f>
        <v>195</v>
      </c>
      <c r="B202" s="95"/>
      <c r="C202" s="129"/>
      <c r="D202" s="130"/>
      <c r="E202" s="132"/>
      <c r="F202" s="134"/>
      <c r="G202" s="39" t="e">
        <f>VLOOKUP(B202,KTTK!$B$8:$L$221,5,0)</f>
        <v>#N/A</v>
      </c>
      <c r="H202" s="39" t="e">
        <f>VLOOKUP(B202,KTTK!$B$8:$L$221,6,0)</f>
        <v>#N/A</v>
      </c>
      <c r="I202" s="39" t="e">
        <f>VLOOKUP(B202,KTTK!$B$8:$L$221,7,0)</f>
        <v>#N/A</v>
      </c>
      <c r="J202" s="39" t="e">
        <f>VLOOKUP(B202,KTTK!$B$8:$L$221,8,0)</f>
        <v>#N/A</v>
      </c>
      <c r="K202" s="40"/>
      <c r="L202" s="40"/>
      <c r="M202" s="40"/>
      <c r="N202" s="40"/>
      <c r="O202" s="120"/>
      <c r="P202" s="44"/>
      <c r="Q202" s="33"/>
      <c r="R202" s="82"/>
      <c r="S202" s="34"/>
      <c r="T202" s="18"/>
      <c r="U202" s="18"/>
      <c r="W202" s="11"/>
    </row>
    <row r="203" spans="1:23" s="14" customFormat="1" ht="21" hidden="1" customHeight="1">
      <c r="A203" s="27">
        <f t="shared" si="14"/>
        <v>196</v>
      </c>
      <c r="B203" s="95"/>
      <c r="C203" s="129"/>
      <c r="D203" s="130"/>
      <c r="E203" s="132"/>
      <c r="F203" s="134"/>
      <c r="G203" s="39" t="e">
        <f>VLOOKUP(B203,KTTK!$B$8:$L$221,5,0)</f>
        <v>#N/A</v>
      </c>
      <c r="H203" s="39" t="e">
        <f>VLOOKUP(B203,KTTK!$B$8:$L$221,6,0)</f>
        <v>#N/A</v>
      </c>
      <c r="I203" s="39" t="e">
        <f>VLOOKUP(B203,KTTK!$B$8:$L$221,7,0)</f>
        <v>#N/A</v>
      </c>
      <c r="J203" s="39" t="e">
        <f>VLOOKUP(B203,KTTK!$B$8:$L$221,8,0)</f>
        <v>#N/A</v>
      </c>
      <c r="K203" s="40"/>
      <c r="L203" s="40"/>
      <c r="M203" s="40"/>
      <c r="N203" s="40"/>
      <c r="O203" s="120"/>
      <c r="P203" s="44"/>
      <c r="Q203" s="33"/>
      <c r="R203" s="82"/>
      <c r="S203" s="34"/>
      <c r="T203" s="18"/>
      <c r="U203" s="18"/>
      <c r="W203" s="11"/>
    </row>
    <row r="204" spans="1:23" s="14" customFormat="1" ht="21" hidden="1" customHeight="1">
      <c r="A204" s="27">
        <f t="shared" si="14"/>
        <v>197</v>
      </c>
      <c r="B204" s="95"/>
      <c r="C204" s="129"/>
      <c r="D204" s="130"/>
      <c r="E204" s="132"/>
      <c r="F204" s="134"/>
      <c r="G204" s="39" t="e">
        <f>VLOOKUP(B204,KTTK!$B$8:$L$221,5,0)</f>
        <v>#N/A</v>
      </c>
      <c r="H204" s="39" t="e">
        <f>VLOOKUP(B204,KTTK!$B$8:$L$221,6,0)</f>
        <v>#N/A</v>
      </c>
      <c r="I204" s="39" t="e">
        <f>VLOOKUP(B204,KTTK!$B$8:$L$221,7,0)</f>
        <v>#N/A</v>
      </c>
      <c r="J204" s="39" t="e">
        <f>VLOOKUP(B204,KTTK!$B$8:$L$221,8,0)</f>
        <v>#N/A</v>
      </c>
      <c r="K204" s="40"/>
      <c r="L204" s="40"/>
      <c r="M204" s="40"/>
      <c r="N204" s="40"/>
      <c r="O204" s="120"/>
      <c r="P204" s="44"/>
      <c r="Q204" s="33"/>
      <c r="R204" s="82"/>
      <c r="S204" s="34"/>
      <c r="T204" s="18"/>
      <c r="U204" s="18"/>
      <c r="W204" s="11"/>
    </row>
    <row r="205" spans="1:23" s="14" customFormat="1" ht="21" hidden="1" customHeight="1">
      <c r="A205" s="27">
        <f t="shared" si="14"/>
        <v>198</v>
      </c>
      <c r="B205" s="95"/>
      <c r="C205" s="129"/>
      <c r="D205" s="130"/>
      <c r="E205" s="132"/>
      <c r="F205" s="134"/>
      <c r="G205" s="39" t="e">
        <f>VLOOKUP(B205,KTTK!$B$8:$L$221,5,0)</f>
        <v>#N/A</v>
      </c>
      <c r="H205" s="39" t="e">
        <f>VLOOKUP(B205,KTTK!$B$8:$L$221,6,0)</f>
        <v>#N/A</v>
      </c>
      <c r="I205" s="39" t="e">
        <f>VLOOKUP(B205,KTTK!$B$8:$L$221,7,0)</f>
        <v>#N/A</v>
      </c>
      <c r="J205" s="39" t="e">
        <f>VLOOKUP(B205,KTTK!$B$8:$L$221,8,0)</f>
        <v>#N/A</v>
      </c>
      <c r="K205" s="40"/>
      <c r="L205" s="40"/>
      <c r="M205" s="40"/>
      <c r="N205" s="40"/>
      <c r="O205" s="120"/>
      <c r="P205" s="44"/>
      <c r="Q205" s="33"/>
      <c r="R205" s="82"/>
      <c r="S205" s="34"/>
      <c r="T205" s="18"/>
      <c r="U205" s="18"/>
      <c r="W205" s="11"/>
    </row>
    <row r="206" spans="1:23" s="14" customFormat="1" ht="21" hidden="1" customHeight="1">
      <c r="A206" s="27">
        <f t="shared" si="14"/>
        <v>199</v>
      </c>
      <c r="B206" s="95"/>
      <c r="C206" s="129"/>
      <c r="D206" s="130"/>
      <c r="E206" s="132"/>
      <c r="F206" s="134"/>
      <c r="G206" s="39" t="e">
        <f>VLOOKUP(B206,KTTK!$B$8:$L$221,5,0)</f>
        <v>#N/A</v>
      </c>
      <c r="H206" s="39" t="e">
        <f>VLOOKUP(B206,KTTK!$B$8:$L$221,6,0)</f>
        <v>#N/A</v>
      </c>
      <c r="I206" s="39" t="e">
        <f>VLOOKUP(B206,KTTK!$B$8:$L$221,7,0)</f>
        <v>#N/A</v>
      </c>
      <c r="J206" s="39" t="e">
        <f>VLOOKUP(B206,KTTK!$B$8:$L$221,8,0)</f>
        <v>#N/A</v>
      </c>
      <c r="K206" s="40"/>
      <c r="L206" s="40"/>
      <c r="M206" s="40"/>
      <c r="N206" s="40"/>
      <c r="O206" s="120"/>
      <c r="P206" s="44"/>
      <c r="Q206" s="33"/>
      <c r="R206" s="82"/>
      <c r="S206" s="34"/>
      <c r="T206" s="18"/>
      <c r="U206" s="18"/>
      <c r="W206" s="11"/>
    </row>
    <row r="207" spans="1:23" s="14" customFormat="1" ht="21" hidden="1" customHeight="1">
      <c r="A207" s="27">
        <f t="shared" si="14"/>
        <v>200</v>
      </c>
      <c r="B207" s="95"/>
      <c r="C207" s="129"/>
      <c r="D207" s="130"/>
      <c r="E207" s="132"/>
      <c r="F207" s="134"/>
      <c r="G207" s="39" t="e">
        <f>VLOOKUP(B207,KTTK!$B$8:$L$221,5,0)</f>
        <v>#N/A</v>
      </c>
      <c r="H207" s="39" t="e">
        <f>VLOOKUP(B207,KTTK!$B$8:$L$221,6,0)</f>
        <v>#N/A</v>
      </c>
      <c r="I207" s="39" t="e">
        <f>VLOOKUP(B207,KTTK!$B$8:$L$221,7,0)</f>
        <v>#N/A</v>
      </c>
      <c r="J207" s="39" t="e">
        <f>VLOOKUP(B207,KTTK!$B$8:$L$221,8,0)</f>
        <v>#N/A</v>
      </c>
      <c r="K207" s="40"/>
      <c r="L207" s="40"/>
      <c r="M207" s="40"/>
      <c r="N207" s="40"/>
      <c r="O207" s="120"/>
      <c r="P207" s="44"/>
      <c r="Q207" s="33"/>
      <c r="R207" s="82"/>
      <c r="S207" s="34"/>
      <c r="T207" s="18"/>
      <c r="U207" s="18"/>
      <c r="W207" s="11"/>
    </row>
    <row r="208" spans="1:23" s="14" customFormat="1" ht="21" hidden="1" customHeight="1">
      <c r="A208" s="27">
        <f t="shared" si="14"/>
        <v>201</v>
      </c>
      <c r="B208" s="95"/>
      <c r="C208" s="129"/>
      <c r="D208" s="130"/>
      <c r="E208" s="132"/>
      <c r="F208" s="134"/>
      <c r="G208" s="39" t="e">
        <f>VLOOKUP(B208,KTTK!$B$8:$L$221,5,0)</f>
        <v>#N/A</v>
      </c>
      <c r="H208" s="39" t="e">
        <f>VLOOKUP(B208,KTTK!$B$8:$L$221,6,0)</f>
        <v>#N/A</v>
      </c>
      <c r="I208" s="39" t="e">
        <f>VLOOKUP(B208,KTTK!$B$8:$L$221,7,0)</f>
        <v>#N/A</v>
      </c>
      <c r="J208" s="39" t="e">
        <f>VLOOKUP(B208,KTTK!$B$8:$L$221,8,0)</f>
        <v>#N/A</v>
      </c>
      <c r="K208" s="40"/>
      <c r="L208" s="40"/>
      <c r="M208" s="40"/>
      <c r="N208" s="40"/>
      <c r="O208" s="120"/>
      <c r="P208" s="44"/>
      <c r="Q208" s="33"/>
      <c r="R208" s="82"/>
      <c r="S208" s="34"/>
      <c r="T208" s="18"/>
      <c r="U208" s="18"/>
      <c r="W208" s="11"/>
    </row>
    <row r="209" spans="1:23" s="14" customFormat="1" ht="21" hidden="1" customHeight="1">
      <c r="A209" s="27">
        <f t="shared" si="14"/>
        <v>202</v>
      </c>
      <c r="B209" s="95"/>
      <c r="C209" s="129"/>
      <c r="D209" s="130"/>
      <c r="E209" s="132"/>
      <c r="F209" s="134"/>
      <c r="G209" s="39" t="e">
        <f>VLOOKUP(B209,KTTK!$B$8:$L$221,5,0)</f>
        <v>#N/A</v>
      </c>
      <c r="H209" s="39" t="e">
        <f>VLOOKUP(B209,KTTK!$B$8:$L$221,6,0)</f>
        <v>#N/A</v>
      </c>
      <c r="I209" s="39" t="e">
        <f>VLOOKUP(B209,KTTK!$B$8:$L$221,7,0)</f>
        <v>#N/A</v>
      </c>
      <c r="J209" s="39" t="e">
        <f>VLOOKUP(B209,KTTK!$B$8:$L$221,8,0)</f>
        <v>#N/A</v>
      </c>
      <c r="K209" s="40"/>
      <c r="L209" s="40"/>
      <c r="M209" s="40"/>
      <c r="N209" s="40"/>
      <c r="O209" s="120"/>
      <c r="P209" s="44"/>
      <c r="Q209" s="33"/>
      <c r="R209" s="82"/>
      <c r="S209" s="34"/>
      <c r="T209" s="18"/>
      <c r="U209" s="18"/>
      <c r="W209" s="11"/>
    </row>
    <row r="210" spans="1:23" s="14" customFormat="1" ht="21" hidden="1" customHeight="1">
      <c r="A210" s="27">
        <f t="shared" si="14"/>
        <v>203</v>
      </c>
      <c r="B210" s="95"/>
      <c r="C210" s="129"/>
      <c r="D210" s="130"/>
      <c r="E210" s="132"/>
      <c r="F210" s="134"/>
      <c r="G210" s="39" t="e">
        <f>VLOOKUP(B210,KTTK!$B$8:$L$221,5,0)</f>
        <v>#N/A</v>
      </c>
      <c r="H210" s="39" t="e">
        <f>VLOOKUP(B210,KTTK!$B$8:$L$221,6,0)</f>
        <v>#N/A</v>
      </c>
      <c r="I210" s="39" t="e">
        <f>VLOOKUP(B210,KTTK!$B$8:$L$221,7,0)</f>
        <v>#N/A</v>
      </c>
      <c r="J210" s="39" t="e">
        <f>VLOOKUP(B210,KTTK!$B$8:$L$221,8,0)</f>
        <v>#N/A</v>
      </c>
      <c r="K210" s="40"/>
      <c r="L210" s="40"/>
      <c r="M210" s="40"/>
      <c r="N210" s="40"/>
      <c r="O210" s="120"/>
      <c r="P210" s="44"/>
      <c r="Q210" s="33"/>
      <c r="R210" s="82"/>
      <c r="S210" s="34"/>
      <c r="T210" s="18"/>
      <c r="U210" s="18"/>
      <c r="W210" s="11"/>
    </row>
    <row r="211" spans="1:23" s="14" customFormat="1" ht="21" hidden="1" customHeight="1">
      <c r="A211" s="27">
        <f t="shared" si="14"/>
        <v>204</v>
      </c>
      <c r="B211" s="95"/>
      <c r="C211" s="129"/>
      <c r="D211" s="130"/>
      <c r="E211" s="132"/>
      <c r="F211" s="134"/>
      <c r="G211" s="39" t="e">
        <f>VLOOKUP(B211,KTTK!$B$8:$L$221,5,0)</f>
        <v>#N/A</v>
      </c>
      <c r="H211" s="39" t="e">
        <f>VLOOKUP(B211,KTTK!$B$8:$L$221,6,0)</f>
        <v>#N/A</v>
      </c>
      <c r="I211" s="39" t="e">
        <f>VLOOKUP(B211,KTTK!$B$8:$L$221,7,0)</f>
        <v>#N/A</v>
      </c>
      <c r="J211" s="39" t="e">
        <f>VLOOKUP(B211,KTTK!$B$8:$L$221,8,0)</f>
        <v>#N/A</v>
      </c>
      <c r="K211" s="40"/>
      <c r="L211" s="40"/>
      <c r="M211" s="40"/>
      <c r="N211" s="40"/>
      <c r="O211" s="120"/>
      <c r="P211" s="44"/>
      <c r="Q211" s="33"/>
      <c r="R211" s="82"/>
      <c r="S211" s="34"/>
      <c r="T211" s="18"/>
      <c r="U211" s="18"/>
      <c r="W211" s="11"/>
    </row>
    <row r="212" spans="1:23" s="14" customFormat="1" ht="21" hidden="1" customHeight="1">
      <c r="A212" s="27">
        <f t="shared" si="14"/>
        <v>205</v>
      </c>
      <c r="B212" s="95"/>
      <c r="C212" s="129"/>
      <c r="D212" s="130"/>
      <c r="E212" s="132"/>
      <c r="F212" s="134"/>
      <c r="G212" s="39" t="e">
        <f>VLOOKUP(B212,KTTK!$B$8:$L$221,5,0)</f>
        <v>#N/A</v>
      </c>
      <c r="H212" s="39" t="e">
        <f>VLOOKUP(B212,KTTK!$B$8:$L$221,6,0)</f>
        <v>#N/A</v>
      </c>
      <c r="I212" s="39" t="e">
        <f>VLOOKUP(B212,KTTK!$B$8:$L$221,7,0)</f>
        <v>#N/A</v>
      </c>
      <c r="J212" s="39" t="e">
        <f>VLOOKUP(B212,KTTK!$B$8:$L$221,8,0)</f>
        <v>#N/A</v>
      </c>
      <c r="K212" s="40"/>
      <c r="L212" s="40"/>
      <c r="M212" s="40"/>
      <c r="N212" s="40"/>
      <c r="O212" s="120"/>
      <c r="P212" s="44"/>
      <c r="Q212" s="33"/>
      <c r="R212" s="82"/>
      <c r="S212" s="34"/>
      <c r="T212" s="18"/>
      <c r="U212" s="18"/>
      <c r="W212" s="11"/>
    </row>
    <row r="213" spans="1:23" s="14" customFormat="1" ht="21" hidden="1" customHeight="1">
      <c r="A213" s="27">
        <f t="shared" si="14"/>
        <v>206</v>
      </c>
      <c r="B213" s="95"/>
      <c r="C213" s="129"/>
      <c r="D213" s="130"/>
      <c r="E213" s="132"/>
      <c r="F213" s="134"/>
      <c r="G213" s="39" t="e">
        <f>VLOOKUP(B213,KTTK!$B$8:$L$221,5,0)</f>
        <v>#N/A</v>
      </c>
      <c r="H213" s="39" t="e">
        <f>VLOOKUP(B213,KTTK!$B$8:$L$221,6,0)</f>
        <v>#N/A</v>
      </c>
      <c r="I213" s="39" t="e">
        <f>VLOOKUP(B213,KTTK!$B$8:$L$221,7,0)</f>
        <v>#N/A</v>
      </c>
      <c r="J213" s="39" t="e">
        <f>VLOOKUP(B213,KTTK!$B$8:$L$221,8,0)</f>
        <v>#N/A</v>
      </c>
      <c r="K213" s="40"/>
      <c r="L213" s="40"/>
      <c r="M213" s="40"/>
      <c r="N213" s="40"/>
      <c r="O213" s="120"/>
      <c r="P213" s="44"/>
      <c r="Q213" s="33"/>
      <c r="R213" s="82"/>
      <c r="S213" s="34"/>
      <c r="T213" s="18"/>
      <c r="U213" s="18"/>
      <c r="W213" s="11"/>
    </row>
    <row r="214" spans="1:23" s="14" customFormat="1" ht="21" hidden="1" customHeight="1">
      <c r="A214" s="27">
        <f t="shared" si="14"/>
        <v>207</v>
      </c>
      <c r="B214" s="95"/>
      <c r="C214" s="129"/>
      <c r="D214" s="130"/>
      <c r="E214" s="132"/>
      <c r="F214" s="134"/>
      <c r="G214" s="39" t="e">
        <f>VLOOKUP(B214,KTTK!$B$8:$L$221,5,0)</f>
        <v>#N/A</v>
      </c>
      <c r="H214" s="39" t="e">
        <f>VLOOKUP(B214,KTTK!$B$8:$L$221,6,0)</f>
        <v>#N/A</v>
      </c>
      <c r="I214" s="39" t="e">
        <f>VLOOKUP(B214,KTTK!$B$8:$L$221,7,0)</f>
        <v>#N/A</v>
      </c>
      <c r="J214" s="39" t="e">
        <f>VLOOKUP(B214,KTTK!$B$8:$L$221,8,0)</f>
        <v>#N/A</v>
      </c>
      <c r="K214" s="40"/>
      <c r="L214" s="40"/>
      <c r="M214" s="40"/>
      <c r="N214" s="40"/>
      <c r="O214" s="120"/>
      <c r="P214" s="44"/>
      <c r="Q214" s="33"/>
      <c r="R214" s="123"/>
      <c r="S214" s="34"/>
      <c r="T214" s="18"/>
      <c r="U214" s="18"/>
      <c r="W214" s="11"/>
    </row>
    <row r="215" spans="1:23" s="14" customFormat="1" ht="21" hidden="1" customHeight="1">
      <c r="A215" s="27">
        <f t="shared" si="14"/>
        <v>208</v>
      </c>
      <c r="B215" s="95"/>
      <c r="C215" s="129"/>
      <c r="D215" s="130"/>
      <c r="E215" s="132"/>
      <c r="F215" s="134"/>
      <c r="G215" s="39" t="e">
        <f>VLOOKUP(B215,KTTK!$B$8:$L$221,5,0)</f>
        <v>#N/A</v>
      </c>
      <c r="H215" s="39" t="e">
        <f>VLOOKUP(B215,KTTK!$B$8:$L$221,6,0)</f>
        <v>#N/A</v>
      </c>
      <c r="I215" s="39" t="e">
        <f>VLOOKUP(B215,KTTK!$B$8:$L$221,7,0)</f>
        <v>#N/A</v>
      </c>
      <c r="J215" s="39" t="e">
        <f>VLOOKUP(B215,KTTK!$B$8:$L$221,8,0)</f>
        <v>#N/A</v>
      </c>
      <c r="K215" s="40"/>
      <c r="L215" s="40"/>
      <c r="M215" s="40"/>
      <c r="N215" s="40"/>
      <c r="O215" s="120"/>
      <c r="P215" s="44"/>
      <c r="Q215" s="33"/>
      <c r="R215" s="82"/>
      <c r="S215" s="34"/>
      <c r="T215" s="18"/>
      <c r="U215" s="18"/>
      <c r="W215" s="11"/>
    </row>
    <row r="216" spans="1:23" s="14" customFormat="1" ht="21" hidden="1" customHeight="1">
      <c r="A216" s="27">
        <f t="shared" si="14"/>
        <v>209</v>
      </c>
      <c r="B216" s="95"/>
      <c r="C216" s="129"/>
      <c r="D216" s="130"/>
      <c r="E216" s="132"/>
      <c r="F216" s="134"/>
      <c r="G216" s="39" t="e">
        <f>VLOOKUP(B216,KTTK!$B$8:$L$221,5,0)</f>
        <v>#N/A</v>
      </c>
      <c r="H216" s="39" t="e">
        <f>VLOOKUP(B216,KTTK!$B$8:$L$221,6,0)</f>
        <v>#N/A</v>
      </c>
      <c r="I216" s="39" t="e">
        <f>VLOOKUP(B216,KTTK!$B$8:$L$221,7,0)</f>
        <v>#N/A</v>
      </c>
      <c r="J216" s="39" t="e">
        <f>VLOOKUP(B216,KTTK!$B$8:$L$221,8,0)</f>
        <v>#N/A</v>
      </c>
      <c r="K216" s="40"/>
      <c r="L216" s="40"/>
      <c r="M216" s="40"/>
      <c r="N216" s="40"/>
      <c r="O216" s="120"/>
      <c r="P216" s="44"/>
      <c r="Q216" s="33"/>
      <c r="R216" s="122"/>
      <c r="S216" s="34"/>
      <c r="T216" s="18"/>
      <c r="U216" s="18"/>
      <c r="W216" s="11"/>
    </row>
    <row r="217" spans="1:23" s="14" customFormat="1" ht="21" hidden="1" customHeight="1">
      <c r="A217" s="27">
        <f t="shared" si="14"/>
        <v>210</v>
      </c>
      <c r="B217" s="95"/>
      <c r="C217" s="129"/>
      <c r="D217" s="130"/>
      <c r="E217" s="132"/>
      <c r="F217" s="134"/>
      <c r="G217" s="39" t="e">
        <f>VLOOKUP(B217,KTTK!$B$8:$L$221,5,0)</f>
        <v>#N/A</v>
      </c>
      <c r="H217" s="39" t="e">
        <f>VLOOKUP(B217,KTTK!$B$8:$L$221,6,0)</f>
        <v>#N/A</v>
      </c>
      <c r="I217" s="39" t="e">
        <f>VLOOKUP(B217,KTTK!$B$8:$L$221,7,0)</f>
        <v>#N/A</v>
      </c>
      <c r="J217" s="39" t="e">
        <f>VLOOKUP(B217,KTTK!$B$8:$L$221,8,0)</f>
        <v>#N/A</v>
      </c>
      <c r="K217" s="40"/>
      <c r="L217" s="40"/>
      <c r="M217" s="40"/>
      <c r="N217" s="40"/>
      <c r="O217" s="120"/>
      <c r="P217" s="44"/>
      <c r="Q217" s="33"/>
      <c r="R217" s="82"/>
      <c r="S217" s="34"/>
      <c r="T217" s="18"/>
      <c r="U217" s="18"/>
      <c r="W217" s="11"/>
    </row>
    <row r="218" spans="1:23" s="14" customFormat="1" ht="21" hidden="1" customHeight="1">
      <c r="A218" s="27">
        <f t="shared" si="14"/>
        <v>211</v>
      </c>
      <c r="B218" s="95"/>
      <c r="C218" s="129"/>
      <c r="D218" s="130"/>
      <c r="E218" s="132"/>
      <c r="F218" s="134"/>
      <c r="G218" s="39" t="e">
        <f>VLOOKUP(B218,KTTK!$B$8:$L$221,5,0)</f>
        <v>#N/A</v>
      </c>
      <c r="H218" s="39" t="e">
        <f>VLOOKUP(B218,KTTK!$B$8:$L$221,6,0)</f>
        <v>#N/A</v>
      </c>
      <c r="I218" s="39" t="e">
        <f>VLOOKUP(B218,KTTK!$B$8:$L$221,7,0)</f>
        <v>#N/A</v>
      </c>
      <c r="J218" s="39" t="e">
        <f>VLOOKUP(B218,KTTK!$B$8:$L$221,8,0)</f>
        <v>#N/A</v>
      </c>
      <c r="K218" s="40"/>
      <c r="L218" s="40"/>
      <c r="M218" s="40"/>
      <c r="N218" s="40"/>
      <c r="O218" s="120"/>
      <c r="P218" s="44"/>
      <c r="Q218" s="33"/>
      <c r="R218" s="82"/>
      <c r="S218" s="34"/>
      <c r="T218" s="18"/>
      <c r="U218" s="18"/>
      <c r="W218" s="11"/>
    </row>
    <row r="219" spans="1:23" s="14" customFormat="1" ht="21" hidden="1" customHeight="1">
      <c r="A219" s="27">
        <f t="shared" si="14"/>
        <v>212</v>
      </c>
      <c r="B219" s="95"/>
      <c r="C219" s="129"/>
      <c r="D219" s="130"/>
      <c r="E219" s="132"/>
      <c r="F219" s="134"/>
      <c r="G219" s="39" t="e">
        <f>VLOOKUP(B219,KTTK!$B$8:$L$221,5,0)</f>
        <v>#N/A</v>
      </c>
      <c r="H219" s="39" t="e">
        <f>VLOOKUP(B219,KTTK!$B$8:$L$221,6,0)</f>
        <v>#N/A</v>
      </c>
      <c r="I219" s="39" t="e">
        <f>VLOOKUP(B219,KTTK!$B$8:$L$221,7,0)</f>
        <v>#N/A</v>
      </c>
      <c r="J219" s="39" t="e">
        <f>VLOOKUP(B219,KTTK!$B$8:$L$221,8,0)</f>
        <v>#N/A</v>
      </c>
      <c r="K219" s="40"/>
      <c r="L219" s="40"/>
      <c r="M219" s="40"/>
      <c r="N219" s="40"/>
      <c r="O219" s="120"/>
      <c r="P219" s="44"/>
      <c r="Q219" s="33"/>
      <c r="R219" s="82"/>
      <c r="S219" s="34"/>
      <c r="T219" s="18"/>
      <c r="U219" s="18"/>
      <c r="W219" s="11"/>
    </row>
    <row r="220" spans="1:23" s="14" customFormat="1" ht="21" hidden="1" customHeight="1">
      <c r="A220" s="27">
        <f t="shared" si="14"/>
        <v>213</v>
      </c>
      <c r="B220" s="95"/>
      <c r="C220" s="129"/>
      <c r="D220" s="130"/>
      <c r="E220" s="132"/>
      <c r="F220" s="134"/>
      <c r="G220" s="39" t="e">
        <f>VLOOKUP(B220,KTTK!$B$8:$L$221,5,0)</f>
        <v>#N/A</v>
      </c>
      <c r="H220" s="39" t="e">
        <f>VLOOKUP(B220,KTTK!$B$8:$L$221,6,0)</f>
        <v>#N/A</v>
      </c>
      <c r="I220" s="39" t="e">
        <f>VLOOKUP(B220,KTTK!$B$8:$L$221,7,0)</f>
        <v>#N/A</v>
      </c>
      <c r="J220" s="39" t="e">
        <f>VLOOKUP(B220,KTTK!$B$8:$L$221,8,0)</f>
        <v>#N/A</v>
      </c>
      <c r="K220" s="40"/>
      <c r="L220" s="40"/>
      <c r="M220" s="40"/>
      <c r="N220" s="40"/>
      <c r="O220" s="120"/>
      <c r="P220" s="44"/>
      <c r="Q220" s="33"/>
      <c r="R220" s="82"/>
      <c r="S220" s="34"/>
      <c r="T220" s="18"/>
      <c r="U220" s="18"/>
      <c r="W220" s="11"/>
    </row>
    <row r="221" spans="1:23" s="14" customFormat="1" ht="21" hidden="1" customHeight="1">
      <c r="A221" s="27">
        <f t="shared" si="14"/>
        <v>214</v>
      </c>
      <c r="B221" s="95"/>
      <c r="C221" s="129"/>
      <c r="D221" s="130"/>
      <c r="E221" s="132"/>
      <c r="F221" s="134"/>
      <c r="G221" s="39" t="e">
        <f>VLOOKUP(B221,KTTK!$B$8:$L$221,5,0)</f>
        <v>#N/A</v>
      </c>
      <c r="H221" s="39" t="e">
        <f>VLOOKUP(B221,KTTK!$B$8:$L$221,6,0)</f>
        <v>#N/A</v>
      </c>
      <c r="I221" s="39" t="e">
        <f>VLOOKUP(B221,KTTK!$B$8:$L$221,7,0)</f>
        <v>#N/A</v>
      </c>
      <c r="J221" s="39" t="e">
        <f>VLOOKUP(B221,KTTK!$B$8:$L$221,8,0)</f>
        <v>#N/A</v>
      </c>
      <c r="K221" s="40"/>
      <c r="L221" s="40"/>
      <c r="M221" s="40"/>
      <c r="N221" s="40"/>
      <c r="O221" s="120"/>
      <c r="P221" s="44"/>
      <c r="Q221" s="33"/>
      <c r="R221" s="82"/>
      <c r="S221" s="34"/>
      <c r="T221" s="18"/>
      <c r="U221" s="18"/>
      <c r="W221" s="11"/>
    </row>
    <row r="222" spans="1:23" ht="13.5">
      <c r="H222" s="49"/>
      <c r="I222" s="20"/>
      <c r="J222" s="49"/>
      <c r="K222" s="49"/>
      <c r="L222" s="49"/>
      <c r="M222" s="49"/>
      <c r="N222" s="49"/>
      <c r="O222" s="49"/>
      <c r="P222" s="49"/>
      <c r="Q222" s="50"/>
      <c r="R222" s="51"/>
    </row>
    <row r="223" spans="1:23" ht="14.25" customHeight="1">
      <c r="A223" s="159" t="s">
        <v>127</v>
      </c>
      <c r="B223" s="159"/>
      <c r="C223" s="159"/>
      <c r="D223" s="159"/>
      <c r="E223" s="159"/>
      <c r="F223"/>
      <c r="G223"/>
      <c r="H223"/>
      <c r="I223"/>
      <c r="J223"/>
      <c r="K223"/>
      <c r="L223" s="52"/>
      <c r="M223" s="52"/>
      <c r="N223" s="52"/>
      <c r="O223" s="52"/>
      <c r="P223" s="52"/>
      <c r="Q223" s="53"/>
      <c r="R223" s="54"/>
    </row>
    <row r="224" spans="1:23" ht="14.25" customHeight="1">
      <c r="A224" s="154" t="s">
        <v>128</v>
      </c>
      <c r="B224" s="155"/>
      <c r="C224" s="55" t="s">
        <v>129</v>
      </c>
      <c r="D224" s="69" t="s">
        <v>130</v>
      </c>
      <c r="E224" s="55" t="s">
        <v>0</v>
      </c>
      <c r="F224" s="56"/>
      <c r="G224" s="57"/>
      <c r="H224" s="57"/>
      <c r="I224" s="57"/>
      <c r="J224" s="56"/>
      <c r="K224" s="56"/>
      <c r="L224" s="52"/>
      <c r="M224" s="52"/>
      <c r="N224" s="52"/>
      <c r="O224" s="52"/>
      <c r="P224" s="52"/>
      <c r="Q224" s="53"/>
      <c r="R224" s="54"/>
    </row>
    <row r="225" spans="1:18" ht="17.25" customHeight="1">
      <c r="A225" s="152" t="s">
        <v>131</v>
      </c>
      <c r="B225" s="153"/>
      <c r="C225" s="58">
        <f>COUNTIF($P$8:$P$221,"&gt;=4")</f>
        <v>59</v>
      </c>
      <c r="D225" s="59">
        <f>C225/$C$227</f>
        <v>0.6629213483146067</v>
      </c>
      <c r="E225" s="58"/>
      <c r="F225" s="56"/>
      <c r="G225" s="57"/>
      <c r="H225" s="57"/>
      <c r="I225" s="57"/>
      <c r="J225" s="56"/>
      <c r="K225" s="56"/>
      <c r="L225" s="52"/>
      <c r="M225" s="52"/>
      <c r="N225" s="52"/>
      <c r="O225" s="52"/>
      <c r="P225" s="52"/>
      <c r="Q225" s="53"/>
      <c r="R225" s="54"/>
    </row>
    <row r="226" spans="1:18" ht="17.25" customHeight="1">
      <c r="A226" s="152" t="s">
        <v>132</v>
      </c>
      <c r="B226" s="153"/>
      <c r="C226" s="58">
        <f>COUNTIF($P$8:$P$221,"&lt;4")</f>
        <v>30</v>
      </c>
      <c r="D226" s="59">
        <f>C226/$C$227</f>
        <v>0.33707865168539325</v>
      </c>
      <c r="E226" s="58"/>
      <c r="F226" s="56"/>
      <c r="G226" s="57"/>
      <c r="H226" s="57"/>
      <c r="I226" s="57"/>
      <c r="J226" s="56"/>
      <c r="K226" s="56"/>
      <c r="L226" s="52"/>
      <c r="M226" s="52"/>
      <c r="N226" s="52"/>
      <c r="O226" s="52"/>
      <c r="P226" s="52"/>
      <c r="Q226" s="53"/>
      <c r="R226" s="54"/>
    </row>
    <row r="227" spans="1:18" ht="14.25" customHeight="1">
      <c r="A227" s="154" t="s">
        <v>133</v>
      </c>
      <c r="B227" s="155"/>
      <c r="C227" s="55">
        <f>C225+C226</f>
        <v>89</v>
      </c>
      <c r="D227" s="60">
        <f>D225+D226</f>
        <v>1</v>
      </c>
      <c r="E227" s="55"/>
      <c r="F227" s="56"/>
      <c r="G227" s="57"/>
      <c r="H227" s="57"/>
      <c r="I227" s="61" t="s">
        <v>325</v>
      </c>
      <c r="J227" s="56"/>
      <c r="K227" s="56"/>
      <c r="L227" s="52"/>
      <c r="M227" s="52"/>
      <c r="N227" s="52"/>
      <c r="O227" s="52"/>
      <c r="P227" s="52"/>
      <c r="Q227" s="53"/>
      <c r="R227" s="54"/>
    </row>
    <row r="228" spans="1:18" ht="23.25" customHeight="1">
      <c r="A228" s="62"/>
      <c r="B228" s="63" t="s">
        <v>114</v>
      </c>
      <c r="C228" s="64"/>
      <c r="D228" s="65"/>
      <c r="E228" s="63"/>
      <c r="H228" s="49"/>
      <c r="I228" s="66" t="s">
        <v>124</v>
      </c>
      <c r="J228" s="50"/>
      <c r="K228" s="50"/>
      <c r="L228" s="50"/>
      <c r="M228" s="66"/>
      <c r="N228" s="49"/>
      <c r="O228" s="49"/>
      <c r="P228" s="49"/>
      <c r="Q228" s="50"/>
      <c r="R228" s="51"/>
    </row>
    <row r="229" spans="1:18" ht="13.5">
      <c r="H229" s="49"/>
      <c r="I229" s="61"/>
      <c r="J229" s="61"/>
      <c r="K229" s="67"/>
      <c r="L229" s="68"/>
      <c r="M229" s="61"/>
      <c r="N229" s="49"/>
      <c r="O229" s="49"/>
      <c r="P229" s="49"/>
      <c r="Q229" s="50"/>
      <c r="R229" s="51"/>
    </row>
    <row r="230" spans="1:18" ht="13.5">
      <c r="H230" s="49"/>
      <c r="I230" s="61"/>
      <c r="J230" s="50"/>
      <c r="K230" s="50"/>
      <c r="L230" s="68"/>
      <c r="M230" s="61"/>
      <c r="N230" s="49"/>
      <c r="O230" s="49"/>
      <c r="P230" s="49"/>
      <c r="Q230" s="50"/>
      <c r="R230" s="51"/>
    </row>
    <row r="231" spans="1:18" ht="13.5">
      <c r="H231" s="49"/>
      <c r="I231" s="66"/>
      <c r="J231" s="66"/>
      <c r="K231" s="50"/>
      <c r="L231" s="68"/>
      <c r="M231" s="66"/>
      <c r="N231" s="49"/>
      <c r="O231" s="49"/>
      <c r="P231" s="49"/>
      <c r="Q231" s="50"/>
      <c r="R231" s="51"/>
    </row>
    <row r="232" spans="1:18" ht="36.75" customHeight="1">
      <c r="B232" s="66" t="s">
        <v>115</v>
      </c>
      <c r="H232" s="49"/>
      <c r="I232" s="66"/>
      <c r="J232" s="66"/>
      <c r="K232" s="66" t="s">
        <v>116</v>
      </c>
      <c r="L232" s="66" t="s">
        <v>164</v>
      </c>
      <c r="M232" s="66"/>
      <c r="N232" s="49"/>
      <c r="O232" s="49"/>
      <c r="P232" s="49"/>
      <c r="Q232" s="50"/>
      <c r="R232" s="51"/>
    </row>
  </sheetData>
  <mergeCells count="13">
    <mergeCell ref="A225:B225"/>
    <mergeCell ref="A226:B226"/>
    <mergeCell ref="A227:B227"/>
    <mergeCell ref="R5:R7"/>
    <mergeCell ref="A5:A7"/>
    <mergeCell ref="B5:B7"/>
    <mergeCell ref="C5:D7"/>
    <mergeCell ref="E5:E7"/>
    <mergeCell ref="G5:O5"/>
    <mergeCell ref="P5:Q5"/>
    <mergeCell ref="F5:F7"/>
    <mergeCell ref="A223:E223"/>
    <mergeCell ref="A224:B224"/>
  </mergeCells>
  <conditionalFormatting sqref="H8:O12 G8:G221 L9:L221 K8:K221 J13:O221 G9:J221">
    <cfRule type="cellIs" dxfId="7" priority="4" stopIfTrue="1" operator="greaterThan">
      <formula>10</formula>
    </cfRule>
    <cfRule type="cellIs" dxfId="6" priority="5" stopIfTrue="1" operator="equal">
      <formula>0</formula>
    </cfRule>
  </conditionalFormatting>
  <conditionalFormatting sqref="O8:O221">
    <cfRule type="cellIs" dxfId="5" priority="3" stopIfTrue="1" operator="lessThan">
      <formula>4</formula>
    </cfRule>
  </conditionalFormatting>
  <conditionalFormatting sqref="P8:P221">
    <cfRule type="cellIs" dxfId="4" priority="2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95"/>
  <sheetViews>
    <sheetView zoomScale="90" zoomScaleNormal="90" workbookViewId="0">
      <pane ySplit="6" topLeftCell="A7" activePane="bottomLeft" state="frozen"/>
      <selection pane="bottomLeft" activeCell="F8" sqref="F8"/>
    </sheetView>
  </sheetViews>
  <sheetFormatPr defaultRowHeight="15"/>
  <cols>
    <col min="1" max="1" width="5.140625" style="76" customWidth="1"/>
    <col min="2" max="2" width="12" style="99" customWidth="1"/>
    <col min="3" max="3" width="21" style="100" customWidth="1"/>
    <col min="4" max="4" width="7.5703125" style="100" customWidth="1"/>
    <col min="5" max="5" width="10.5703125" style="101" customWidth="1"/>
    <col min="6" max="6" width="9.140625" style="101" customWidth="1"/>
    <col min="7" max="7" width="4.5703125" style="76" customWidth="1"/>
    <col min="8" max="8" width="10.5703125" style="76" customWidth="1"/>
    <col min="9" max="9" width="6.42578125" style="76" customWidth="1"/>
    <col min="10" max="10" width="10.140625" style="76" customWidth="1"/>
    <col min="11" max="11" width="8.28515625" style="76" customWidth="1"/>
    <col min="12" max="12" width="10.28515625" style="76" customWidth="1"/>
    <col min="13" max="246" width="9.140625" style="76"/>
    <col min="247" max="247" width="4.85546875" style="76" customWidth="1"/>
    <col min="248" max="248" width="11.85546875" style="76" customWidth="1"/>
    <col min="249" max="249" width="18.7109375" style="76" customWidth="1"/>
    <col min="250" max="250" width="7.28515625" style="76" customWidth="1"/>
    <col min="251" max="251" width="16.85546875" style="76" customWidth="1"/>
    <col min="252" max="252" width="10.28515625" style="76" customWidth="1"/>
    <col min="253" max="253" width="4.5703125" style="76" customWidth="1"/>
    <col min="254" max="254" width="10.5703125" style="76" customWidth="1"/>
    <col min="255" max="255" width="6.42578125" style="76" customWidth="1"/>
    <col min="256" max="256" width="10" style="76" customWidth="1"/>
    <col min="257" max="258" width="10.7109375" style="76" customWidth="1"/>
    <col min="259" max="259" width="12.85546875" style="76" customWidth="1"/>
    <col min="260" max="260" width="10.7109375" style="76" customWidth="1"/>
    <col min="261" max="261" width="20.28515625" style="76" customWidth="1"/>
    <col min="262" max="262" width="9.5703125" style="76" customWidth="1"/>
    <col min="263" max="263" width="12.28515625" style="76" bestFit="1" customWidth="1"/>
    <col min="264" max="502" width="9.140625" style="76"/>
    <col min="503" max="503" width="4.85546875" style="76" customWidth="1"/>
    <col min="504" max="504" width="11.85546875" style="76" customWidth="1"/>
    <col min="505" max="505" width="18.7109375" style="76" customWidth="1"/>
    <col min="506" max="506" width="7.28515625" style="76" customWidth="1"/>
    <col min="507" max="507" width="16.85546875" style="76" customWidth="1"/>
    <col min="508" max="508" width="10.28515625" style="76" customWidth="1"/>
    <col min="509" max="509" width="4.5703125" style="76" customWidth="1"/>
    <col min="510" max="510" width="10.5703125" style="76" customWidth="1"/>
    <col min="511" max="511" width="6.42578125" style="76" customWidth="1"/>
    <col min="512" max="512" width="10" style="76" customWidth="1"/>
    <col min="513" max="514" width="10.7109375" style="76" customWidth="1"/>
    <col min="515" max="515" width="12.85546875" style="76" customWidth="1"/>
    <col min="516" max="516" width="10.7109375" style="76" customWidth="1"/>
    <col min="517" max="517" width="20.28515625" style="76" customWidth="1"/>
    <col min="518" max="518" width="9.5703125" style="76" customWidth="1"/>
    <col min="519" max="519" width="12.28515625" style="76" bestFit="1" customWidth="1"/>
    <col min="520" max="758" width="9.140625" style="76"/>
    <col min="759" max="759" width="4.85546875" style="76" customWidth="1"/>
    <col min="760" max="760" width="11.85546875" style="76" customWidth="1"/>
    <col min="761" max="761" width="18.7109375" style="76" customWidth="1"/>
    <col min="762" max="762" width="7.28515625" style="76" customWidth="1"/>
    <col min="763" max="763" width="16.85546875" style="76" customWidth="1"/>
    <col min="764" max="764" width="10.28515625" style="76" customWidth="1"/>
    <col min="765" max="765" width="4.5703125" style="76" customWidth="1"/>
    <col min="766" max="766" width="10.5703125" style="76" customWidth="1"/>
    <col min="767" max="767" width="6.42578125" style="76" customWidth="1"/>
    <col min="768" max="768" width="10" style="76" customWidth="1"/>
    <col min="769" max="770" width="10.7109375" style="76" customWidth="1"/>
    <col min="771" max="771" width="12.85546875" style="76" customWidth="1"/>
    <col min="772" max="772" width="10.7109375" style="76" customWidth="1"/>
    <col min="773" max="773" width="20.28515625" style="76" customWidth="1"/>
    <col min="774" max="774" width="9.5703125" style="76" customWidth="1"/>
    <col min="775" max="775" width="12.28515625" style="76" bestFit="1" customWidth="1"/>
    <col min="776" max="1014" width="9.140625" style="76"/>
    <col min="1015" max="1015" width="4.85546875" style="76" customWidth="1"/>
    <col min="1016" max="1016" width="11.85546875" style="76" customWidth="1"/>
    <col min="1017" max="1017" width="18.7109375" style="76" customWidth="1"/>
    <col min="1018" max="1018" width="7.28515625" style="76" customWidth="1"/>
    <col min="1019" max="1019" width="16.85546875" style="76" customWidth="1"/>
    <col min="1020" max="1020" width="10.28515625" style="76" customWidth="1"/>
    <col min="1021" max="1021" width="4.5703125" style="76" customWidth="1"/>
    <col min="1022" max="1022" width="10.5703125" style="76" customWidth="1"/>
    <col min="1023" max="1023" width="6.42578125" style="76" customWidth="1"/>
    <col min="1024" max="1024" width="10" style="76" customWidth="1"/>
    <col min="1025" max="1026" width="10.7109375" style="76" customWidth="1"/>
    <col min="1027" max="1027" width="12.85546875" style="76" customWidth="1"/>
    <col min="1028" max="1028" width="10.7109375" style="76" customWidth="1"/>
    <col min="1029" max="1029" width="20.28515625" style="76" customWidth="1"/>
    <col min="1030" max="1030" width="9.5703125" style="76" customWidth="1"/>
    <col min="1031" max="1031" width="12.28515625" style="76" bestFit="1" customWidth="1"/>
    <col min="1032" max="1270" width="9.140625" style="76"/>
    <col min="1271" max="1271" width="4.85546875" style="76" customWidth="1"/>
    <col min="1272" max="1272" width="11.85546875" style="76" customWidth="1"/>
    <col min="1273" max="1273" width="18.7109375" style="76" customWidth="1"/>
    <col min="1274" max="1274" width="7.28515625" style="76" customWidth="1"/>
    <col min="1275" max="1275" width="16.85546875" style="76" customWidth="1"/>
    <col min="1276" max="1276" width="10.28515625" style="76" customWidth="1"/>
    <col min="1277" max="1277" width="4.5703125" style="76" customWidth="1"/>
    <col min="1278" max="1278" width="10.5703125" style="76" customWidth="1"/>
    <col min="1279" max="1279" width="6.42578125" style="76" customWidth="1"/>
    <col min="1280" max="1280" width="10" style="76" customWidth="1"/>
    <col min="1281" max="1282" width="10.7109375" style="76" customWidth="1"/>
    <col min="1283" max="1283" width="12.85546875" style="76" customWidth="1"/>
    <col min="1284" max="1284" width="10.7109375" style="76" customWidth="1"/>
    <col min="1285" max="1285" width="20.28515625" style="76" customWidth="1"/>
    <col min="1286" max="1286" width="9.5703125" style="76" customWidth="1"/>
    <col min="1287" max="1287" width="12.28515625" style="76" bestFit="1" customWidth="1"/>
    <col min="1288" max="1526" width="9.140625" style="76"/>
    <col min="1527" max="1527" width="4.85546875" style="76" customWidth="1"/>
    <col min="1528" max="1528" width="11.85546875" style="76" customWidth="1"/>
    <col min="1529" max="1529" width="18.7109375" style="76" customWidth="1"/>
    <col min="1530" max="1530" width="7.28515625" style="76" customWidth="1"/>
    <col min="1531" max="1531" width="16.85546875" style="76" customWidth="1"/>
    <col min="1532" max="1532" width="10.28515625" style="76" customWidth="1"/>
    <col min="1533" max="1533" width="4.5703125" style="76" customWidth="1"/>
    <col min="1534" max="1534" width="10.5703125" style="76" customWidth="1"/>
    <col min="1535" max="1535" width="6.42578125" style="76" customWidth="1"/>
    <col min="1536" max="1536" width="10" style="76" customWidth="1"/>
    <col min="1537" max="1538" width="10.7109375" style="76" customWidth="1"/>
    <col min="1539" max="1539" width="12.85546875" style="76" customWidth="1"/>
    <col min="1540" max="1540" width="10.7109375" style="76" customWidth="1"/>
    <col min="1541" max="1541" width="20.28515625" style="76" customWidth="1"/>
    <col min="1542" max="1542" width="9.5703125" style="76" customWidth="1"/>
    <col min="1543" max="1543" width="12.28515625" style="76" bestFit="1" customWidth="1"/>
    <col min="1544" max="1782" width="9.140625" style="76"/>
    <col min="1783" max="1783" width="4.85546875" style="76" customWidth="1"/>
    <col min="1784" max="1784" width="11.85546875" style="76" customWidth="1"/>
    <col min="1785" max="1785" width="18.7109375" style="76" customWidth="1"/>
    <col min="1786" max="1786" width="7.28515625" style="76" customWidth="1"/>
    <col min="1787" max="1787" width="16.85546875" style="76" customWidth="1"/>
    <col min="1788" max="1788" width="10.28515625" style="76" customWidth="1"/>
    <col min="1789" max="1789" width="4.5703125" style="76" customWidth="1"/>
    <col min="1790" max="1790" width="10.5703125" style="76" customWidth="1"/>
    <col min="1791" max="1791" width="6.42578125" style="76" customWidth="1"/>
    <col min="1792" max="1792" width="10" style="76" customWidth="1"/>
    <col min="1793" max="1794" width="10.7109375" style="76" customWidth="1"/>
    <col min="1795" max="1795" width="12.85546875" style="76" customWidth="1"/>
    <col min="1796" max="1796" width="10.7109375" style="76" customWidth="1"/>
    <col min="1797" max="1797" width="20.28515625" style="76" customWidth="1"/>
    <col min="1798" max="1798" width="9.5703125" style="76" customWidth="1"/>
    <col min="1799" max="1799" width="12.28515625" style="76" bestFit="1" customWidth="1"/>
    <col min="1800" max="2038" width="9.140625" style="76"/>
    <col min="2039" max="2039" width="4.85546875" style="76" customWidth="1"/>
    <col min="2040" max="2040" width="11.85546875" style="76" customWidth="1"/>
    <col min="2041" max="2041" width="18.7109375" style="76" customWidth="1"/>
    <col min="2042" max="2042" width="7.28515625" style="76" customWidth="1"/>
    <col min="2043" max="2043" width="16.85546875" style="76" customWidth="1"/>
    <col min="2044" max="2044" width="10.28515625" style="76" customWidth="1"/>
    <col min="2045" max="2045" width="4.5703125" style="76" customWidth="1"/>
    <col min="2046" max="2046" width="10.5703125" style="76" customWidth="1"/>
    <col min="2047" max="2047" width="6.42578125" style="76" customWidth="1"/>
    <col min="2048" max="2048" width="10" style="76" customWidth="1"/>
    <col min="2049" max="2050" width="10.7109375" style="76" customWidth="1"/>
    <col min="2051" max="2051" width="12.85546875" style="76" customWidth="1"/>
    <col min="2052" max="2052" width="10.7109375" style="76" customWidth="1"/>
    <col min="2053" max="2053" width="20.28515625" style="76" customWidth="1"/>
    <col min="2054" max="2054" width="9.5703125" style="76" customWidth="1"/>
    <col min="2055" max="2055" width="12.28515625" style="76" bestFit="1" customWidth="1"/>
    <col min="2056" max="2294" width="9.140625" style="76"/>
    <col min="2295" max="2295" width="4.85546875" style="76" customWidth="1"/>
    <col min="2296" max="2296" width="11.85546875" style="76" customWidth="1"/>
    <col min="2297" max="2297" width="18.7109375" style="76" customWidth="1"/>
    <col min="2298" max="2298" width="7.28515625" style="76" customWidth="1"/>
    <col min="2299" max="2299" width="16.85546875" style="76" customWidth="1"/>
    <col min="2300" max="2300" width="10.28515625" style="76" customWidth="1"/>
    <col min="2301" max="2301" width="4.5703125" style="76" customWidth="1"/>
    <col min="2302" max="2302" width="10.5703125" style="76" customWidth="1"/>
    <col min="2303" max="2303" width="6.42578125" style="76" customWidth="1"/>
    <col min="2304" max="2304" width="10" style="76" customWidth="1"/>
    <col min="2305" max="2306" width="10.7109375" style="76" customWidth="1"/>
    <col min="2307" max="2307" width="12.85546875" style="76" customWidth="1"/>
    <col min="2308" max="2308" width="10.7109375" style="76" customWidth="1"/>
    <col min="2309" max="2309" width="20.28515625" style="76" customWidth="1"/>
    <col min="2310" max="2310" width="9.5703125" style="76" customWidth="1"/>
    <col min="2311" max="2311" width="12.28515625" style="76" bestFit="1" customWidth="1"/>
    <col min="2312" max="2550" width="9.140625" style="76"/>
    <col min="2551" max="2551" width="4.85546875" style="76" customWidth="1"/>
    <col min="2552" max="2552" width="11.85546875" style="76" customWidth="1"/>
    <col min="2553" max="2553" width="18.7109375" style="76" customWidth="1"/>
    <col min="2554" max="2554" width="7.28515625" style="76" customWidth="1"/>
    <col min="2555" max="2555" width="16.85546875" style="76" customWidth="1"/>
    <col min="2556" max="2556" width="10.28515625" style="76" customWidth="1"/>
    <col min="2557" max="2557" width="4.5703125" style="76" customWidth="1"/>
    <col min="2558" max="2558" width="10.5703125" style="76" customWidth="1"/>
    <col min="2559" max="2559" width="6.42578125" style="76" customWidth="1"/>
    <col min="2560" max="2560" width="10" style="76" customWidth="1"/>
    <col min="2561" max="2562" width="10.7109375" style="76" customWidth="1"/>
    <col min="2563" max="2563" width="12.85546875" style="76" customWidth="1"/>
    <col min="2564" max="2564" width="10.7109375" style="76" customWidth="1"/>
    <col min="2565" max="2565" width="20.28515625" style="76" customWidth="1"/>
    <col min="2566" max="2566" width="9.5703125" style="76" customWidth="1"/>
    <col min="2567" max="2567" width="12.28515625" style="76" bestFit="1" customWidth="1"/>
    <col min="2568" max="2806" width="9.140625" style="76"/>
    <col min="2807" max="2807" width="4.85546875" style="76" customWidth="1"/>
    <col min="2808" max="2808" width="11.85546875" style="76" customWidth="1"/>
    <col min="2809" max="2809" width="18.7109375" style="76" customWidth="1"/>
    <col min="2810" max="2810" width="7.28515625" style="76" customWidth="1"/>
    <col min="2811" max="2811" width="16.85546875" style="76" customWidth="1"/>
    <col min="2812" max="2812" width="10.28515625" style="76" customWidth="1"/>
    <col min="2813" max="2813" width="4.5703125" style="76" customWidth="1"/>
    <col min="2814" max="2814" width="10.5703125" style="76" customWidth="1"/>
    <col min="2815" max="2815" width="6.42578125" style="76" customWidth="1"/>
    <col min="2816" max="2816" width="10" style="76" customWidth="1"/>
    <col min="2817" max="2818" width="10.7109375" style="76" customWidth="1"/>
    <col min="2819" max="2819" width="12.85546875" style="76" customWidth="1"/>
    <col min="2820" max="2820" width="10.7109375" style="76" customWidth="1"/>
    <col min="2821" max="2821" width="20.28515625" style="76" customWidth="1"/>
    <col min="2822" max="2822" width="9.5703125" style="76" customWidth="1"/>
    <col min="2823" max="2823" width="12.28515625" style="76" bestFit="1" customWidth="1"/>
    <col min="2824" max="3062" width="9.140625" style="76"/>
    <col min="3063" max="3063" width="4.85546875" style="76" customWidth="1"/>
    <col min="3064" max="3064" width="11.85546875" style="76" customWidth="1"/>
    <col min="3065" max="3065" width="18.7109375" style="76" customWidth="1"/>
    <col min="3066" max="3066" width="7.28515625" style="76" customWidth="1"/>
    <col min="3067" max="3067" width="16.85546875" style="76" customWidth="1"/>
    <col min="3068" max="3068" width="10.28515625" style="76" customWidth="1"/>
    <col min="3069" max="3069" width="4.5703125" style="76" customWidth="1"/>
    <col min="3070" max="3070" width="10.5703125" style="76" customWidth="1"/>
    <col min="3071" max="3071" width="6.42578125" style="76" customWidth="1"/>
    <col min="3072" max="3072" width="10" style="76" customWidth="1"/>
    <col min="3073" max="3074" width="10.7109375" style="76" customWidth="1"/>
    <col min="3075" max="3075" width="12.85546875" style="76" customWidth="1"/>
    <col min="3076" max="3076" width="10.7109375" style="76" customWidth="1"/>
    <col min="3077" max="3077" width="20.28515625" style="76" customWidth="1"/>
    <col min="3078" max="3078" width="9.5703125" style="76" customWidth="1"/>
    <col min="3079" max="3079" width="12.28515625" style="76" bestFit="1" customWidth="1"/>
    <col min="3080" max="3318" width="9.140625" style="76"/>
    <col min="3319" max="3319" width="4.85546875" style="76" customWidth="1"/>
    <col min="3320" max="3320" width="11.85546875" style="76" customWidth="1"/>
    <col min="3321" max="3321" width="18.7109375" style="76" customWidth="1"/>
    <col min="3322" max="3322" width="7.28515625" style="76" customWidth="1"/>
    <col min="3323" max="3323" width="16.85546875" style="76" customWidth="1"/>
    <col min="3324" max="3324" width="10.28515625" style="76" customWidth="1"/>
    <col min="3325" max="3325" width="4.5703125" style="76" customWidth="1"/>
    <col min="3326" max="3326" width="10.5703125" style="76" customWidth="1"/>
    <col min="3327" max="3327" width="6.42578125" style="76" customWidth="1"/>
    <col min="3328" max="3328" width="10" style="76" customWidth="1"/>
    <col min="3329" max="3330" width="10.7109375" style="76" customWidth="1"/>
    <col min="3331" max="3331" width="12.85546875" style="76" customWidth="1"/>
    <col min="3332" max="3332" width="10.7109375" style="76" customWidth="1"/>
    <col min="3333" max="3333" width="20.28515625" style="76" customWidth="1"/>
    <col min="3334" max="3334" width="9.5703125" style="76" customWidth="1"/>
    <col min="3335" max="3335" width="12.28515625" style="76" bestFit="1" customWidth="1"/>
    <col min="3336" max="3574" width="9.140625" style="76"/>
    <col min="3575" max="3575" width="4.85546875" style="76" customWidth="1"/>
    <col min="3576" max="3576" width="11.85546875" style="76" customWidth="1"/>
    <col min="3577" max="3577" width="18.7109375" style="76" customWidth="1"/>
    <col min="3578" max="3578" width="7.28515625" style="76" customWidth="1"/>
    <col min="3579" max="3579" width="16.85546875" style="76" customWidth="1"/>
    <col min="3580" max="3580" width="10.28515625" style="76" customWidth="1"/>
    <col min="3581" max="3581" width="4.5703125" style="76" customWidth="1"/>
    <col min="3582" max="3582" width="10.5703125" style="76" customWidth="1"/>
    <col min="3583" max="3583" width="6.42578125" style="76" customWidth="1"/>
    <col min="3584" max="3584" width="10" style="76" customWidth="1"/>
    <col min="3585" max="3586" width="10.7109375" style="76" customWidth="1"/>
    <col min="3587" max="3587" width="12.85546875" style="76" customWidth="1"/>
    <col min="3588" max="3588" width="10.7109375" style="76" customWidth="1"/>
    <col min="3589" max="3589" width="20.28515625" style="76" customWidth="1"/>
    <col min="3590" max="3590" width="9.5703125" style="76" customWidth="1"/>
    <col min="3591" max="3591" width="12.28515625" style="76" bestFit="1" customWidth="1"/>
    <col min="3592" max="3830" width="9.140625" style="76"/>
    <col min="3831" max="3831" width="4.85546875" style="76" customWidth="1"/>
    <col min="3832" max="3832" width="11.85546875" style="76" customWidth="1"/>
    <col min="3833" max="3833" width="18.7109375" style="76" customWidth="1"/>
    <col min="3834" max="3834" width="7.28515625" style="76" customWidth="1"/>
    <col min="3835" max="3835" width="16.85546875" style="76" customWidth="1"/>
    <col min="3836" max="3836" width="10.28515625" style="76" customWidth="1"/>
    <col min="3837" max="3837" width="4.5703125" style="76" customWidth="1"/>
    <col min="3838" max="3838" width="10.5703125" style="76" customWidth="1"/>
    <col min="3839" max="3839" width="6.42578125" style="76" customWidth="1"/>
    <col min="3840" max="3840" width="10" style="76" customWidth="1"/>
    <col min="3841" max="3842" width="10.7109375" style="76" customWidth="1"/>
    <col min="3843" max="3843" width="12.85546875" style="76" customWidth="1"/>
    <col min="3844" max="3844" width="10.7109375" style="76" customWidth="1"/>
    <col min="3845" max="3845" width="20.28515625" style="76" customWidth="1"/>
    <col min="3846" max="3846" width="9.5703125" style="76" customWidth="1"/>
    <col min="3847" max="3847" width="12.28515625" style="76" bestFit="1" customWidth="1"/>
    <col min="3848" max="4086" width="9.140625" style="76"/>
    <col min="4087" max="4087" width="4.85546875" style="76" customWidth="1"/>
    <col min="4088" max="4088" width="11.85546875" style="76" customWidth="1"/>
    <col min="4089" max="4089" width="18.7109375" style="76" customWidth="1"/>
    <col min="4090" max="4090" width="7.28515625" style="76" customWidth="1"/>
    <col min="4091" max="4091" width="16.85546875" style="76" customWidth="1"/>
    <col min="4092" max="4092" width="10.28515625" style="76" customWidth="1"/>
    <col min="4093" max="4093" width="4.5703125" style="76" customWidth="1"/>
    <col min="4094" max="4094" width="10.5703125" style="76" customWidth="1"/>
    <col min="4095" max="4095" width="6.42578125" style="76" customWidth="1"/>
    <col min="4096" max="4096" width="10" style="76" customWidth="1"/>
    <col min="4097" max="4098" width="10.7109375" style="76" customWidth="1"/>
    <col min="4099" max="4099" width="12.85546875" style="76" customWidth="1"/>
    <col min="4100" max="4100" width="10.7109375" style="76" customWidth="1"/>
    <col min="4101" max="4101" width="20.28515625" style="76" customWidth="1"/>
    <col min="4102" max="4102" width="9.5703125" style="76" customWidth="1"/>
    <col min="4103" max="4103" width="12.28515625" style="76" bestFit="1" customWidth="1"/>
    <col min="4104" max="4342" width="9.140625" style="76"/>
    <col min="4343" max="4343" width="4.85546875" style="76" customWidth="1"/>
    <col min="4344" max="4344" width="11.85546875" style="76" customWidth="1"/>
    <col min="4345" max="4345" width="18.7109375" style="76" customWidth="1"/>
    <col min="4346" max="4346" width="7.28515625" style="76" customWidth="1"/>
    <col min="4347" max="4347" width="16.85546875" style="76" customWidth="1"/>
    <col min="4348" max="4348" width="10.28515625" style="76" customWidth="1"/>
    <col min="4349" max="4349" width="4.5703125" style="76" customWidth="1"/>
    <col min="4350" max="4350" width="10.5703125" style="76" customWidth="1"/>
    <col min="4351" max="4351" width="6.42578125" style="76" customWidth="1"/>
    <col min="4352" max="4352" width="10" style="76" customWidth="1"/>
    <col min="4353" max="4354" width="10.7109375" style="76" customWidth="1"/>
    <col min="4355" max="4355" width="12.85546875" style="76" customWidth="1"/>
    <col min="4356" max="4356" width="10.7109375" style="76" customWidth="1"/>
    <col min="4357" max="4357" width="20.28515625" style="76" customWidth="1"/>
    <col min="4358" max="4358" width="9.5703125" style="76" customWidth="1"/>
    <col min="4359" max="4359" width="12.28515625" style="76" bestFit="1" customWidth="1"/>
    <col min="4360" max="4598" width="9.140625" style="76"/>
    <col min="4599" max="4599" width="4.85546875" style="76" customWidth="1"/>
    <col min="4600" max="4600" width="11.85546875" style="76" customWidth="1"/>
    <col min="4601" max="4601" width="18.7109375" style="76" customWidth="1"/>
    <col min="4602" max="4602" width="7.28515625" style="76" customWidth="1"/>
    <col min="4603" max="4603" width="16.85546875" style="76" customWidth="1"/>
    <col min="4604" max="4604" width="10.28515625" style="76" customWidth="1"/>
    <col min="4605" max="4605" width="4.5703125" style="76" customWidth="1"/>
    <col min="4606" max="4606" width="10.5703125" style="76" customWidth="1"/>
    <col min="4607" max="4607" width="6.42578125" style="76" customWidth="1"/>
    <col min="4608" max="4608" width="10" style="76" customWidth="1"/>
    <col min="4609" max="4610" width="10.7109375" style="76" customWidth="1"/>
    <col min="4611" max="4611" width="12.85546875" style="76" customWidth="1"/>
    <col min="4612" max="4612" width="10.7109375" style="76" customWidth="1"/>
    <col min="4613" max="4613" width="20.28515625" style="76" customWidth="1"/>
    <col min="4614" max="4614" width="9.5703125" style="76" customWidth="1"/>
    <col min="4615" max="4615" width="12.28515625" style="76" bestFit="1" customWidth="1"/>
    <col min="4616" max="4854" width="9.140625" style="76"/>
    <col min="4855" max="4855" width="4.85546875" style="76" customWidth="1"/>
    <col min="4856" max="4856" width="11.85546875" style="76" customWidth="1"/>
    <col min="4857" max="4857" width="18.7109375" style="76" customWidth="1"/>
    <col min="4858" max="4858" width="7.28515625" style="76" customWidth="1"/>
    <col min="4859" max="4859" width="16.85546875" style="76" customWidth="1"/>
    <col min="4860" max="4860" width="10.28515625" style="76" customWidth="1"/>
    <col min="4861" max="4861" width="4.5703125" style="76" customWidth="1"/>
    <col min="4862" max="4862" width="10.5703125" style="76" customWidth="1"/>
    <col min="4863" max="4863" width="6.42578125" style="76" customWidth="1"/>
    <col min="4864" max="4864" width="10" style="76" customWidth="1"/>
    <col min="4865" max="4866" width="10.7109375" style="76" customWidth="1"/>
    <col min="4867" max="4867" width="12.85546875" style="76" customWidth="1"/>
    <col min="4868" max="4868" width="10.7109375" style="76" customWidth="1"/>
    <col min="4869" max="4869" width="20.28515625" style="76" customWidth="1"/>
    <col min="4870" max="4870" width="9.5703125" style="76" customWidth="1"/>
    <col min="4871" max="4871" width="12.28515625" style="76" bestFit="1" customWidth="1"/>
    <col min="4872" max="5110" width="9.140625" style="76"/>
    <col min="5111" max="5111" width="4.85546875" style="76" customWidth="1"/>
    <col min="5112" max="5112" width="11.85546875" style="76" customWidth="1"/>
    <col min="5113" max="5113" width="18.7109375" style="76" customWidth="1"/>
    <col min="5114" max="5114" width="7.28515625" style="76" customWidth="1"/>
    <col min="5115" max="5115" width="16.85546875" style="76" customWidth="1"/>
    <col min="5116" max="5116" width="10.28515625" style="76" customWidth="1"/>
    <col min="5117" max="5117" width="4.5703125" style="76" customWidth="1"/>
    <col min="5118" max="5118" width="10.5703125" style="76" customWidth="1"/>
    <col min="5119" max="5119" width="6.42578125" style="76" customWidth="1"/>
    <col min="5120" max="5120" width="10" style="76" customWidth="1"/>
    <col min="5121" max="5122" width="10.7109375" style="76" customWidth="1"/>
    <col min="5123" max="5123" width="12.85546875" style="76" customWidth="1"/>
    <col min="5124" max="5124" width="10.7109375" style="76" customWidth="1"/>
    <col min="5125" max="5125" width="20.28515625" style="76" customWidth="1"/>
    <col min="5126" max="5126" width="9.5703125" style="76" customWidth="1"/>
    <col min="5127" max="5127" width="12.28515625" style="76" bestFit="1" customWidth="1"/>
    <col min="5128" max="5366" width="9.140625" style="76"/>
    <col min="5367" max="5367" width="4.85546875" style="76" customWidth="1"/>
    <col min="5368" max="5368" width="11.85546875" style="76" customWidth="1"/>
    <col min="5369" max="5369" width="18.7109375" style="76" customWidth="1"/>
    <col min="5370" max="5370" width="7.28515625" style="76" customWidth="1"/>
    <col min="5371" max="5371" width="16.85546875" style="76" customWidth="1"/>
    <col min="5372" max="5372" width="10.28515625" style="76" customWidth="1"/>
    <col min="5373" max="5373" width="4.5703125" style="76" customWidth="1"/>
    <col min="5374" max="5374" width="10.5703125" style="76" customWidth="1"/>
    <col min="5375" max="5375" width="6.42578125" style="76" customWidth="1"/>
    <col min="5376" max="5376" width="10" style="76" customWidth="1"/>
    <col min="5377" max="5378" width="10.7109375" style="76" customWidth="1"/>
    <col min="5379" max="5379" width="12.85546875" style="76" customWidth="1"/>
    <col min="5380" max="5380" width="10.7109375" style="76" customWidth="1"/>
    <col min="5381" max="5381" width="20.28515625" style="76" customWidth="1"/>
    <col min="5382" max="5382" width="9.5703125" style="76" customWidth="1"/>
    <col min="5383" max="5383" width="12.28515625" style="76" bestFit="1" customWidth="1"/>
    <col min="5384" max="5622" width="9.140625" style="76"/>
    <col min="5623" max="5623" width="4.85546875" style="76" customWidth="1"/>
    <col min="5624" max="5624" width="11.85546875" style="76" customWidth="1"/>
    <col min="5625" max="5625" width="18.7109375" style="76" customWidth="1"/>
    <col min="5626" max="5626" width="7.28515625" style="76" customWidth="1"/>
    <col min="5627" max="5627" width="16.85546875" style="76" customWidth="1"/>
    <col min="5628" max="5628" width="10.28515625" style="76" customWidth="1"/>
    <col min="5629" max="5629" width="4.5703125" style="76" customWidth="1"/>
    <col min="5630" max="5630" width="10.5703125" style="76" customWidth="1"/>
    <col min="5631" max="5631" width="6.42578125" style="76" customWidth="1"/>
    <col min="5632" max="5632" width="10" style="76" customWidth="1"/>
    <col min="5633" max="5634" width="10.7109375" style="76" customWidth="1"/>
    <col min="5635" max="5635" width="12.85546875" style="76" customWidth="1"/>
    <col min="5636" max="5636" width="10.7109375" style="76" customWidth="1"/>
    <col min="5637" max="5637" width="20.28515625" style="76" customWidth="1"/>
    <col min="5638" max="5638" width="9.5703125" style="76" customWidth="1"/>
    <col min="5639" max="5639" width="12.28515625" style="76" bestFit="1" customWidth="1"/>
    <col min="5640" max="5878" width="9.140625" style="76"/>
    <col min="5879" max="5879" width="4.85546875" style="76" customWidth="1"/>
    <col min="5880" max="5880" width="11.85546875" style="76" customWidth="1"/>
    <col min="5881" max="5881" width="18.7109375" style="76" customWidth="1"/>
    <col min="5882" max="5882" width="7.28515625" style="76" customWidth="1"/>
    <col min="5883" max="5883" width="16.85546875" style="76" customWidth="1"/>
    <col min="5884" max="5884" width="10.28515625" style="76" customWidth="1"/>
    <col min="5885" max="5885" width="4.5703125" style="76" customWidth="1"/>
    <col min="5886" max="5886" width="10.5703125" style="76" customWidth="1"/>
    <col min="5887" max="5887" width="6.42578125" style="76" customWidth="1"/>
    <col min="5888" max="5888" width="10" style="76" customWidth="1"/>
    <col min="5889" max="5890" width="10.7109375" style="76" customWidth="1"/>
    <col min="5891" max="5891" width="12.85546875" style="76" customWidth="1"/>
    <col min="5892" max="5892" width="10.7109375" style="76" customWidth="1"/>
    <col min="5893" max="5893" width="20.28515625" style="76" customWidth="1"/>
    <col min="5894" max="5894" width="9.5703125" style="76" customWidth="1"/>
    <col min="5895" max="5895" width="12.28515625" style="76" bestFit="1" customWidth="1"/>
    <col min="5896" max="6134" width="9.140625" style="76"/>
    <col min="6135" max="6135" width="4.85546875" style="76" customWidth="1"/>
    <col min="6136" max="6136" width="11.85546875" style="76" customWidth="1"/>
    <col min="6137" max="6137" width="18.7109375" style="76" customWidth="1"/>
    <col min="6138" max="6138" width="7.28515625" style="76" customWidth="1"/>
    <col min="6139" max="6139" width="16.85546875" style="76" customWidth="1"/>
    <col min="6140" max="6140" width="10.28515625" style="76" customWidth="1"/>
    <col min="6141" max="6141" width="4.5703125" style="76" customWidth="1"/>
    <col min="6142" max="6142" width="10.5703125" style="76" customWidth="1"/>
    <col min="6143" max="6143" width="6.42578125" style="76" customWidth="1"/>
    <col min="6144" max="6144" width="10" style="76" customWidth="1"/>
    <col min="6145" max="6146" width="10.7109375" style="76" customWidth="1"/>
    <col min="6147" max="6147" width="12.85546875" style="76" customWidth="1"/>
    <col min="6148" max="6148" width="10.7109375" style="76" customWidth="1"/>
    <col min="6149" max="6149" width="20.28515625" style="76" customWidth="1"/>
    <col min="6150" max="6150" width="9.5703125" style="76" customWidth="1"/>
    <col min="6151" max="6151" width="12.28515625" style="76" bestFit="1" customWidth="1"/>
    <col min="6152" max="6390" width="9.140625" style="76"/>
    <col min="6391" max="6391" width="4.85546875" style="76" customWidth="1"/>
    <col min="6392" max="6392" width="11.85546875" style="76" customWidth="1"/>
    <col min="6393" max="6393" width="18.7109375" style="76" customWidth="1"/>
    <col min="6394" max="6394" width="7.28515625" style="76" customWidth="1"/>
    <col min="6395" max="6395" width="16.85546875" style="76" customWidth="1"/>
    <col min="6396" max="6396" width="10.28515625" style="76" customWidth="1"/>
    <col min="6397" max="6397" width="4.5703125" style="76" customWidth="1"/>
    <col min="6398" max="6398" width="10.5703125" style="76" customWidth="1"/>
    <col min="6399" max="6399" width="6.42578125" style="76" customWidth="1"/>
    <col min="6400" max="6400" width="10" style="76" customWidth="1"/>
    <col min="6401" max="6402" width="10.7109375" style="76" customWidth="1"/>
    <col min="6403" max="6403" width="12.85546875" style="76" customWidth="1"/>
    <col min="6404" max="6404" width="10.7109375" style="76" customWidth="1"/>
    <col min="6405" max="6405" width="20.28515625" style="76" customWidth="1"/>
    <col min="6406" max="6406" width="9.5703125" style="76" customWidth="1"/>
    <col min="6407" max="6407" width="12.28515625" style="76" bestFit="1" customWidth="1"/>
    <col min="6408" max="6646" width="9.140625" style="76"/>
    <col min="6647" max="6647" width="4.85546875" style="76" customWidth="1"/>
    <col min="6648" max="6648" width="11.85546875" style="76" customWidth="1"/>
    <col min="6649" max="6649" width="18.7109375" style="76" customWidth="1"/>
    <col min="6650" max="6650" width="7.28515625" style="76" customWidth="1"/>
    <col min="6651" max="6651" width="16.85546875" style="76" customWidth="1"/>
    <col min="6652" max="6652" width="10.28515625" style="76" customWidth="1"/>
    <col min="6653" max="6653" width="4.5703125" style="76" customWidth="1"/>
    <col min="6654" max="6654" width="10.5703125" style="76" customWidth="1"/>
    <col min="6655" max="6655" width="6.42578125" style="76" customWidth="1"/>
    <col min="6656" max="6656" width="10" style="76" customWidth="1"/>
    <col min="6657" max="6658" width="10.7109375" style="76" customWidth="1"/>
    <col min="6659" max="6659" width="12.85546875" style="76" customWidth="1"/>
    <col min="6660" max="6660" width="10.7109375" style="76" customWidth="1"/>
    <col min="6661" max="6661" width="20.28515625" style="76" customWidth="1"/>
    <col min="6662" max="6662" width="9.5703125" style="76" customWidth="1"/>
    <col min="6663" max="6663" width="12.28515625" style="76" bestFit="1" customWidth="1"/>
    <col min="6664" max="6902" width="9.140625" style="76"/>
    <col min="6903" max="6903" width="4.85546875" style="76" customWidth="1"/>
    <col min="6904" max="6904" width="11.85546875" style="76" customWidth="1"/>
    <col min="6905" max="6905" width="18.7109375" style="76" customWidth="1"/>
    <col min="6906" max="6906" width="7.28515625" style="76" customWidth="1"/>
    <col min="6907" max="6907" width="16.85546875" style="76" customWidth="1"/>
    <col min="6908" max="6908" width="10.28515625" style="76" customWidth="1"/>
    <col min="6909" max="6909" width="4.5703125" style="76" customWidth="1"/>
    <col min="6910" max="6910" width="10.5703125" style="76" customWidth="1"/>
    <col min="6911" max="6911" width="6.42578125" style="76" customWidth="1"/>
    <col min="6912" max="6912" width="10" style="76" customWidth="1"/>
    <col min="6913" max="6914" width="10.7109375" style="76" customWidth="1"/>
    <col min="6915" max="6915" width="12.85546875" style="76" customWidth="1"/>
    <col min="6916" max="6916" width="10.7109375" style="76" customWidth="1"/>
    <col min="6917" max="6917" width="20.28515625" style="76" customWidth="1"/>
    <col min="6918" max="6918" width="9.5703125" style="76" customWidth="1"/>
    <col min="6919" max="6919" width="12.28515625" style="76" bestFit="1" customWidth="1"/>
    <col min="6920" max="7158" width="9.140625" style="76"/>
    <col min="7159" max="7159" width="4.85546875" style="76" customWidth="1"/>
    <col min="7160" max="7160" width="11.85546875" style="76" customWidth="1"/>
    <col min="7161" max="7161" width="18.7109375" style="76" customWidth="1"/>
    <col min="7162" max="7162" width="7.28515625" style="76" customWidth="1"/>
    <col min="7163" max="7163" width="16.85546875" style="76" customWidth="1"/>
    <col min="7164" max="7164" width="10.28515625" style="76" customWidth="1"/>
    <col min="7165" max="7165" width="4.5703125" style="76" customWidth="1"/>
    <col min="7166" max="7166" width="10.5703125" style="76" customWidth="1"/>
    <col min="7167" max="7167" width="6.42578125" style="76" customWidth="1"/>
    <col min="7168" max="7168" width="10" style="76" customWidth="1"/>
    <col min="7169" max="7170" width="10.7109375" style="76" customWidth="1"/>
    <col min="7171" max="7171" width="12.85546875" style="76" customWidth="1"/>
    <col min="7172" max="7172" width="10.7109375" style="76" customWidth="1"/>
    <col min="7173" max="7173" width="20.28515625" style="76" customWidth="1"/>
    <col min="7174" max="7174" width="9.5703125" style="76" customWidth="1"/>
    <col min="7175" max="7175" width="12.28515625" style="76" bestFit="1" customWidth="1"/>
    <col min="7176" max="7414" width="9.140625" style="76"/>
    <col min="7415" max="7415" width="4.85546875" style="76" customWidth="1"/>
    <col min="7416" max="7416" width="11.85546875" style="76" customWidth="1"/>
    <col min="7417" max="7417" width="18.7109375" style="76" customWidth="1"/>
    <col min="7418" max="7418" width="7.28515625" style="76" customWidth="1"/>
    <col min="7419" max="7419" width="16.85546875" style="76" customWidth="1"/>
    <col min="7420" max="7420" width="10.28515625" style="76" customWidth="1"/>
    <col min="7421" max="7421" width="4.5703125" style="76" customWidth="1"/>
    <col min="7422" max="7422" width="10.5703125" style="76" customWidth="1"/>
    <col min="7423" max="7423" width="6.42578125" style="76" customWidth="1"/>
    <col min="7424" max="7424" width="10" style="76" customWidth="1"/>
    <col min="7425" max="7426" width="10.7109375" style="76" customWidth="1"/>
    <col min="7427" max="7427" width="12.85546875" style="76" customWidth="1"/>
    <col min="7428" max="7428" width="10.7109375" style="76" customWidth="1"/>
    <col min="7429" max="7429" width="20.28515625" style="76" customWidth="1"/>
    <col min="7430" max="7430" width="9.5703125" style="76" customWidth="1"/>
    <col min="7431" max="7431" width="12.28515625" style="76" bestFit="1" customWidth="1"/>
    <col min="7432" max="7670" width="9.140625" style="76"/>
    <col min="7671" max="7671" width="4.85546875" style="76" customWidth="1"/>
    <col min="7672" max="7672" width="11.85546875" style="76" customWidth="1"/>
    <col min="7673" max="7673" width="18.7109375" style="76" customWidth="1"/>
    <col min="7674" max="7674" width="7.28515625" style="76" customWidth="1"/>
    <col min="7675" max="7675" width="16.85546875" style="76" customWidth="1"/>
    <col min="7676" max="7676" width="10.28515625" style="76" customWidth="1"/>
    <col min="7677" max="7677" width="4.5703125" style="76" customWidth="1"/>
    <col min="7678" max="7678" width="10.5703125" style="76" customWidth="1"/>
    <col min="7679" max="7679" width="6.42578125" style="76" customWidth="1"/>
    <col min="7680" max="7680" width="10" style="76" customWidth="1"/>
    <col min="7681" max="7682" width="10.7109375" style="76" customWidth="1"/>
    <col min="7683" max="7683" width="12.85546875" style="76" customWidth="1"/>
    <col min="7684" max="7684" width="10.7109375" style="76" customWidth="1"/>
    <col min="7685" max="7685" width="20.28515625" style="76" customWidth="1"/>
    <col min="7686" max="7686" width="9.5703125" style="76" customWidth="1"/>
    <col min="7687" max="7687" width="12.28515625" style="76" bestFit="1" customWidth="1"/>
    <col min="7688" max="7926" width="9.140625" style="76"/>
    <col min="7927" max="7927" width="4.85546875" style="76" customWidth="1"/>
    <col min="7928" max="7928" width="11.85546875" style="76" customWidth="1"/>
    <col min="7929" max="7929" width="18.7109375" style="76" customWidth="1"/>
    <col min="7930" max="7930" width="7.28515625" style="76" customWidth="1"/>
    <col min="7931" max="7931" width="16.85546875" style="76" customWidth="1"/>
    <col min="7932" max="7932" width="10.28515625" style="76" customWidth="1"/>
    <col min="7933" max="7933" width="4.5703125" style="76" customWidth="1"/>
    <col min="7934" max="7934" width="10.5703125" style="76" customWidth="1"/>
    <col min="7935" max="7935" width="6.42578125" style="76" customWidth="1"/>
    <col min="7936" max="7936" width="10" style="76" customWidth="1"/>
    <col min="7937" max="7938" width="10.7109375" style="76" customWidth="1"/>
    <col min="7939" max="7939" width="12.85546875" style="76" customWidth="1"/>
    <col min="7940" max="7940" width="10.7109375" style="76" customWidth="1"/>
    <col min="7941" max="7941" width="20.28515625" style="76" customWidth="1"/>
    <col min="7942" max="7942" width="9.5703125" style="76" customWidth="1"/>
    <col min="7943" max="7943" width="12.28515625" style="76" bestFit="1" customWidth="1"/>
    <col min="7944" max="8182" width="9.140625" style="76"/>
    <col min="8183" max="8183" width="4.85546875" style="76" customWidth="1"/>
    <col min="8184" max="8184" width="11.85546875" style="76" customWidth="1"/>
    <col min="8185" max="8185" width="18.7109375" style="76" customWidth="1"/>
    <col min="8186" max="8186" width="7.28515625" style="76" customWidth="1"/>
    <col min="8187" max="8187" width="16.85546875" style="76" customWidth="1"/>
    <col min="8188" max="8188" width="10.28515625" style="76" customWidth="1"/>
    <col min="8189" max="8189" width="4.5703125" style="76" customWidth="1"/>
    <col min="8190" max="8190" width="10.5703125" style="76" customWidth="1"/>
    <col min="8191" max="8191" width="6.42578125" style="76" customWidth="1"/>
    <col min="8192" max="8192" width="10" style="76" customWidth="1"/>
    <col min="8193" max="8194" width="10.7109375" style="76" customWidth="1"/>
    <col min="8195" max="8195" width="12.85546875" style="76" customWidth="1"/>
    <col min="8196" max="8196" width="10.7109375" style="76" customWidth="1"/>
    <col min="8197" max="8197" width="20.28515625" style="76" customWidth="1"/>
    <col min="8198" max="8198" width="9.5703125" style="76" customWidth="1"/>
    <col min="8199" max="8199" width="12.28515625" style="76" bestFit="1" customWidth="1"/>
    <col min="8200" max="8438" width="9.140625" style="76"/>
    <col min="8439" max="8439" width="4.85546875" style="76" customWidth="1"/>
    <col min="8440" max="8440" width="11.85546875" style="76" customWidth="1"/>
    <col min="8441" max="8441" width="18.7109375" style="76" customWidth="1"/>
    <col min="8442" max="8442" width="7.28515625" style="76" customWidth="1"/>
    <col min="8443" max="8443" width="16.85546875" style="76" customWidth="1"/>
    <col min="8444" max="8444" width="10.28515625" style="76" customWidth="1"/>
    <col min="8445" max="8445" width="4.5703125" style="76" customWidth="1"/>
    <col min="8446" max="8446" width="10.5703125" style="76" customWidth="1"/>
    <col min="8447" max="8447" width="6.42578125" style="76" customWidth="1"/>
    <col min="8448" max="8448" width="10" style="76" customWidth="1"/>
    <col min="8449" max="8450" width="10.7109375" style="76" customWidth="1"/>
    <col min="8451" max="8451" width="12.85546875" style="76" customWidth="1"/>
    <col min="8452" max="8452" width="10.7109375" style="76" customWidth="1"/>
    <col min="8453" max="8453" width="20.28515625" style="76" customWidth="1"/>
    <col min="8454" max="8454" width="9.5703125" style="76" customWidth="1"/>
    <col min="8455" max="8455" width="12.28515625" style="76" bestFit="1" customWidth="1"/>
    <col min="8456" max="8694" width="9.140625" style="76"/>
    <col min="8695" max="8695" width="4.85546875" style="76" customWidth="1"/>
    <col min="8696" max="8696" width="11.85546875" style="76" customWidth="1"/>
    <col min="8697" max="8697" width="18.7109375" style="76" customWidth="1"/>
    <col min="8698" max="8698" width="7.28515625" style="76" customWidth="1"/>
    <col min="8699" max="8699" width="16.85546875" style="76" customWidth="1"/>
    <col min="8700" max="8700" width="10.28515625" style="76" customWidth="1"/>
    <col min="8701" max="8701" width="4.5703125" style="76" customWidth="1"/>
    <col min="8702" max="8702" width="10.5703125" style="76" customWidth="1"/>
    <col min="8703" max="8703" width="6.42578125" style="76" customWidth="1"/>
    <col min="8704" max="8704" width="10" style="76" customWidth="1"/>
    <col min="8705" max="8706" width="10.7109375" style="76" customWidth="1"/>
    <col min="8707" max="8707" width="12.85546875" style="76" customWidth="1"/>
    <col min="8708" max="8708" width="10.7109375" style="76" customWidth="1"/>
    <col min="8709" max="8709" width="20.28515625" style="76" customWidth="1"/>
    <col min="8710" max="8710" width="9.5703125" style="76" customWidth="1"/>
    <col min="8711" max="8711" width="12.28515625" style="76" bestFit="1" customWidth="1"/>
    <col min="8712" max="8950" width="9.140625" style="76"/>
    <col min="8951" max="8951" width="4.85546875" style="76" customWidth="1"/>
    <col min="8952" max="8952" width="11.85546875" style="76" customWidth="1"/>
    <col min="8953" max="8953" width="18.7109375" style="76" customWidth="1"/>
    <col min="8954" max="8954" width="7.28515625" style="76" customWidth="1"/>
    <col min="8955" max="8955" width="16.85546875" style="76" customWidth="1"/>
    <col min="8956" max="8956" width="10.28515625" style="76" customWidth="1"/>
    <col min="8957" max="8957" width="4.5703125" style="76" customWidth="1"/>
    <col min="8958" max="8958" width="10.5703125" style="76" customWidth="1"/>
    <col min="8959" max="8959" width="6.42578125" style="76" customWidth="1"/>
    <col min="8960" max="8960" width="10" style="76" customWidth="1"/>
    <col min="8961" max="8962" width="10.7109375" style="76" customWidth="1"/>
    <col min="8963" max="8963" width="12.85546875" style="76" customWidth="1"/>
    <col min="8964" max="8964" width="10.7109375" style="76" customWidth="1"/>
    <col min="8965" max="8965" width="20.28515625" style="76" customWidth="1"/>
    <col min="8966" max="8966" width="9.5703125" style="76" customWidth="1"/>
    <col min="8967" max="8967" width="12.28515625" style="76" bestFit="1" customWidth="1"/>
    <col min="8968" max="9206" width="9.140625" style="76"/>
    <col min="9207" max="9207" width="4.85546875" style="76" customWidth="1"/>
    <col min="9208" max="9208" width="11.85546875" style="76" customWidth="1"/>
    <col min="9209" max="9209" width="18.7109375" style="76" customWidth="1"/>
    <col min="9210" max="9210" width="7.28515625" style="76" customWidth="1"/>
    <col min="9211" max="9211" width="16.85546875" style="76" customWidth="1"/>
    <col min="9212" max="9212" width="10.28515625" style="76" customWidth="1"/>
    <col min="9213" max="9213" width="4.5703125" style="76" customWidth="1"/>
    <col min="9214" max="9214" width="10.5703125" style="76" customWidth="1"/>
    <col min="9215" max="9215" width="6.42578125" style="76" customWidth="1"/>
    <col min="9216" max="9216" width="10" style="76" customWidth="1"/>
    <col min="9217" max="9218" width="10.7109375" style="76" customWidth="1"/>
    <col min="9219" max="9219" width="12.85546875" style="76" customWidth="1"/>
    <col min="9220" max="9220" width="10.7109375" style="76" customWidth="1"/>
    <col min="9221" max="9221" width="20.28515625" style="76" customWidth="1"/>
    <col min="9222" max="9222" width="9.5703125" style="76" customWidth="1"/>
    <col min="9223" max="9223" width="12.28515625" style="76" bestFit="1" customWidth="1"/>
    <col min="9224" max="9462" width="9.140625" style="76"/>
    <col min="9463" max="9463" width="4.85546875" style="76" customWidth="1"/>
    <col min="9464" max="9464" width="11.85546875" style="76" customWidth="1"/>
    <col min="9465" max="9465" width="18.7109375" style="76" customWidth="1"/>
    <col min="9466" max="9466" width="7.28515625" style="76" customWidth="1"/>
    <col min="9467" max="9467" width="16.85546875" style="76" customWidth="1"/>
    <col min="9468" max="9468" width="10.28515625" style="76" customWidth="1"/>
    <col min="9469" max="9469" width="4.5703125" style="76" customWidth="1"/>
    <col min="9470" max="9470" width="10.5703125" style="76" customWidth="1"/>
    <col min="9471" max="9471" width="6.42578125" style="76" customWidth="1"/>
    <col min="9472" max="9472" width="10" style="76" customWidth="1"/>
    <col min="9473" max="9474" width="10.7109375" style="76" customWidth="1"/>
    <col min="9475" max="9475" width="12.85546875" style="76" customWidth="1"/>
    <col min="9476" max="9476" width="10.7109375" style="76" customWidth="1"/>
    <col min="9477" max="9477" width="20.28515625" style="76" customWidth="1"/>
    <col min="9478" max="9478" width="9.5703125" style="76" customWidth="1"/>
    <col min="9479" max="9479" width="12.28515625" style="76" bestFit="1" customWidth="1"/>
    <col min="9480" max="9718" width="9.140625" style="76"/>
    <col min="9719" max="9719" width="4.85546875" style="76" customWidth="1"/>
    <col min="9720" max="9720" width="11.85546875" style="76" customWidth="1"/>
    <col min="9721" max="9721" width="18.7109375" style="76" customWidth="1"/>
    <col min="9722" max="9722" width="7.28515625" style="76" customWidth="1"/>
    <col min="9723" max="9723" width="16.85546875" style="76" customWidth="1"/>
    <col min="9724" max="9724" width="10.28515625" style="76" customWidth="1"/>
    <col min="9725" max="9725" width="4.5703125" style="76" customWidth="1"/>
    <col min="9726" max="9726" width="10.5703125" style="76" customWidth="1"/>
    <col min="9727" max="9727" width="6.42578125" style="76" customWidth="1"/>
    <col min="9728" max="9728" width="10" style="76" customWidth="1"/>
    <col min="9729" max="9730" width="10.7109375" style="76" customWidth="1"/>
    <col min="9731" max="9731" width="12.85546875" style="76" customWidth="1"/>
    <col min="9732" max="9732" width="10.7109375" style="76" customWidth="1"/>
    <col min="9733" max="9733" width="20.28515625" style="76" customWidth="1"/>
    <col min="9734" max="9734" width="9.5703125" style="76" customWidth="1"/>
    <col min="9735" max="9735" width="12.28515625" style="76" bestFit="1" customWidth="1"/>
    <col min="9736" max="9974" width="9.140625" style="76"/>
    <col min="9975" max="9975" width="4.85546875" style="76" customWidth="1"/>
    <col min="9976" max="9976" width="11.85546875" style="76" customWidth="1"/>
    <col min="9977" max="9977" width="18.7109375" style="76" customWidth="1"/>
    <col min="9978" max="9978" width="7.28515625" style="76" customWidth="1"/>
    <col min="9979" max="9979" width="16.85546875" style="76" customWidth="1"/>
    <col min="9980" max="9980" width="10.28515625" style="76" customWidth="1"/>
    <col min="9981" max="9981" width="4.5703125" style="76" customWidth="1"/>
    <col min="9982" max="9982" width="10.5703125" style="76" customWidth="1"/>
    <col min="9983" max="9983" width="6.42578125" style="76" customWidth="1"/>
    <col min="9984" max="9984" width="10" style="76" customWidth="1"/>
    <col min="9985" max="9986" width="10.7109375" style="76" customWidth="1"/>
    <col min="9987" max="9987" width="12.85546875" style="76" customWidth="1"/>
    <col min="9988" max="9988" width="10.7109375" style="76" customWidth="1"/>
    <col min="9989" max="9989" width="20.28515625" style="76" customWidth="1"/>
    <col min="9990" max="9990" width="9.5703125" style="76" customWidth="1"/>
    <col min="9991" max="9991" width="12.28515625" style="76" bestFit="1" customWidth="1"/>
    <col min="9992" max="10230" width="9.140625" style="76"/>
    <col min="10231" max="10231" width="4.85546875" style="76" customWidth="1"/>
    <col min="10232" max="10232" width="11.85546875" style="76" customWidth="1"/>
    <col min="10233" max="10233" width="18.7109375" style="76" customWidth="1"/>
    <col min="10234" max="10234" width="7.28515625" style="76" customWidth="1"/>
    <col min="10235" max="10235" width="16.85546875" style="76" customWidth="1"/>
    <col min="10236" max="10236" width="10.28515625" style="76" customWidth="1"/>
    <col min="10237" max="10237" width="4.5703125" style="76" customWidth="1"/>
    <col min="10238" max="10238" width="10.5703125" style="76" customWidth="1"/>
    <col min="10239" max="10239" width="6.42578125" style="76" customWidth="1"/>
    <col min="10240" max="10240" width="10" style="76" customWidth="1"/>
    <col min="10241" max="10242" width="10.7109375" style="76" customWidth="1"/>
    <col min="10243" max="10243" width="12.85546875" style="76" customWidth="1"/>
    <col min="10244" max="10244" width="10.7109375" style="76" customWidth="1"/>
    <col min="10245" max="10245" width="20.28515625" style="76" customWidth="1"/>
    <col min="10246" max="10246" width="9.5703125" style="76" customWidth="1"/>
    <col min="10247" max="10247" width="12.28515625" style="76" bestFit="1" customWidth="1"/>
    <col min="10248" max="10486" width="9.140625" style="76"/>
    <col min="10487" max="10487" width="4.85546875" style="76" customWidth="1"/>
    <col min="10488" max="10488" width="11.85546875" style="76" customWidth="1"/>
    <col min="10489" max="10489" width="18.7109375" style="76" customWidth="1"/>
    <col min="10490" max="10490" width="7.28515625" style="76" customWidth="1"/>
    <col min="10491" max="10491" width="16.85546875" style="76" customWidth="1"/>
    <col min="10492" max="10492" width="10.28515625" style="76" customWidth="1"/>
    <col min="10493" max="10493" width="4.5703125" style="76" customWidth="1"/>
    <col min="10494" max="10494" width="10.5703125" style="76" customWidth="1"/>
    <col min="10495" max="10495" width="6.42578125" style="76" customWidth="1"/>
    <col min="10496" max="10496" width="10" style="76" customWidth="1"/>
    <col min="10497" max="10498" width="10.7109375" style="76" customWidth="1"/>
    <col min="10499" max="10499" width="12.85546875" style="76" customWidth="1"/>
    <col min="10500" max="10500" width="10.7109375" style="76" customWidth="1"/>
    <col min="10501" max="10501" width="20.28515625" style="76" customWidth="1"/>
    <col min="10502" max="10502" width="9.5703125" style="76" customWidth="1"/>
    <col min="10503" max="10503" width="12.28515625" style="76" bestFit="1" customWidth="1"/>
    <col min="10504" max="10742" width="9.140625" style="76"/>
    <col min="10743" max="10743" width="4.85546875" style="76" customWidth="1"/>
    <col min="10744" max="10744" width="11.85546875" style="76" customWidth="1"/>
    <col min="10745" max="10745" width="18.7109375" style="76" customWidth="1"/>
    <col min="10746" max="10746" width="7.28515625" style="76" customWidth="1"/>
    <col min="10747" max="10747" width="16.85546875" style="76" customWidth="1"/>
    <col min="10748" max="10748" width="10.28515625" style="76" customWidth="1"/>
    <col min="10749" max="10749" width="4.5703125" style="76" customWidth="1"/>
    <col min="10750" max="10750" width="10.5703125" style="76" customWidth="1"/>
    <col min="10751" max="10751" width="6.42578125" style="76" customWidth="1"/>
    <col min="10752" max="10752" width="10" style="76" customWidth="1"/>
    <col min="10753" max="10754" width="10.7109375" style="76" customWidth="1"/>
    <col min="10755" max="10755" width="12.85546875" style="76" customWidth="1"/>
    <col min="10756" max="10756" width="10.7109375" style="76" customWidth="1"/>
    <col min="10757" max="10757" width="20.28515625" style="76" customWidth="1"/>
    <col min="10758" max="10758" width="9.5703125" style="76" customWidth="1"/>
    <col min="10759" max="10759" width="12.28515625" style="76" bestFit="1" customWidth="1"/>
    <col min="10760" max="10998" width="9.140625" style="76"/>
    <col min="10999" max="10999" width="4.85546875" style="76" customWidth="1"/>
    <col min="11000" max="11000" width="11.85546875" style="76" customWidth="1"/>
    <col min="11001" max="11001" width="18.7109375" style="76" customWidth="1"/>
    <col min="11002" max="11002" width="7.28515625" style="76" customWidth="1"/>
    <col min="11003" max="11003" width="16.85546875" style="76" customWidth="1"/>
    <col min="11004" max="11004" width="10.28515625" style="76" customWidth="1"/>
    <col min="11005" max="11005" width="4.5703125" style="76" customWidth="1"/>
    <col min="11006" max="11006" width="10.5703125" style="76" customWidth="1"/>
    <col min="11007" max="11007" width="6.42578125" style="76" customWidth="1"/>
    <col min="11008" max="11008" width="10" style="76" customWidth="1"/>
    <col min="11009" max="11010" width="10.7109375" style="76" customWidth="1"/>
    <col min="11011" max="11011" width="12.85546875" style="76" customWidth="1"/>
    <col min="11012" max="11012" width="10.7109375" style="76" customWidth="1"/>
    <col min="11013" max="11013" width="20.28515625" style="76" customWidth="1"/>
    <col min="11014" max="11014" width="9.5703125" style="76" customWidth="1"/>
    <col min="11015" max="11015" width="12.28515625" style="76" bestFit="1" customWidth="1"/>
    <col min="11016" max="11254" width="9.140625" style="76"/>
    <col min="11255" max="11255" width="4.85546875" style="76" customWidth="1"/>
    <col min="11256" max="11256" width="11.85546875" style="76" customWidth="1"/>
    <col min="11257" max="11257" width="18.7109375" style="76" customWidth="1"/>
    <col min="11258" max="11258" width="7.28515625" style="76" customWidth="1"/>
    <col min="11259" max="11259" width="16.85546875" style="76" customWidth="1"/>
    <col min="11260" max="11260" width="10.28515625" style="76" customWidth="1"/>
    <col min="11261" max="11261" width="4.5703125" style="76" customWidth="1"/>
    <col min="11262" max="11262" width="10.5703125" style="76" customWidth="1"/>
    <col min="11263" max="11263" width="6.42578125" style="76" customWidth="1"/>
    <col min="11264" max="11264" width="10" style="76" customWidth="1"/>
    <col min="11265" max="11266" width="10.7109375" style="76" customWidth="1"/>
    <col min="11267" max="11267" width="12.85546875" style="76" customWidth="1"/>
    <col min="11268" max="11268" width="10.7109375" style="76" customWidth="1"/>
    <col min="11269" max="11269" width="20.28515625" style="76" customWidth="1"/>
    <col min="11270" max="11270" width="9.5703125" style="76" customWidth="1"/>
    <col min="11271" max="11271" width="12.28515625" style="76" bestFit="1" customWidth="1"/>
    <col min="11272" max="11510" width="9.140625" style="76"/>
    <col min="11511" max="11511" width="4.85546875" style="76" customWidth="1"/>
    <col min="11512" max="11512" width="11.85546875" style="76" customWidth="1"/>
    <col min="11513" max="11513" width="18.7109375" style="76" customWidth="1"/>
    <col min="11514" max="11514" width="7.28515625" style="76" customWidth="1"/>
    <col min="11515" max="11515" width="16.85546875" style="76" customWidth="1"/>
    <col min="11516" max="11516" width="10.28515625" style="76" customWidth="1"/>
    <col min="11517" max="11517" width="4.5703125" style="76" customWidth="1"/>
    <col min="11518" max="11518" width="10.5703125" style="76" customWidth="1"/>
    <col min="11519" max="11519" width="6.42578125" style="76" customWidth="1"/>
    <col min="11520" max="11520" width="10" style="76" customWidth="1"/>
    <col min="11521" max="11522" width="10.7109375" style="76" customWidth="1"/>
    <col min="11523" max="11523" width="12.85546875" style="76" customWidth="1"/>
    <col min="11524" max="11524" width="10.7109375" style="76" customWidth="1"/>
    <col min="11525" max="11525" width="20.28515625" style="76" customWidth="1"/>
    <col min="11526" max="11526" width="9.5703125" style="76" customWidth="1"/>
    <col min="11527" max="11527" width="12.28515625" style="76" bestFit="1" customWidth="1"/>
    <col min="11528" max="11766" width="9.140625" style="76"/>
    <col min="11767" max="11767" width="4.85546875" style="76" customWidth="1"/>
    <col min="11768" max="11768" width="11.85546875" style="76" customWidth="1"/>
    <col min="11769" max="11769" width="18.7109375" style="76" customWidth="1"/>
    <col min="11770" max="11770" width="7.28515625" style="76" customWidth="1"/>
    <col min="11771" max="11771" width="16.85546875" style="76" customWidth="1"/>
    <col min="11772" max="11772" width="10.28515625" style="76" customWidth="1"/>
    <col min="11773" max="11773" width="4.5703125" style="76" customWidth="1"/>
    <col min="11774" max="11774" width="10.5703125" style="76" customWidth="1"/>
    <col min="11775" max="11775" width="6.42578125" style="76" customWidth="1"/>
    <col min="11776" max="11776" width="10" style="76" customWidth="1"/>
    <col min="11777" max="11778" width="10.7109375" style="76" customWidth="1"/>
    <col min="11779" max="11779" width="12.85546875" style="76" customWidth="1"/>
    <col min="11780" max="11780" width="10.7109375" style="76" customWidth="1"/>
    <col min="11781" max="11781" width="20.28515625" style="76" customWidth="1"/>
    <col min="11782" max="11782" width="9.5703125" style="76" customWidth="1"/>
    <col min="11783" max="11783" width="12.28515625" style="76" bestFit="1" customWidth="1"/>
    <col min="11784" max="12022" width="9.140625" style="76"/>
    <col min="12023" max="12023" width="4.85546875" style="76" customWidth="1"/>
    <col min="12024" max="12024" width="11.85546875" style="76" customWidth="1"/>
    <col min="12025" max="12025" width="18.7109375" style="76" customWidth="1"/>
    <col min="12026" max="12026" width="7.28515625" style="76" customWidth="1"/>
    <col min="12027" max="12027" width="16.85546875" style="76" customWidth="1"/>
    <col min="12028" max="12028" width="10.28515625" style="76" customWidth="1"/>
    <col min="12029" max="12029" width="4.5703125" style="76" customWidth="1"/>
    <col min="12030" max="12030" width="10.5703125" style="76" customWidth="1"/>
    <col min="12031" max="12031" width="6.42578125" style="76" customWidth="1"/>
    <col min="12032" max="12032" width="10" style="76" customWidth="1"/>
    <col min="12033" max="12034" width="10.7109375" style="76" customWidth="1"/>
    <col min="12035" max="12035" width="12.85546875" style="76" customWidth="1"/>
    <col min="12036" max="12036" width="10.7109375" style="76" customWidth="1"/>
    <col min="12037" max="12037" width="20.28515625" style="76" customWidth="1"/>
    <col min="12038" max="12038" width="9.5703125" style="76" customWidth="1"/>
    <col min="12039" max="12039" width="12.28515625" style="76" bestFit="1" customWidth="1"/>
    <col min="12040" max="12278" width="9.140625" style="76"/>
    <col min="12279" max="12279" width="4.85546875" style="76" customWidth="1"/>
    <col min="12280" max="12280" width="11.85546875" style="76" customWidth="1"/>
    <col min="12281" max="12281" width="18.7109375" style="76" customWidth="1"/>
    <col min="12282" max="12282" width="7.28515625" style="76" customWidth="1"/>
    <col min="12283" max="12283" width="16.85546875" style="76" customWidth="1"/>
    <col min="12284" max="12284" width="10.28515625" style="76" customWidth="1"/>
    <col min="12285" max="12285" width="4.5703125" style="76" customWidth="1"/>
    <col min="12286" max="12286" width="10.5703125" style="76" customWidth="1"/>
    <col min="12287" max="12287" width="6.42578125" style="76" customWidth="1"/>
    <col min="12288" max="12288" width="10" style="76" customWidth="1"/>
    <col min="12289" max="12290" width="10.7109375" style="76" customWidth="1"/>
    <col min="12291" max="12291" width="12.85546875" style="76" customWidth="1"/>
    <col min="12292" max="12292" width="10.7109375" style="76" customWidth="1"/>
    <col min="12293" max="12293" width="20.28515625" style="76" customWidth="1"/>
    <col min="12294" max="12294" width="9.5703125" style="76" customWidth="1"/>
    <col min="12295" max="12295" width="12.28515625" style="76" bestFit="1" customWidth="1"/>
    <col min="12296" max="12534" width="9.140625" style="76"/>
    <col min="12535" max="12535" width="4.85546875" style="76" customWidth="1"/>
    <col min="12536" max="12536" width="11.85546875" style="76" customWidth="1"/>
    <col min="12537" max="12537" width="18.7109375" style="76" customWidth="1"/>
    <col min="12538" max="12538" width="7.28515625" style="76" customWidth="1"/>
    <col min="12539" max="12539" width="16.85546875" style="76" customWidth="1"/>
    <col min="12540" max="12540" width="10.28515625" style="76" customWidth="1"/>
    <col min="12541" max="12541" width="4.5703125" style="76" customWidth="1"/>
    <col min="12542" max="12542" width="10.5703125" style="76" customWidth="1"/>
    <col min="12543" max="12543" width="6.42578125" style="76" customWidth="1"/>
    <col min="12544" max="12544" width="10" style="76" customWidth="1"/>
    <col min="12545" max="12546" width="10.7109375" style="76" customWidth="1"/>
    <col min="12547" max="12547" width="12.85546875" style="76" customWidth="1"/>
    <col min="12548" max="12548" width="10.7109375" style="76" customWidth="1"/>
    <col min="12549" max="12549" width="20.28515625" style="76" customWidth="1"/>
    <col min="12550" max="12550" width="9.5703125" style="76" customWidth="1"/>
    <col min="12551" max="12551" width="12.28515625" style="76" bestFit="1" customWidth="1"/>
    <col min="12552" max="12790" width="9.140625" style="76"/>
    <col min="12791" max="12791" width="4.85546875" style="76" customWidth="1"/>
    <col min="12792" max="12792" width="11.85546875" style="76" customWidth="1"/>
    <col min="12793" max="12793" width="18.7109375" style="76" customWidth="1"/>
    <col min="12794" max="12794" width="7.28515625" style="76" customWidth="1"/>
    <col min="12795" max="12795" width="16.85546875" style="76" customWidth="1"/>
    <col min="12796" max="12796" width="10.28515625" style="76" customWidth="1"/>
    <col min="12797" max="12797" width="4.5703125" style="76" customWidth="1"/>
    <col min="12798" max="12798" width="10.5703125" style="76" customWidth="1"/>
    <col min="12799" max="12799" width="6.42578125" style="76" customWidth="1"/>
    <col min="12800" max="12800" width="10" style="76" customWidth="1"/>
    <col min="12801" max="12802" width="10.7109375" style="76" customWidth="1"/>
    <col min="12803" max="12803" width="12.85546875" style="76" customWidth="1"/>
    <col min="12804" max="12804" width="10.7109375" style="76" customWidth="1"/>
    <col min="12805" max="12805" width="20.28515625" style="76" customWidth="1"/>
    <col min="12806" max="12806" width="9.5703125" style="76" customWidth="1"/>
    <col min="12807" max="12807" width="12.28515625" style="76" bestFit="1" customWidth="1"/>
    <col min="12808" max="13046" width="9.140625" style="76"/>
    <col min="13047" max="13047" width="4.85546875" style="76" customWidth="1"/>
    <col min="13048" max="13048" width="11.85546875" style="76" customWidth="1"/>
    <col min="13049" max="13049" width="18.7109375" style="76" customWidth="1"/>
    <col min="13050" max="13050" width="7.28515625" style="76" customWidth="1"/>
    <col min="13051" max="13051" width="16.85546875" style="76" customWidth="1"/>
    <col min="13052" max="13052" width="10.28515625" style="76" customWidth="1"/>
    <col min="13053" max="13053" width="4.5703125" style="76" customWidth="1"/>
    <col min="13054" max="13054" width="10.5703125" style="76" customWidth="1"/>
    <col min="13055" max="13055" width="6.42578125" style="76" customWidth="1"/>
    <col min="13056" max="13056" width="10" style="76" customWidth="1"/>
    <col min="13057" max="13058" width="10.7109375" style="76" customWidth="1"/>
    <col min="13059" max="13059" width="12.85546875" style="76" customWidth="1"/>
    <col min="13060" max="13060" width="10.7109375" style="76" customWidth="1"/>
    <col min="13061" max="13061" width="20.28515625" style="76" customWidth="1"/>
    <col min="13062" max="13062" width="9.5703125" style="76" customWidth="1"/>
    <col min="13063" max="13063" width="12.28515625" style="76" bestFit="1" customWidth="1"/>
    <col min="13064" max="13302" width="9.140625" style="76"/>
    <col min="13303" max="13303" width="4.85546875" style="76" customWidth="1"/>
    <col min="13304" max="13304" width="11.85546875" style="76" customWidth="1"/>
    <col min="13305" max="13305" width="18.7109375" style="76" customWidth="1"/>
    <col min="13306" max="13306" width="7.28515625" style="76" customWidth="1"/>
    <col min="13307" max="13307" width="16.85546875" style="76" customWidth="1"/>
    <col min="13308" max="13308" width="10.28515625" style="76" customWidth="1"/>
    <col min="13309" max="13309" width="4.5703125" style="76" customWidth="1"/>
    <col min="13310" max="13310" width="10.5703125" style="76" customWidth="1"/>
    <col min="13311" max="13311" width="6.42578125" style="76" customWidth="1"/>
    <col min="13312" max="13312" width="10" style="76" customWidth="1"/>
    <col min="13313" max="13314" width="10.7109375" style="76" customWidth="1"/>
    <col min="13315" max="13315" width="12.85546875" style="76" customWidth="1"/>
    <col min="13316" max="13316" width="10.7109375" style="76" customWidth="1"/>
    <col min="13317" max="13317" width="20.28515625" style="76" customWidth="1"/>
    <col min="13318" max="13318" width="9.5703125" style="76" customWidth="1"/>
    <col min="13319" max="13319" width="12.28515625" style="76" bestFit="1" customWidth="1"/>
    <col min="13320" max="13558" width="9.140625" style="76"/>
    <col min="13559" max="13559" width="4.85546875" style="76" customWidth="1"/>
    <col min="13560" max="13560" width="11.85546875" style="76" customWidth="1"/>
    <col min="13561" max="13561" width="18.7109375" style="76" customWidth="1"/>
    <col min="13562" max="13562" width="7.28515625" style="76" customWidth="1"/>
    <col min="13563" max="13563" width="16.85546875" style="76" customWidth="1"/>
    <col min="13564" max="13564" width="10.28515625" style="76" customWidth="1"/>
    <col min="13565" max="13565" width="4.5703125" style="76" customWidth="1"/>
    <col min="13566" max="13566" width="10.5703125" style="76" customWidth="1"/>
    <col min="13567" max="13567" width="6.42578125" style="76" customWidth="1"/>
    <col min="13568" max="13568" width="10" style="76" customWidth="1"/>
    <col min="13569" max="13570" width="10.7109375" style="76" customWidth="1"/>
    <col min="13571" max="13571" width="12.85546875" style="76" customWidth="1"/>
    <col min="13572" max="13572" width="10.7109375" style="76" customWidth="1"/>
    <col min="13573" max="13573" width="20.28515625" style="76" customWidth="1"/>
    <col min="13574" max="13574" width="9.5703125" style="76" customWidth="1"/>
    <col min="13575" max="13575" width="12.28515625" style="76" bestFit="1" customWidth="1"/>
    <col min="13576" max="13814" width="9.140625" style="76"/>
    <col min="13815" max="13815" width="4.85546875" style="76" customWidth="1"/>
    <col min="13816" max="13816" width="11.85546875" style="76" customWidth="1"/>
    <col min="13817" max="13817" width="18.7109375" style="76" customWidth="1"/>
    <col min="13818" max="13818" width="7.28515625" style="76" customWidth="1"/>
    <col min="13819" max="13819" width="16.85546875" style="76" customWidth="1"/>
    <col min="13820" max="13820" width="10.28515625" style="76" customWidth="1"/>
    <col min="13821" max="13821" width="4.5703125" style="76" customWidth="1"/>
    <col min="13822" max="13822" width="10.5703125" style="76" customWidth="1"/>
    <col min="13823" max="13823" width="6.42578125" style="76" customWidth="1"/>
    <col min="13824" max="13824" width="10" style="76" customWidth="1"/>
    <col min="13825" max="13826" width="10.7109375" style="76" customWidth="1"/>
    <col min="13827" max="13827" width="12.85546875" style="76" customWidth="1"/>
    <col min="13828" max="13828" width="10.7109375" style="76" customWidth="1"/>
    <col min="13829" max="13829" width="20.28515625" style="76" customWidth="1"/>
    <col min="13830" max="13830" width="9.5703125" style="76" customWidth="1"/>
    <col min="13831" max="13831" width="12.28515625" style="76" bestFit="1" customWidth="1"/>
    <col min="13832" max="14070" width="9.140625" style="76"/>
    <col min="14071" max="14071" width="4.85546875" style="76" customWidth="1"/>
    <col min="14072" max="14072" width="11.85546875" style="76" customWidth="1"/>
    <col min="14073" max="14073" width="18.7109375" style="76" customWidth="1"/>
    <col min="14074" max="14074" width="7.28515625" style="76" customWidth="1"/>
    <col min="14075" max="14075" width="16.85546875" style="76" customWidth="1"/>
    <col min="14076" max="14076" width="10.28515625" style="76" customWidth="1"/>
    <col min="14077" max="14077" width="4.5703125" style="76" customWidth="1"/>
    <col min="14078" max="14078" width="10.5703125" style="76" customWidth="1"/>
    <col min="14079" max="14079" width="6.42578125" style="76" customWidth="1"/>
    <col min="14080" max="14080" width="10" style="76" customWidth="1"/>
    <col min="14081" max="14082" width="10.7109375" style="76" customWidth="1"/>
    <col min="14083" max="14083" width="12.85546875" style="76" customWidth="1"/>
    <col min="14084" max="14084" width="10.7109375" style="76" customWidth="1"/>
    <col min="14085" max="14085" width="20.28515625" style="76" customWidth="1"/>
    <col min="14086" max="14086" width="9.5703125" style="76" customWidth="1"/>
    <col min="14087" max="14087" width="12.28515625" style="76" bestFit="1" customWidth="1"/>
    <col min="14088" max="14326" width="9.140625" style="76"/>
    <col min="14327" max="14327" width="4.85546875" style="76" customWidth="1"/>
    <col min="14328" max="14328" width="11.85546875" style="76" customWidth="1"/>
    <col min="14329" max="14329" width="18.7109375" style="76" customWidth="1"/>
    <col min="14330" max="14330" width="7.28515625" style="76" customWidth="1"/>
    <col min="14331" max="14331" width="16.85546875" style="76" customWidth="1"/>
    <col min="14332" max="14332" width="10.28515625" style="76" customWidth="1"/>
    <col min="14333" max="14333" width="4.5703125" style="76" customWidth="1"/>
    <col min="14334" max="14334" width="10.5703125" style="76" customWidth="1"/>
    <col min="14335" max="14335" width="6.42578125" style="76" customWidth="1"/>
    <col min="14336" max="14336" width="10" style="76" customWidth="1"/>
    <col min="14337" max="14338" width="10.7109375" style="76" customWidth="1"/>
    <col min="14339" max="14339" width="12.85546875" style="76" customWidth="1"/>
    <col min="14340" max="14340" width="10.7109375" style="76" customWidth="1"/>
    <col min="14341" max="14341" width="20.28515625" style="76" customWidth="1"/>
    <col min="14342" max="14342" width="9.5703125" style="76" customWidth="1"/>
    <col min="14343" max="14343" width="12.28515625" style="76" bestFit="1" customWidth="1"/>
    <col min="14344" max="14582" width="9.140625" style="76"/>
    <col min="14583" max="14583" width="4.85546875" style="76" customWidth="1"/>
    <col min="14584" max="14584" width="11.85546875" style="76" customWidth="1"/>
    <col min="14585" max="14585" width="18.7109375" style="76" customWidth="1"/>
    <col min="14586" max="14586" width="7.28515625" style="76" customWidth="1"/>
    <col min="14587" max="14587" width="16.85546875" style="76" customWidth="1"/>
    <col min="14588" max="14588" width="10.28515625" style="76" customWidth="1"/>
    <col min="14589" max="14589" width="4.5703125" style="76" customWidth="1"/>
    <col min="14590" max="14590" width="10.5703125" style="76" customWidth="1"/>
    <col min="14591" max="14591" width="6.42578125" style="76" customWidth="1"/>
    <col min="14592" max="14592" width="10" style="76" customWidth="1"/>
    <col min="14593" max="14594" width="10.7109375" style="76" customWidth="1"/>
    <col min="14595" max="14595" width="12.85546875" style="76" customWidth="1"/>
    <col min="14596" max="14596" width="10.7109375" style="76" customWidth="1"/>
    <col min="14597" max="14597" width="20.28515625" style="76" customWidth="1"/>
    <col min="14598" max="14598" width="9.5703125" style="76" customWidth="1"/>
    <col min="14599" max="14599" width="12.28515625" style="76" bestFit="1" customWidth="1"/>
    <col min="14600" max="14838" width="9.140625" style="76"/>
    <col min="14839" max="14839" width="4.85546875" style="76" customWidth="1"/>
    <col min="14840" max="14840" width="11.85546875" style="76" customWidth="1"/>
    <col min="14841" max="14841" width="18.7109375" style="76" customWidth="1"/>
    <col min="14842" max="14842" width="7.28515625" style="76" customWidth="1"/>
    <col min="14843" max="14843" width="16.85546875" style="76" customWidth="1"/>
    <col min="14844" max="14844" width="10.28515625" style="76" customWidth="1"/>
    <col min="14845" max="14845" width="4.5703125" style="76" customWidth="1"/>
    <col min="14846" max="14846" width="10.5703125" style="76" customWidth="1"/>
    <col min="14847" max="14847" width="6.42578125" style="76" customWidth="1"/>
    <col min="14848" max="14848" width="10" style="76" customWidth="1"/>
    <col min="14849" max="14850" width="10.7109375" style="76" customWidth="1"/>
    <col min="14851" max="14851" width="12.85546875" style="76" customWidth="1"/>
    <col min="14852" max="14852" width="10.7109375" style="76" customWidth="1"/>
    <col min="14853" max="14853" width="20.28515625" style="76" customWidth="1"/>
    <col min="14854" max="14854" width="9.5703125" style="76" customWidth="1"/>
    <col min="14855" max="14855" width="12.28515625" style="76" bestFit="1" customWidth="1"/>
    <col min="14856" max="15094" width="9.140625" style="76"/>
    <col min="15095" max="15095" width="4.85546875" style="76" customWidth="1"/>
    <col min="15096" max="15096" width="11.85546875" style="76" customWidth="1"/>
    <col min="15097" max="15097" width="18.7109375" style="76" customWidth="1"/>
    <col min="15098" max="15098" width="7.28515625" style="76" customWidth="1"/>
    <col min="15099" max="15099" width="16.85546875" style="76" customWidth="1"/>
    <col min="15100" max="15100" width="10.28515625" style="76" customWidth="1"/>
    <col min="15101" max="15101" width="4.5703125" style="76" customWidth="1"/>
    <col min="15102" max="15102" width="10.5703125" style="76" customWidth="1"/>
    <col min="15103" max="15103" width="6.42578125" style="76" customWidth="1"/>
    <col min="15104" max="15104" width="10" style="76" customWidth="1"/>
    <col min="15105" max="15106" width="10.7109375" style="76" customWidth="1"/>
    <col min="15107" max="15107" width="12.85546875" style="76" customWidth="1"/>
    <col min="15108" max="15108" width="10.7109375" style="76" customWidth="1"/>
    <col min="15109" max="15109" width="20.28515625" style="76" customWidth="1"/>
    <col min="15110" max="15110" width="9.5703125" style="76" customWidth="1"/>
    <col min="15111" max="15111" width="12.28515625" style="76" bestFit="1" customWidth="1"/>
    <col min="15112" max="15350" width="9.140625" style="76"/>
    <col min="15351" max="15351" width="4.85546875" style="76" customWidth="1"/>
    <col min="15352" max="15352" width="11.85546875" style="76" customWidth="1"/>
    <col min="15353" max="15353" width="18.7109375" style="76" customWidth="1"/>
    <col min="15354" max="15354" width="7.28515625" style="76" customWidth="1"/>
    <col min="15355" max="15355" width="16.85546875" style="76" customWidth="1"/>
    <col min="15356" max="15356" width="10.28515625" style="76" customWidth="1"/>
    <col min="15357" max="15357" width="4.5703125" style="76" customWidth="1"/>
    <col min="15358" max="15358" width="10.5703125" style="76" customWidth="1"/>
    <col min="15359" max="15359" width="6.42578125" style="76" customWidth="1"/>
    <col min="15360" max="15360" width="10" style="76" customWidth="1"/>
    <col min="15361" max="15362" width="10.7109375" style="76" customWidth="1"/>
    <col min="15363" max="15363" width="12.85546875" style="76" customWidth="1"/>
    <col min="15364" max="15364" width="10.7109375" style="76" customWidth="1"/>
    <col min="15365" max="15365" width="20.28515625" style="76" customWidth="1"/>
    <col min="15366" max="15366" width="9.5703125" style="76" customWidth="1"/>
    <col min="15367" max="15367" width="12.28515625" style="76" bestFit="1" customWidth="1"/>
    <col min="15368" max="15606" width="9.140625" style="76"/>
    <col min="15607" max="15607" width="4.85546875" style="76" customWidth="1"/>
    <col min="15608" max="15608" width="11.85546875" style="76" customWidth="1"/>
    <col min="15609" max="15609" width="18.7109375" style="76" customWidth="1"/>
    <col min="15610" max="15610" width="7.28515625" style="76" customWidth="1"/>
    <col min="15611" max="15611" width="16.85546875" style="76" customWidth="1"/>
    <col min="15612" max="15612" width="10.28515625" style="76" customWidth="1"/>
    <col min="15613" max="15613" width="4.5703125" style="76" customWidth="1"/>
    <col min="15614" max="15614" width="10.5703125" style="76" customWidth="1"/>
    <col min="15615" max="15615" width="6.42578125" style="76" customWidth="1"/>
    <col min="15616" max="15616" width="10" style="76" customWidth="1"/>
    <col min="15617" max="15618" width="10.7109375" style="76" customWidth="1"/>
    <col min="15619" max="15619" width="12.85546875" style="76" customWidth="1"/>
    <col min="15620" max="15620" width="10.7109375" style="76" customWidth="1"/>
    <col min="15621" max="15621" width="20.28515625" style="76" customWidth="1"/>
    <col min="15622" max="15622" width="9.5703125" style="76" customWidth="1"/>
    <col min="15623" max="15623" width="12.28515625" style="76" bestFit="1" customWidth="1"/>
    <col min="15624" max="15862" width="9.140625" style="76"/>
    <col min="15863" max="15863" width="4.85546875" style="76" customWidth="1"/>
    <col min="15864" max="15864" width="11.85546875" style="76" customWidth="1"/>
    <col min="15865" max="15865" width="18.7109375" style="76" customWidth="1"/>
    <col min="15866" max="15866" width="7.28515625" style="76" customWidth="1"/>
    <col min="15867" max="15867" width="16.85546875" style="76" customWidth="1"/>
    <col min="15868" max="15868" width="10.28515625" style="76" customWidth="1"/>
    <col min="15869" max="15869" width="4.5703125" style="76" customWidth="1"/>
    <col min="15870" max="15870" width="10.5703125" style="76" customWidth="1"/>
    <col min="15871" max="15871" width="6.42578125" style="76" customWidth="1"/>
    <col min="15872" max="15872" width="10" style="76" customWidth="1"/>
    <col min="15873" max="15874" width="10.7109375" style="76" customWidth="1"/>
    <col min="15875" max="15875" width="12.85546875" style="76" customWidth="1"/>
    <col min="15876" max="15876" width="10.7109375" style="76" customWidth="1"/>
    <col min="15877" max="15877" width="20.28515625" style="76" customWidth="1"/>
    <col min="15878" max="15878" width="9.5703125" style="76" customWidth="1"/>
    <col min="15879" max="15879" width="12.28515625" style="76" bestFit="1" customWidth="1"/>
    <col min="15880" max="16118" width="9.140625" style="76"/>
    <col min="16119" max="16119" width="4.85546875" style="76" customWidth="1"/>
    <col min="16120" max="16120" width="11.85546875" style="76" customWidth="1"/>
    <col min="16121" max="16121" width="18.7109375" style="76" customWidth="1"/>
    <col min="16122" max="16122" width="7.28515625" style="76" customWidth="1"/>
    <col min="16123" max="16123" width="16.85546875" style="76" customWidth="1"/>
    <col min="16124" max="16124" width="10.28515625" style="76" customWidth="1"/>
    <col min="16125" max="16125" width="4.5703125" style="76" customWidth="1"/>
    <col min="16126" max="16126" width="10.5703125" style="76" customWidth="1"/>
    <col min="16127" max="16127" width="6.42578125" style="76" customWidth="1"/>
    <col min="16128" max="16128" width="10" style="76" customWidth="1"/>
    <col min="16129" max="16130" width="10.7109375" style="76" customWidth="1"/>
    <col min="16131" max="16131" width="12.85546875" style="76" customWidth="1"/>
    <col min="16132" max="16132" width="10.7109375" style="76" customWidth="1"/>
    <col min="16133" max="16133" width="20.28515625" style="76" customWidth="1"/>
    <col min="16134" max="16134" width="9.5703125" style="76" customWidth="1"/>
    <col min="16135" max="16135" width="12.28515625" style="76" bestFit="1" customWidth="1"/>
    <col min="16136" max="16384" width="9.140625" style="76"/>
  </cols>
  <sheetData>
    <row r="1" spans="1:12" s="1" customFormat="1" ht="24" customHeight="1">
      <c r="A1" s="1" t="s">
        <v>134</v>
      </c>
      <c r="B1" s="70"/>
      <c r="D1" s="71" t="s">
        <v>135</v>
      </c>
    </row>
    <row r="2" spans="1:12" s="1" customFormat="1" ht="20.25" customHeight="1">
      <c r="A2" s="1" t="s">
        <v>136</v>
      </c>
      <c r="B2" s="70"/>
      <c r="D2" s="4" t="s">
        <v>198</v>
      </c>
      <c r="E2" s="4"/>
      <c r="F2" s="73"/>
      <c r="G2" s="46"/>
      <c r="J2" s="46" t="s">
        <v>4</v>
      </c>
      <c r="K2" s="41">
        <v>2</v>
      </c>
    </row>
    <row r="3" spans="1:12" s="1" customFormat="1" ht="20.25" customHeight="1">
      <c r="D3" s="71" t="s">
        <v>199</v>
      </c>
      <c r="E3" s="73"/>
      <c r="F3" s="74"/>
      <c r="J3" s="46"/>
      <c r="K3" s="41"/>
    </row>
    <row r="4" spans="1:12" s="1" customFormat="1" ht="20.25" customHeight="1">
      <c r="A4" s="42" t="s">
        <v>200</v>
      </c>
      <c r="B4" s="75"/>
      <c r="C4" s="72"/>
      <c r="J4" s="46" t="s">
        <v>5</v>
      </c>
      <c r="K4" s="41">
        <v>1</v>
      </c>
    </row>
    <row r="5" spans="1:12" ht="24.75" customHeight="1">
      <c r="A5" s="162" t="s">
        <v>2</v>
      </c>
      <c r="B5" s="161" t="s">
        <v>3</v>
      </c>
      <c r="C5" s="164" t="s">
        <v>137</v>
      </c>
      <c r="D5" s="165" t="s">
        <v>138</v>
      </c>
      <c r="E5" s="161" t="s">
        <v>125</v>
      </c>
      <c r="F5" s="161" t="s">
        <v>126</v>
      </c>
      <c r="G5" s="161" t="s">
        <v>139</v>
      </c>
      <c r="H5" s="162" t="s">
        <v>140</v>
      </c>
      <c r="I5" s="163" t="s">
        <v>141</v>
      </c>
      <c r="J5" s="163"/>
      <c r="K5" s="161" t="s">
        <v>142</v>
      </c>
      <c r="L5" s="160" t="s">
        <v>172</v>
      </c>
    </row>
    <row r="6" spans="1:12" ht="24.75" customHeight="1">
      <c r="A6" s="162"/>
      <c r="B6" s="162"/>
      <c r="C6" s="164"/>
      <c r="D6" s="165"/>
      <c r="E6" s="162"/>
      <c r="F6" s="162"/>
      <c r="G6" s="162"/>
      <c r="H6" s="162"/>
      <c r="I6" s="77" t="s">
        <v>117</v>
      </c>
      <c r="J6" s="77" t="s">
        <v>6</v>
      </c>
      <c r="K6" s="162"/>
      <c r="L6" s="160"/>
    </row>
    <row r="7" spans="1:12" s="79" customFormat="1" ht="27.75" customHeight="1">
      <c r="A7" s="80">
        <v>1</v>
      </c>
      <c r="B7" s="166">
        <v>1820266235</v>
      </c>
      <c r="C7" s="167" t="s">
        <v>201</v>
      </c>
      <c r="D7" s="168" t="s">
        <v>202</v>
      </c>
      <c r="E7" s="169" t="s">
        <v>203</v>
      </c>
      <c r="F7" s="170" t="s">
        <v>204</v>
      </c>
      <c r="G7" s="47"/>
      <c r="H7" s="47"/>
      <c r="I7" s="81">
        <v>9.5</v>
      </c>
      <c r="J7" s="81"/>
      <c r="K7" s="78" t="s">
        <v>205</v>
      </c>
      <c r="L7" s="104" t="s">
        <v>206</v>
      </c>
    </row>
    <row r="8" spans="1:12" s="79" customFormat="1" ht="27.75" customHeight="1">
      <c r="A8" s="80">
        <f t="shared" ref="A8:A28" si="0">A7+1</f>
        <v>2</v>
      </c>
      <c r="B8" s="166">
        <v>172327984</v>
      </c>
      <c r="C8" s="167" t="s">
        <v>207</v>
      </c>
      <c r="D8" s="168" t="s">
        <v>143</v>
      </c>
      <c r="E8" s="169" t="s">
        <v>203</v>
      </c>
      <c r="F8" s="170" t="s">
        <v>208</v>
      </c>
      <c r="G8" s="47"/>
      <c r="H8" s="47"/>
      <c r="I8" s="81">
        <v>9.5</v>
      </c>
      <c r="J8" s="81"/>
      <c r="K8" s="78" t="s">
        <v>205</v>
      </c>
      <c r="L8" s="104" t="s">
        <v>206</v>
      </c>
    </row>
    <row r="9" spans="1:12" s="79" customFormat="1" ht="27.75" customHeight="1">
      <c r="A9" s="80">
        <f t="shared" si="0"/>
        <v>3</v>
      </c>
      <c r="B9" s="166">
        <v>1810226267</v>
      </c>
      <c r="C9" s="167" t="s">
        <v>209</v>
      </c>
      <c r="D9" s="168" t="s">
        <v>143</v>
      </c>
      <c r="E9" s="169" t="s">
        <v>203</v>
      </c>
      <c r="F9" s="170" t="s">
        <v>210</v>
      </c>
      <c r="G9" s="47"/>
      <c r="H9" s="47"/>
      <c r="I9" s="81">
        <v>8.4</v>
      </c>
      <c r="J9" s="81"/>
      <c r="K9" s="78" t="s">
        <v>7</v>
      </c>
      <c r="L9" s="104" t="s">
        <v>206</v>
      </c>
    </row>
    <row r="10" spans="1:12" s="79" customFormat="1" ht="27.75" customHeight="1">
      <c r="A10" s="80">
        <f t="shared" si="0"/>
        <v>4</v>
      </c>
      <c r="B10" s="166">
        <v>1820264941</v>
      </c>
      <c r="C10" s="167" t="s">
        <v>211</v>
      </c>
      <c r="D10" s="168" t="s">
        <v>212</v>
      </c>
      <c r="E10" s="169" t="s">
        <v>203</v>
      </c>
      <c r="F10" s="170" t="s">
        <v>204</v>
      </c>
      <c r="G10" s="47"/>
      <c r="H10" s="47"/>
      <c r="I10" s="81">
        <v>0.5</v>
      </c>
      <c r="J10" s="81"/>
      <c r="K10" s="78" t="s">
        <v>7</v>
      </c>
      <c r="L10" s="104" t="s">
        <v>206</v>
      </c>
    </row>
    <row r="11" spans="1:12" s="79" customFormat="1" ht="27.75" customHeight="1">
      <c r="A11" s="80">
        <f t="shared" si="0"/>
        <v>5</v>
      </c>
      <c r="B11" s="166">
        <v>1811223956</v>
      </c>
      <c r="C11" s="167" t="s">
        <v>189</v>
      </c>
      <c r="D11" s="168" t="s">
        <v>213</v>
      </c>
      <c r="E11" s="169" t="s">
        <v>203</v>
      </c>
      <c r="F11" s="170" t="s">
        <v>210</v>
      </c>
      <c r="G11" s="47"/>
      <c r="H11" s="47"/>
      <c r="I11" s="81">
        <v>4.0999999999999996</v>
      </c>
      <c r="J11" s="81"/>
      <c r="K11" s="78" t="s">
        <v>7</v>
      </c>
      <c r="L11" s="104" t="s">
        <v>206</v>
      </c>
    </row>
    <row r="12" spans="1:12" s="79" customFormat="1" ht="27.75" customHeight="1">
      <c r="A12" s="80">
        <f t="shared" si="0"/>
        <v>6</v>
      </c>
      <c r="B12" s="166">
        <v>172327988</v>
      </c>
      <c r="C12" s="167" t="s">
        <v>214</v>
      </c>
      <c r="D12" s="168" t="s">
        <v>179</v>
      </c>
      <c r="E12" s="169" t="s">
        <v>203</v>
      </c>
      <c r="F12" s="170" t="s">
        <v>208</v>
      </c>
      <c r="G12" s="47"/>
      <c r="H12" s="47"/>
      <c r="I12" s="81">
        <v>9.5</v>
      </c>
      <c r="J12" s="81"/>
      <c r="K12" s="78" t="s">
        <v>205</v>
      </c>
      <c r="L12" s="104" t="s">
        <v>206</v>
      </c>
    </row>
    <row r="13" spans="1:12" s="79" customFormat="1" ht="27.75" customHeight="1">
      <c r="A13" s="80">
        <f t="shared" si="0"/>
        <v>7</v>
      </c>
      <c r="B13" s="166">
        <v>1810223784</v>
      </c>
      <c r="C13" s="167" t="s">
        <v>215</v>
      </c>
      <c r="D13" s="168" t="s">
        <v>179</v>
      </c>
      <c r="E13" s="169" t="s">
        <v>203</v>
      </c>
      <c r="F13" s="170" t="s">
        <v>210</v>
      </c>
      <c r="G13" s="47"/>
      <c r="H13" s="47"/>
      <c r="I13" s="81">
        <v>4.7</v>
      </c>
      <c r="J13" s="81"/>
      <c r="K13" s="78" t="s">
        <v>205</v>
      </c>
      <c r="L13" s="104" t="s">
        <v>206</v>
      </c>
    </row>
    <row r="14" spans="1:12" s="79" customFormat="1" ht="27.75" customHeight="1">
      <c r="A14" s="80">
        <f t="shared" si="0"/>
        <v>8</v>
      </c>
      <c r="B14" s="166">
        <v>172327989</v>
      </c>
      <c r="C14" s="167" t="s">
        <v>216</v>
      </c>
      <c r="D14" s="168" t="s">
        <v>217</v>
      </c>
      <c r="E14" s="169" t="s">
        <v>203</v>
      </c>
      <c r="F14" s="170" t="s">
        <v>208</v>
      </c>
      <c r="G14" s="47"/>
      <c r="H14" s="47"/>
      <c r="I14" s="81">
        <v>9</v>
      </c>
      <c r="J14" s="81"/>
      <c r="K14" s="78" t="s">
        <v>205</v>
      </c>
      <c r="L14" s="104" t="s">
        <v>206</v>
      </c>
    </row>
    <row r="15" spans="1:12" s="79" customFormat="1" ht="27.75" customHeight="1">
      <c r="A15" s="80">
        <f t="shared" si="0"/>
        <v>9</v>
      </c>
      <c r="B15" s="166">
        <v>161326970</v>
      </c>
      <c r="C15" s="167" t="s">
        <v>218</v>
      </c>
      <c r="D15" s="168" t="s">
        <v>185</v>
      </c>
      <c r="E15" s="169" t="s">
        <v>203</v>
      </c>
      <c r="F15" s="170" t="s">
        <v>219</v>
      </c>
      <c r="G15" s="47"/>
      <c r="H15" s="47"/>
      <c r="I15" s="81">
        <v>3</v>
      </c>
      <c r="J15" s="81"/>
      <c r="K15" s="78" t="s">
        <v>171</v>
      </c>
      <c r="L15" s="104" t="s">
        <v>206</v>
      </c>
    </row>
    <row r="16" spans="1:12" s="79" customFormat="1" ht="27.75" customHeight="1">
      <c r="A16" s="80">
        <f t="shared" si="0"/>
        <v>10</v>
      </c>
      <c r="B16" s="166">
        <v>1820266333</v>
      </c>
      <c r="C16" s="167" t="s">
        <v>220</v>
      </c>
      <c r="D16" s="168" t="s">
        <v>158</v>
      </c>
      <c r="E16" s="169" t="s">
        <v>203</v>
      </c>
      <c r="F16" s="170" t="s">
        <v>204</v>
      </c>
      <c r="G16" s="47"/>
      <c r="H16" s="47"/>
      <c r="I16" s="81">
        <v>8.3000000000000007</v>
      </c>
      <c r="J16" s="81"/>
      <c r="K16" s="78" t="s">
        <v>7</v>
      </c>
      <c r="L16" s="104" t="s">
        <v>206</v>
      </c>
    </row>
    <row r="17" spans="1:12" s="79" customFormat="1" ht="27.75" customHeight="1">
      <c r="A17" s="80">
        <f t="shared" si="0"/>
        <v>11</v>
      </c>
      <c r="B17" s="166">
        <v>172327993</v>
      </c>
      <c r="C17" s="167" t="s">
        <v>221</v>
      </c>
      <c r="D17" s="168" t="s">
        <v>144</v>
      </c>
      <c r="E17" s="169" t="s">
        <v>203</v>
      </c>
      <c r="F17" s="170" t="s">
        <v>208</v>
      </c>
      <c r="G17" s="47"/>
      <c r="H17" s="47"/>
      <c r="I17" s="81">
        <v>9.5</v>
      </c>
      <c r="J17" s="81"/>
      <c r="K17" s="78" t="s">
        <v>205</v>
      </c>
      <c r="L17" s="104" t="s">
        <v>206</v>
      </c>
    </row>
    <row r="18" spans="1:12" s="79" customFormat="1" ht="27.75" customHeight="1">
      <c r="A18" s="80">
        <f t="shared" si="0"/>
        <v>12</v>
      </c>
      <c r="B18" s="166">
        <v>171575488</v>
      </c>
      <c r="C18" s="167" t="s">
        <v>222</v>
      </c>
      <c r="D18" s="168" t="s">
        <v>223</v>
      </c>
      <c r="E18" s="169" t="s">
        <v>203</v>
      </c>
      <c r="F18" s="170" t="s">
        <v>224</v>
      </c>
      <c r="G18" s="47"/>
      <c r="H18" s="47"/>
      <c r="I18" s="81">
        <v>6.5</v>
      </c>
      <c r="J18" s="81"/>
      <c r="K18" s="78">
        <v>51829</v>
      </c>
      <c r="L18" s="104" t="s">
        <v>206</v>
      </c>
    </row>
    <row r="19" spans="1:12" s="79" customFormat="1" ht="27.75" customHeight="1">
      <c r="A19" s="80">
        <f t="shared" si="0"/>
        <v>13</v>
      </c>
      <c r="B19" s="166">
        <v>1810223779</v>
      </c>
      <c r="C19" s="167" t="s">
        <v>186</v>
      </c>
      <c r="D19" s="168" t="s">
        <v>178</v>
      </c>
      <c r="E19" s="169" t="s">
        <v>203</v>
      </c>
      <c r="F19" s="170" t="s">
        <v>210</v>
      </c>
      <c r="G19" s="47"/>
      <c r="H19" s="47"/>
      <c r="I19" s="81" t="s">
        <v>163</v>
      </c>
      <c r="J19" s="81"/>
      <c r="K19" s="78" t="s">
        <v>7</v>
      </c>
      <c r="L19" s="104" t="s">
        <v>206</v>
      </c>
    </row>
    <row r="20" spans="1:12" s="79" customFormat="1" ht="27.75" customHeight="1">
      <c r="A20" s="80">
        <f t="shared" si="0"/>
        <v>14</v>
      </c>
      <c r="B20" s="166">
        <v>172327996</v>
      </c>
      <c r="C20" s="167" t="s">
        <v>225</v>
      </c>
      <c r="D20" s="168" t="s">
        <v>226</v>
      </c>
      <c r="E20" s="169" t="s">
        <v>203</v>
      </c>
      <c r="F20" s="170" t="s">
        <v>208</v>
      </c>
      <c r="G20" s="47"/>
      <c r="H20" s="47"/>
      <c r="I20" s="81">
        <v>9.5</v>
      </c>
      <c r="J20" s="81"/>
      <c r="K20" s="78" t="s">
        <v>205</v>
      </c>
      <c r="L20" s="104" t="s">
        <v>206</v>
      </c>
    </row>
    <row r="21" spans="1:12" s="79" customFormat="1" ht="27.75" customHeight="1">
      <c r="A21" s="80">
        <f t="shared" si="0"/>
        <v>15</v>
      </c>
      <c r="B21" s="166">
        <v>1811226157</v>
      </c>
      <c r="C21" s="167" t="s">
        <v>227</v>
      </c>
      <c r="D21" s="168" t="s">
        <v>187</v>
      </c>
      <c r="E21" s="169" t="s">
        <v>203</v>
      </c>
      <c r="F21" s="170" t="s">
        <v>210</v>
      </c>
      <c r="G21" s="47"/>
      <c r="H21" s="47"/>
      <c r="I21" s="81" t="s">
        <v>163</v>
      </c>
      <c r="J21" s="81"/>
      <c r="K21" s="78" t="s">
        <v>7</v>
      </c>
      <c r="L21" s="104" t="s">
        <v>206</v>
      </c>
    </row>
    <row r="22" spans="1:12" s="79" customFormat="1" ht="27.75" customHeight="1">
      <c r="A22" s="80">
        <f t="shared" si="0"/>
        <v>16</v>
      </c>
      <c r="B22" s="166">
        <v>172416889</v>
      </c>
      <c r="C22" s="167" t="s">
        <v>228</v>
      </c>
      <c r="D22" s="168" t="s">
        <v>229</v>
      </c>
      <c r="E22" s="169" t="s">
        <v>203</v>
      </c>
      <c r="F22" s="170" t="s">
        <v>208</v>
      </c>
      <c r="G22" s="47"/>
      <c r="H22" s="47"/>
      <c r="I22" s="81">
        <v>9.5</v>
      </c>
      <c r="J22" s="81"/>
      <c r="K22" s="78" t="s">
        <v>205</v>
      </c>
      <c r="L22" s="104" t="s">
        <v>206</v>
      </c>
    </row>
    <row r="23" spans="1:12" s="79" customFormat="1" ht="27.75" customHeight="1">
      <c r="A23" s="80">
        <f t="shared" si="0"/>
        <v>17</v>
      </c>
      <c r="B23" s="166">
        <v>1811213926</v>
      </c>
      <c r="C23" s="167" t="s">
        <v>196</v>
      </c>
      <c r="D23" s="168" t="s">
        <v>229</v>
      </c>
      <c r="E23" s="169" t="s">
        <v>203</v>
      </c>
      <c r="F23" s="170" t="s">
        <v>230</v>
      </c>
      <c r="G23" s="47"/>
      <c r="H23" s="47"/>
      <c r="I23" s="81" t="s">
        <v>163</v>
      </c>
      <c r="J23" s="81"/>
      <c r="K23" s="78" t="s">
        <v>7</v>
      </c>
      <c r="L23" s="104" t="s">
        <v>206</v>
      </c>
    </row>
    <row r="24" spans="1:12" s="79" customFormat="1" ht="27.75" customHeight="1">
      <c r="A24" s="80">
        <f t="shared" si="0"/>
        <v>18</v>
      </c>
      <c r="B24" s="166">
        <v>161156997</v>
      </c>
      <c r="C24" s="167" t="s">
        <v>231</v>
      </c>
      <c r="D24" s="168" t="s">
        <v>159</v>
      </c>
      <c r="E24" s="169" t="s">
        <v>203</v>
      </c>
      <c r="F24" s="170" t="s">
        <v>210</v>
      </c>
      <c r="G24" s="47"/>
      <c r="H24" s="47"/>
      <c r="I24" s="81">
        <v>9.5</v>
      </c>
      <c r="J24" s="81"/>
      <c r="K24" s="78" t="s">
        <v>205</v>
      </c>
      <c r="L24" s="104" t="s">
        <v>206</v>
      </c>
    </row>
    <row r="25" spans="1:12" s="79" customFormat="1" ht="27.75" customHeight="1">
      <c r="A25" s="80">
        <f t="shared" si="0"/>
        <v>19</v>
      </c>
      <c r="B25" s="166">
        <v>1810224611</v>
      </c>
      <c r="C25" s="167" t="s">
        <v>232</v>
      </c>
      <c r="D25" s="168" t="s">
        <v>159</v>
      </c>
      <c r="E25" s="169" t="s">
        <v>203</v>
      </c>
      <c r="F25" s="170" t="s">
        <v>210</v>
      </c>
      <c r="G25" s="47"/>
      <c r="H25" s="47"/>
      <c r="I25" s="81">
        <v>6.2</v>
      </c>
      <c r="J25" s="81"/>
      <c r="K25" s="78" t="s">
        <v>205</v>
      </c>
      <c r="L25" s="104" t="s">
        <v>206</v>
      </c>
    </row>
    <row r="26" spans="1:12" s="79" customFormat="1" ht="27.75" customHeight="1">
      <c r="A26" s="80">
        <f t="shared" si="0"/>
        <v>20</v>
      </c>
      <c r="B26" s="166">
        <v>1816217061</v>
      </c>
      <c r="C26" s="167" t="s">
        <v>233</v>
      </c>
      <c r="D26" s="168" t="s">
        <v>159</v>
      </c>
      <c r="E26" s="169" t="s">
        <v>203</v>
      </c>
      <c r="F26" s="170" t="s">
        <v>234</v>
      </c>
      <c r="G26" s="47"/>
      <c r="H26" s="47"/>
      <c r="I26" s="81" t="s">
        <v>323</v>
      </c>
      <c r="J26" s="81"/>
      <c r="K26" s="78" t="s">
        <v>171</v>
      </c>
      <c r="L26" s="104" t="s">
        <v>206</v>
      </c>
    </row>
    <row r="27" spans="1:12" s="79" customFormat="1" ht="27.75" customHeight="1">
      <c r="A27" s="80">
        <f t="shared" si="0"/>
        <v>21</v>
      </c>
      <c r="B27" s="166">
        <v>1910219669</v>
      </c>
      <c r="C27" s="167" t="s">
        <v>235</v>
      </c>
      <c r="D27" s="168" t="s">
        <v>160</v>
      </c>
      <c r="E27" s="169" t="s">
        <v>203</v>
      </c>
      <c r="F27" s="170" t="s">
        <v>236</v>
      </c>
      <c r="G27" s="47"/>
      <c r="H27" s="47"/>
      <c r="I27" s="81">
        <v>4</v>
      </c>
      <c r="J27" s="81"/>
      <c r="K27" s="78" t="s">
        <v>205</v>
      </c>
      <c r="L27" s="104" t="s">
        <v>206</v>
      </c>
    </row>
    <row r="28" spans="1:12" s="79" customFormat="1" ht="27.75" customHeight="1">
      <c r="A28" s="80">
        <f t="shared" si="0"/>
        <v>22</v>
      </c>
      <c r="B28" s="166">
        <v>172328005</v>
      </c>
      <c r="C28" s="167" t="s">
        <v>237</v>
      </c>
      <c r="D28" s="168" t="s">
        <v>145</v>
      </c>
      <c r="E28" s="169" t="s">
        <v>203</v>
      </c>
      <c r="F28" s="170" t="s">
        <v>208</v>
      </c>
      <c r="G28" s="47"/>
      <c r="H28" s="47"/>
      <c r="I28" s="81">
        <v>9.5</v>
      </c>
      <c r="J28" s="81"/>
      <c r="K28" s="78" t="s">
        <v>205</v>
      </c>
      <c r="L28" s="104" t="s">
        <v>206</v>
      </c>
    </row>
    <row r="29" spans="1:12" s="79" customFormat="1" ht="27.75" customHeight="1">
      <c r="A29" s="80">
        <v>1</v>
      </c>
      <c r="B29" s="166">
        <v>1811225067</v>
      </c>
      <c r="C29" s="167" t="s">
        <v>238</v>
      </c>
      <c r="D29" s="168" t="s">
        <v>146</v>
      </c>
      <c r="E29" s="169" t="s">
        <v>203</v>
      </c>
      <c r="F29" s="170" t="s">
        <v>210</v>
      </c>
      <c r="G29" s="47"/>
      <c r="H29" s="47"/>
      <c r="I29" s="81">
        <v>1.5</v>
      </c>
      <c r="J29" s="81"/>
      <c r="K29" s="78" t="s">
        <v>205</v>
      </c>
      <c r="L29" s="104" t="s">
        <v>239</v>
      </c>
    </row>
    <row r="30" spans="1:12" s="79" customFormat="1" ht="27.75" customHeight="1">
      <c r="A30" s="80">
        <f t="shared" ref="A30:A50" si="1">A29+1</f>
        <v>2</v>
      </c>
      <c r="B30" s="166">
        <v>172328008</v>
      </c>
      <c r="C30" s="167" t="s">
        <v>240</v>
      </c>
      <c r="D30" s="168" t="s">
        <v>181</v>
      </c>
      <c r="E30" s="169" t="s">
        <v>203</v>
      </c>
      <c r="F30" s="170" t="s">
        <v>208</v>
      </c>
      <c r="G30" s="47"/>
      <c r="H30" s="47"/>
      <c r="I30" s="81">
        <v>9.5</v>
      </c>
      <c r="J30" s="81"/>
      <c r="K30" s="78" t="s">
        <v>205</v>
      </c>
      <c r="L30" s="104" t="s">
        <v>239</v>
      </c>
    </row>
    <row r="31" spans="1:12" s="79" customFormat="1" ht="27.75" customHeight="1">
      <c r="A31" s="80">
        <f t="shared" si="1"/>
        <v>3</v>
      </c>
      <c r="B31" s="166">
        <v>1811225576</v>
      </c>
      <c r="C31" s="167" t="s">
        <v>194</v>
      </c>
      <c r="D31" s="168" t="s">
        <v>173</v>
      </c>
      <c r="E31" s="169" t="s">
        <v>203</v>
      </c>
      <c r="F31" s="170" t="s">
        <v>210</v>
      </c>
      <c r="G31" s="47"/>
      <c r="H31" s="47"/>
      <c r="I31" s="81">
        <v>3</v>
      </c>
      <c r="J31" s="81"/>
      <c r="K31" s="78" t="s">
        <v>205</v>
      </c>
      <c r="L31" s="104" t="s">
        <v>239</v>
      </c>
    </row>
    <row r="32" spans="1:12" s="79" customFormat="1" ht="27.75" customHeight="1">
      <c r="A32" s="80">
        <f t="shared" si="1"/>
        <v>4</v>
      </c>
      <c r="B32" s="166">
        <v>172328013</v>
      </c>
      <c r="C32" s="167" t="s">
        <v>147</v>
      </c>
      <c r="D32" s="168" t="s">
        <v>241</v>
      </c>
      <c r="E32" s="169" t="s">
        <v>203</v>
      </c>
      <c r="F32" s="170" t="s">
        <v>208</v>
      </c>
      <c r="G32" s="47"/>
      <c r="H32" s="47"/>
      <c r="I32" s="81">
        <v>8.3000000000000007</v>
      </c>
      <c r="J32" s="81"/>
      <c r="K32" s="78" t="s">
        <v>205</v>
      </c>
      <c r="L32" s="104" t="s">
        <v>239</v>
      </c>
    </row>
    <row r="33" spans="1:12" s="79" customFormat="1" ht="27.75" customHeight="1">
      <c r="A33" s="80">
        <f t="shared" si="1"/>
        <v>5</v>
      </c>
      <c r="B33" s="166">
        <v>171578763</v>
      </c>
      <c r="C33" s="167" t="s">
        <v>242</v>
      </c>
      <c r="D33" s="168" t="s">
        <v>148</v>
      </c>
      <c r="E33" s="169" t="s">
        <v>203</v>
      </c>
      <c r="F33" s="170" t="s">
        <v>243</v>
      </c>
      <c r="G33" s="47"/>
      <c r="H33" s="47"/>
      <c r="I33" s="81">
        <v>4</v>
      </c>
      <c r="J33" s="81"/>
      <c r="K33" s="78" t="s">
        <v>205</v>
      </c>
      <c r="L33" s="104" t="s">
        <v>239</v>
      </c>
    </row>
    <row r="34" spans="1:12" s="79" customFormat="1" ht="27.75" customHeight="1">
      <c r="A34" s="80">
        <f t="shared" si="1"/>
        <v>6</v>
      </c>
      <c r="B34" s="166">
        <v>171575531</v>
      </c>
      <c r="C34" s="167" t="s">
        <v>244</v>
      </c>
      <c r="D34" s="168" t="s">
        <v>190</v>
      </c>
      <c r="E34" s="169" t="s">
        <v>203</v>
      </c>
      <c r="F34" s="170" t="s">
        <v>245</v>
      </c>
      <c r="G34" s="47"/>
      <c r="H34" s="47"/>
      <c r="I34" s="81">
        <v>1.5</v>
      </c>
      <c r="J34" s="81"/>
      <c r="K34" s="78">
        <v>53870</v>
      </c>
      <c r="L34" s="104" t="s">
        <v>239</v>
      </c>
    </row>
    <row r="35" spans="1:12" s="79" customFormat="1" ht="27.75" customHeight="1">
      <c r="A35" s="80">
        <f t="shared" si="1"/>
        <v>7</v>
      </c>
      <c r="B35" s="166">
        <v>171575535</v>
      </c>
      <c r="C35" s="167" t="s">
        <v>246</v>
      </c>
      <c r="D35" s="168" t="s">
        <v>161</v>
      </c>
      <c r="E35" s="169" t="s">
        <v>203</v>
      </c>
      <c r="F35" s="170" t="s">
        <v>210</v>
      </c>
      <c r="G35" s="47"/>
      <c r="H35" s="47"/>
      <c r="I35" s="81" t="s">
        <v>163</v>
      </c>
      <c r="J35" s="81"/>
      <c r="K35" s="78" t="s">
        <v>7</v>
      </c>
      <c r="L35" s="104" t="s">
        <v>239</v>
      </c>
    </row>
    <row r="36" spans="1:12" s="79" customFormat="1" ht="27.75" customHeight="1">
      <c r="A36" s="80">
        <f t="shared" si="1"/>
        <v>8</v>
      </c>
      <c r="B36" s="166">
        <v>172328016</v>
      </c>
      <c r="C36" s="167" t="s">
        <v>247</v>
      </c>
      <c r="D36" s="168" t="s">
        <v>161</v>
      </c>
      <c r="E36" s="169" t="s">
        <v>203</v>
      </c>
      <c r="F36" s="170" t="s">
        <v>208</v>
      </c>
      <c r="G36" s="47"/>
      <c r="H36" s="47"/>
      <c r="I36" s="81">
        <v>5.7</v>
      </c>
      <c r="J36" s="81"/>
      <c r="K36" s="78" t="s">
        <v>7</v>
      </c>
      <c r="L36" s="104" t="s">
        <v>239</v>
      </c>
    </row>
    <row r="37" spans="1:12" s="79" customFormat="1" ht="27.75" customHeight="1">
      <c r="A37" s="80">
        <f t="shared" si="1"/>
        <v>9</v>
      </c>
      <c r="B37" s="166">
        <v>1811225953</v>
      </c>
      <c r="C37" s="167" t="s">
        <v>248</v>
      </c>
      <c r="D37" s="168" t="s">
        <v>161</v>
      </c>
      <c r="E37" s="169" t="s">
        <v>203</v>
      </c>
      <c r="F37" s="170" t="s">
        <v>210</v>
      </c>
      <c r="G37" s="47"/>
      <c r="H37" s="47"/>
      <c r="I37" s="81">
        <v>4.5</v>
      </c>
      <c r="J37" s="81"/>
      <c r="K37" s="78" t="s">
        <v>7</v>
      </c>
      <c r="L37" s="104" t="s">
        <v>239</v>
      </c>
    </row>
    <row r="38" spans="1:12" s="79" customFormat="1" ht="27.75" customHeight="1">
      <c r="A38" s="80">
        <f t="shared" si="1"/>
        <v>10</v>
      </c>
      <c r="B38" s="166">
        <v>171325963</v>
      </c>
      <c r="C38" s="167" t="s">
        <v>168</v>
      </c>
      <c r="D38" s="168" t="s">
        <v>149</v>
      </c>
      <c r="E38" s="169" t="s">
        <v>203</v>
      </c>
      <c r="F38" s="170" t="s">
        <v>249</v>
      </c>
      <c r="G38" s="47"/>
      <c r="H38" s="47"/>
      <c r="I38" s="81">
        <v>2.5</v>
      </c>
      <c r="J38" s="81"/>
      <c r="K38" s="78" t="s">
        <v>7</v>
      </c>
      <c r="L38" s="104" t="s">
        <v>239</v>
      </c>
    </row>
    <row r="39" spans="1:12" s="79" customFormat="1" ht="27.75" customHeight="1">
      <c r="A39" s="80">
        <f t="shared" si="1"/>
        <v>11</v>
      </c>
      <c r="B39" s="166">
        <v>172317811</v>
      </c>
      <c r="C39" s="167" t="s">
        <v>233</v>
      </c>
      <c r="D39" s="168" t="s">
        <v>149</v>
      </c>
      <c r="E39" s="169" t="s">
        <v>203</v>
      </c>
      <c r="F39" s="170" t="s">
        <v>204</v>
      </c>
      <c r="G39" s="47"/>
      <c r="H39" s="47"/>
      <c r="I39" s="81">
        <v>8.8000000000000007</v>
      </c>
      <c r="J39" s="81"/>
      <c r="K39" s="78" t="s">
        <v>205</v>
      </c>
      <c r="L39" s="104" t="s">
        <v>239</v>
      </c>
    </row>
    <row r="40" spans="1:12" s="79" customFormat="1" ht="27.75" customHeight="1">
      <c r="A40" s="80">
        <f t="shared" si="1"/>
        <v>12</v>
      </c>
      <c r="B40" s="166">
        <v>1820266088</v>
      </c>
      <c r="C40" s="167" t="s">
        <v>250</v>
      </c>
      <c r="D40" s="168" t="s">
        <v>149</v>
      </c>
      <c r="E40" s="169" t="s">
        <v>203</v>
      </c>
      <c r="F40" s="170" t="s">
        <v>204</v>
      </c>
      <c r="G40" s="47"/>
      <c r="H40" s="47"/>
      <c r="I40" s="81">
        <v>8.3000000000000007</v>
      </c>
      <c r="J40" s="81"/>
      <c r="K40" s="78" t="s">
        <v>7</v>
      </c>
      <c r="L40" s="104" t="s">
        <v>239</v>
      </c>
    </row>
    <row r="41" spans="1:12" s="79" customFormat="1" ht="27.75" customHeight="1">
      <c r="A41" s="80">
        <f t="shared" si="1"/>
        <v>13</v>
      </c>
      <c r="B41" s="166">
        <v>1811226160</v>
      </c>
      <c r="C41" s="167" t="s">
        <v>188</v>
      </c>
      <c r="D41" s="168" t="s">
        <v>251</v>
      </c>
      <c r="E41" s="169" t="s">
        <v>203</v>
      </c>
      <c r="F41" s="170" t="s">
        <v>210</v>
      </c>
      <c r="G41" s="47"/>
      <c r="H41" s="47"/>
      <c r="I41" s="81" t="s">
        <v>163</v>
      </c>
      <c r="J41" s="81"/>
      <c r="K41" s="78" t="s">
        <v>7</v>
      </c>
      <c r="L41" s="104" t="s">
        <v>239</v>
      </c>
    </row>
    <row r="42" spans="1:12" s="79" customFormat="1" ht="27.75" customHeight="1">
      <c r="A42" s="80">
        <f t="shared" si="1"/>
        <v>14</v>
      </c>
      <c r="B42" s="166">
        <v>172328019</v>
      </c>
      <c r="C42" s="167" t="s">
        <v>252</v>
      </c>
      <c r="D42" s="168" t="s">
        <v>253</v>
      </c>
      <c r="E42" s="169" t="s">
        <v>203</v>
      </c>
      <c r="F42" s="170" t="s">
        <v>208</v>
      </c>
      <c r="G42" s="47"/>
      <c r="H42" s="47"/>
      <c r="I42" s="81">
        <v>8.5</v>
      </c>
      <c r="J42" s="81"/>
      <c r="K42" s="78" t="s">
        <v>7</v>
      </c>
      <c r="L42" s="104" t="s">
        <v>239</v>
      </c>
    </row>
    <row r="43" spans="1:12" s="79" customFormat="1" ht="27.75" customHeight="1">
      <c r="A43" s="80">
        <f t="shared" si="1"/>
        <v>15</v>
      </c>
      <c r="B43" s="166">
        <v>1811223782</v>
      </c>
      <c r="C43" s="167" t="s">
        <v>254</v>
      </c>
      <c r="D43" s="168" t="s">
        <v>191</v>
      </c>
      <c r="E43" s="169" t="s">
        <v>203</v>
      </c>
      <c r="F43" s="170" t="s">
        <v>210</v>
      </c>
      <c r="G43" s="47"/>
      <c r="H43" s="47"/>
      <c r="I43" s="81">
        <v>7</v>
      </c>
      <c r="J43" s="81"/>
      <c r="K43" s="78" t="s">
        <v>7</v>
      </c>
      <c r="L43" s="104" t="s">
        <v>239</v>
      </c>
    </row>
    <row r="44" spans="1:12" s="79" customFormat="1" ht="27.75" customHeight="1">
      <c r="A44" s="80">
        <f t="shared" si="1"/>
        <v>16</v>
      </c>
      <c r="B44" s="166">
        <v>172328020</v>
      </c>
      <c r="C44" s="167" t="s">
        <v>147</v>
      </c>
      <c r="D44" s="168" t="s">
        <v>255</v>
      </c>
      <c r="E44" s="169" t="s">
        <v>203</v>
      </c>
      <c r="F44" s="170" t="s">
        <v>208</v>
      </c>
      <c r="G44" s="47"/>
      <c r="H44" s="47"/>
      <c r="I44" s="81">
        <v>9.5</v>
      </c>
      <c r="J44" s="81"/>
      <c r="K44" s="78" t="s">
        <v>205</v>
      </c>
      <c r="L44" s="104" t="s">
        <v>239</v>
      </c>
    </row>
    <row r="45" spans="1:12" s="79" customFormat="1" ht="27.75" customHeight="1">
      <c r="A45" s="80">
        <f t="shared" si="1"/>
        <v>17</v>
      </c>
      <c r="B45" s="166">
        <v>172328021</v>
      </c>
      <c r="C45" s="167" t="s">
        <v>256</v>
      </c>
      <c r="D45" s="168" t="s">
        <v>255</v>
      </c>
      <c r="E45" s="169" t="s">
        <v>203</v>
      </c>
      <c r="F45" s="170" t="s">
        <v>208</v>
      </c>
      <c r="G45" s="47"/>
      <c r="H45" s="47"/>
      <c r="I45" s="81">
        <v>9.5</v>
      </c>
      <c r="J45" s="81"/>
      <c r="K45" s="78" t="s">
        <v>205</v>
      </c>
      <c r="L45" s="104" t="s">
        <v>239</v>
      </c>
    </row>
    <row r="46" spans="1:12" s="79" customFormat="1" ht="27.75" customHeight="1">
      <c r="A46" s="80">
        <f t="shared" si="1"/>
        <v>18</v>
      </c>
      <c r="B46" s="166">
        <v>172328025</v>
      </c>
      <c r="C46" s="167" t="s">
        <v>257</v>
      </c>
      <c r="D46" s="168" t="s">
        <v>258</v>
      </c>
      <c r="E46" s="169" t="s">
        <v>203</v>
      </c>
      <c r="F46" s="170" t="s">
        <v>208</v>
      </c>
      <c r="G46" s="47"/>
      <c r="H46" s="47"/>
      <c r="I46" s="81">
        <v>8.5</v>
      </c>
      <c r="J46" s="81"/>
      <c r="K46" s="78" t="s">
        <v>205</v>
      </c>
      <c r="L46" s="104" t="s">
        <v>239</v>
      </c>
    </row>
    <row r="47" spans="1:12" s="79" customFormat="1" ht="27.75" customHeight="1">
      <c r="A47" s="80">
        <f t="shared" si="1"/>
        <v>19</v>
      </c>
      <c r="B47" s="166">
        <v>1810226161</v>
      </c>
      <c r="C47" s="167" t="s">
        <v>147</v>
      </c>
      <c r="D47" s="168" t="s">
        <v>150</v>
      </c>
      <c r="E47" s="169" t="s">
        <v>203</v>
      </c>
      <c r="F47" s="170" t="s">
        <v>210</v>
      </c>
      <c r="G47" s="47"/>
      <c r="H47" s="47"/>
      <c r="I47" s="81">
        <v>9.5</v>
      </c>
      <c r="J47" s="81"/>
      <c r="K47" s="78" t="s">
        <v>205</v>
      </c>
      <c r="L47" s="104" t="s">
        <v>239</v>
      </c>
    </row>
    <row r="48" spans="1:12" s="79" customFormat="1" ht="27.75" customHeight="1">
      <c r="A48" s="80">
        <f t="shared" si="1"/>
        <v>20</v>
      </c>
      <c r="B48" s="166">
        <v>1820264929</v>
      </c>
      <c r="C48" s="167" t="s">
        <v>250</v>
      </c>
      <c r="D48" s="168" t="s">
        <v>150</v>
      </c>
      <c r="E48" s="169" t="s">
        <v>203</v>
      </c>
      <c r="F48" s="170" t="s">
        <v>204</v>
      </c>
      <c r="G48" s="47"/>
      <c r="H48" s="47"/>
      <c r="I48" s="81">
        <v>9</v>
      </c>
      <c r="J48" s="81"/>
      <c r="K48" s="78" t="s">
        <v>205</v>
      </c>
      <c r="L48" s="104" t="s">
        <v>239</v>
      </c>
    </row>
    <row r="49" spans="1:12" s="79" customFormat="1" ht="27.75" customHeight="1">
      <c r="A49" s="80">
        <f t="shared" si="1"/>
        <v>21</v>
      </c>
      <c r="B49" s="166">
        <v>1820265734</v>
      </c>
      <c r="C49" s="167" t="s">
        <v>259</v>
      </c>
      <c r="D49" s="168" t="s">
        <v>165</v>
      </c>
      <c r="E49" s="169" t="s">
        <v>203</v>
      </c>
      <c r="F49" s="170" t="s">
        <v>204</v>
      </c>
      <c r="G49" s="47"/>
      <c r="H49" s="47"/>
      <c r="I49" s="81">
        <v>8.3000000000000007</v>
      </c>
      <c r="J49" s="81"/>
      <c r="K49" s="78" t="s">
        <v>205</v>
      </c>
      <c r="L49" s="104" t="s">
        <v>239</v>
      </c>
    </row>
    <row r="50" spans="1:12" s="79" customFormat="1" ht="27.75" customHeight="1">
      <c r="A50" s="80">
        <f t="shared" si="1"/>
        <v>22</v>
      </c>
      <c r="B50" s="166">
        <v>172328032</v>
      </c>
      <c r="C50" s="167" t="s">
        <v>260</v>
      </c>
      <c r="D50" s="168" t="s">
        <v>261</v>
      </c>
      <c r="E50" s="169" t="s">
        <v>203</v>
      </c>
      <c r="F50" s="170" t="s">
        <v>208</v>
      </c>
      <c r="G50" s="47"/>
      <c r="H50" s="47"/>
      <c r="I50" s="81">
        <v>9.5</v>
      </c>
      <c r="J50" s="81"/>
      <c r="K50" s="78" t="s">
        <v>7</v>
      </c>
      <c r="L50" s="104" t="s">
        <v>239</v>
      </c>
    </row>
    <row r="51" spans="1:12" s="79" customFormat="1" ht="27.75" customHeight="1">
      <c r="A51" s="80">
        <v>1</v>
      </c>
      <c r="B51" s="166">
        <v>1810223778</v>
      </c>
      <c r="C51" s="167" t="s">
        <v>262</v>
      </c>
      <c r="D51" s="168" t="s">
        <v>263</v>
      </c>
      <c r="E51" s="169" t="s">
        <v>203</v>
      </c>
      <c r="F51" s="170" t="s">
        <v>210</v>
      </c>
      <c r="G51" s="47"/>
      <c r="H51" s="47"/>
      <c r="I51" s="81">
        <v>1</v>
      </c>
      <c r="J51" s="81"/>
      <c r="K51" s="78" t="s">
        <v>205</v>
      </c>
      <c r="L51" s="171" t="s">
        <v>264</v>
      </c>
    </row>
    <row r="52" spans="1:12" s="79" customFormat="1" ht="27.75" customHeight="1">
      <c r="A52" s="80">
        <f t="shared" ref="A52:A72" si="2">A51+1</f>
        <v>2</v>
      </c>
      <c r="B52" s="166">
        <v>172328037</v>
      </c>
      <c r="C52" s="167" t="s">
        <v>265</v>
      </c>
      <c r="D52" s="168" t="s">
        <v>182</v>
      </c>
      <c r="E52" s="169" t="s">
        <v>203</v>
      </c>
      <c r="F52" s="170" t="s">
        <v>208</v>
      </c>
      <c r="G52" s="47"/>
      <c r="H52" s="47"/>
      <c r="I52" s="81">
        <v>9.5</v>
      </c>
      <c r="J52" s="81"/>
      <c r="K52" s="78" t="s">
        <v>205</v>
      </c>
      <c r="L52" s="171" t="s">
        <v>264</v>
      </c>
    </row>
    <row r="53" spans="1:12" s="79" customFormat="1" ht="27.75" customHeight="1">
      <c r="A53" s="80">
        <f t="shared" si="2"/>
        <v>3</v>
      </c>
      <c r="B53" s="166">
        <v>1811224623</v>
      </c>
      <c r="C53" s="167" t="s">
        <v>266</v>
      </c>
      <c r="D53" s="168" t="s">
        <v>174</v>
      </c>
      <c r="E53" s="169" t="s">
        <v>203</v>
      </c>
      <c r="F53" s="170" t="s">
        <v>210</v>
      </c>
      <c r="G53" s="47"/>
      <c r="H53" s="47"/>
      <c r="I53" s="81">
        <v>8.1999999999999993</v>
      </c>
      <c r="J53" s="81"/>
      <c r="K53" s="78" t="s">
        <v>205</v>
      </c>
      <c r="L53" s="171" t="s">
        <v>264</v>
      </c>
    </row>
    <row r="54" spans="1:12" s="79" customFormat="1" ht="27.75" customHeight="1">
      <c r="A54" s="80">
        <f t="shared" si="2"/>
        <v>4</v>
      </c>
      <c r="B54" s="166">
        <v>1810223954</v>
      </c>
      <c r="C54" s="167" t="s">
        <v>267</v>
      </c>
      <c r="D54" s="168" t="s">
        <v>268</v>
      </c>
      <c r="E54" s="169" t="s">
        <v>203</v>
      </c>
      <c r="F54" s="170" t="s">
        <v>210</v>
      </c>
      <c r="G54" s="47"/>
      <c r="H54" s="47"/>
      <c r="I54" s="81">
        <v>8.1999999999999993</v>
      </c>
      <c r="J54" s="81"/>
      <c r="K54" s="78" t="s">
        <v>205</v>
      </c>
      <c r="L54" s="171" t="s">
        <v>264</v>
      </c>
    </row>
    <row r="55" spans="1:12" s="79" customFormat="1" ht="27.75" customHeight="1">
      <c r="A55" s="80">
        <f t="shared" si="2"/>
        <v>5</v>
      </c>
      <c r="B55" s="166">
        <v>172328044</v>
      </c>
      <c r="C55" s="167" t="s">
        <v>269</v>
      </c>
      <c r="D55" s="168" t="s">
        <v>270</v>
      </c>
      <c r="E55" s="169" t="s">
        <v>203</v>
      </c>
      <c r="F55" s="170" t="s">
        <v>208</v>
      </c>
      <c r="G55" s="47"/>
      <c r="H55" s="47"/>
      <c r="I55" s="81" t="s">
        <v>163</v>
      </c>
      <c r="J55" s="81"/>
      <c r="K55" s="78" t="s">
        <v>7</v>
      </c>
      <c r="L55" s="171" t="s">
        <v>264</v>
      </c>
    </row>
    <row r="56" spans="1:12" s="79" customFormat="1" ht="27.75" customHeight="1">
      <c r="A56" s="80">
        <f t="shared" si="2"/>
        <v>6</v>
      </c>
      <c r="B56" s="166">
        <v>172328932</v>
      </c>
      <c r="C56" s="167" t="s">
        <v>271</v>
      </c>
      <c r="D56" s="168" t="s">
        <v>270</v>
      </c>
      <c r="E56" s="169" t="s">
        <v>203</v>
      </c>
      <c r="F56" s="170" t="s">
        <v>208</v>
      </c>
      <c r="G56" s="47"/>
      <c r="H56" s="47"/>
      <c r="I56" s="81">
        <v>9.5</v>
      </c>
      <c r="J56" s="81"/>
      <c r="K56" s="78" t="s">
        <v>205</v>
      </c>
      <c r="L56" s="171" t="s">
        <v>264</v>
      </c>
    </row>
    <row r="57" spans="1:12" s="79" customFormat="1" ht="27.75" customHeight="1">
      <c r="A57" s="80">
        <f t="shared" si="2"/>
        <v>7</v>
      </c>
      <c r="B57" s="166">
        <v>171575590</v>
      </c>
      <c r="C57" s="167" t="s">
        <v>272</v>
      </c>
      <c r="D57" s="168" t="s">
        <v>192</v>
      </c>
      <c r="E57" s="169" t="s">
        <v>203</v>
      </c>
      <c r="F57" s="170" t="s">
        <v>210</v>
      </c>
      <c r="G57" s="47"/>
      <c r="H57" s="47"/>
      <c r="I57" s="81" t="s">
        <v>163</v>
      </c>
      <c r="J57" s="81"/>
      <c r="K57" s="78" t="s">
        <v>7</v>
      </c>
      <c r="L57" s="171" t="s">
        <v>264</v>
      </c>
    </row>
    <row r="58" spans="1:12" s="79" customFormat="1" ht="27.75" customHeight="1">
      <c r="A58" s="80">
        <f t="shared" si="2"/>
        <v>8</v>
      </c>
      <c r="B58" s="166">
        <v>1810215918</v>
      </c>
      <c r="C58" s="167" t="s">
        <v>166</v>
      </c>
      <c r="D58" s="168" t="s">
        <v>273</v>
      </c>
      <c r="E58" s="169" t="s">
        <v>203</v>
      </c>
      <c r="F58" s="170" t="s">
        <v>236</v>
      </c>
      <c r="G58" s="47"/>
      <c r="H58" s="47"/>
      <c r="I58" s="81">
        <v>6</v>
      </c>
      <c r="J58" s="81"/>
      <c r="K58" s="78" t="s">
        <v>205</v>
      </c>
      <c r="L58" s="171" t="s">
        <v>264</v>
      </c>
    </row>
    <row r="59" spans="1:12" s="79" customFormat="1" ht="27.75" customHeight="1">
      <c r="A59" s="80">
        <f t="shared" si="2"/>
        <v>9</v>
      </c>
      <c r="B59" s="166">
        <v>171326037</v>
      </c>
      <c r="C59" s="167" t="s">
        <v>274</v>
      </c>
      <c r="D59" s="168" t="s">
        <v>275</v>
      </c>
      <c r="E59" s="169" t="s">
        <v>203</v>
      </c>
      <c r="F59" s="170" t="s">
        <v>249</v>
      </c>
      <c r="G59" s="47"/>
      <c r="H59" s="47"/>
      <c r="I59" s="81" t="s">
        <v>163</v>
      </c>
      <c r="J59" s="81"/>
      <c r="K59" s="78" t="s">
        <v>7</v>
      </c>
      <c r="L59" s="171" t="s">
        <v>264</v>
      </c>
    </row>
    <row r="60" spans="1:12" s="79" customFormat="1" ht="27.75" customHeight="1">
      <c r="A60" s="80">
        <f t="shared" si="2"/>
        <v>10</v>
      </c>
      <c r="B60" s="166">
        <v>172328057</v>
      </c>
      <c r="C60" s="167" t="s">
        <v>276</v>
      </c>
      <c r="D60" s="168" t="s">
        <v>151</v>
      </c>
      <c r="E60" s="169" t="s">
        <v>203</v>
      </c>
      <c r="F60" s="170" t="s">
        <v>208</v>
      </c>
      <c r="G60" s="47"/>
      <c r="H60" s="47"/>
      <c r="I60" s="81">
        <v>3</v>
      </c>
      <c r="J60" s="81"/>
      <c r="K60" s="78" t="s">
        <v>205</v>
      </c>
      <c r="L60" s="171" t="s">
        <v>264</v>
      </c>
    </row>
    <row r="61" spans="1:12" s="79" customFormat="1" ht="27.75" customHeight="1">
      <c r="A61" s="80">
        <f t="shared" si="2"/>
        <v>11</v>
      </c>
      <c r="B61" s="166">
        <v>1910217036</v>
      </c>
      <c r="C61" s="167" t="s">
        <v>277</v>
      </c>
      <c r="D61" s="168" t="s">
        <v>175</v>
      </c>
      <c r="E61" s="169" t="s">
        <v>203</v>
      </c>
      <c r="F61" s="170" t="s">
        <v>236</v>
      </c>
      <c r="G61" s="47"/>
      <c r="H61" s="47"/>
      <c r="I61" s="81">
        <v>4.2</v>
      </c>
      <c r="J61" s="81"/>
      <c r="K61" s="78" t="s">
        <v>205</v>
      </c>
      <c r="L61" s="171" t="s">
        <v>264</v>
      </c>
    </row>
    <row r="62" spans="1:12" s="79" customFormat="1" ht="27.75" customHeight="1">
      <c r="A62" s="80">
        <f t="shared" si="2"/>
        <v>12</v>
      </c>
      <c r="B62" s="166">
        <v>1816217063</v>
      </c>
      <c r="C62" s="167" t="s">
        <v>278</v>
      </c>
      <c r="D62" s="168" t="s">
        <v>152</v>
      </c>
      <c r="E62" s="169" t="s">
        <v>203</v>
      </c>
      <c r="F62" s="170" t="s">
        <v>234</v>
      </c>
      <c r="G62" s="47"/>
      <c r="H62" s="47"/>
      <c r="I62" s="81" t="s">
        <v>323</v>
      </c>
      <c r="J62" s="81"/>
      <c r="K62" s="78" t="s">
        <v>171</v>
      </c>
      <c r="L62" s="171" t="s">
        <v>264</v>
      </c>
    </row>
    <row r="63" spans="1:12" s="79" customFormat="1" ht="27.75" customHeight="1">
      <c r="A63" s="80">
        <f t="shared" si="2"/>
        <v>13</v>
      </c>
      <c r="B63" s="166">
        <v>1820265725</v>
      </c>
      <c r="C63" s="167" t="s">
        <v>279</v>
      </c>
      <c r="D63" s="168" t="s">
        <v>152</v>
      </c>
      <c r="E63" s="169" t="s">
        <v>203</v>
      </c>
      <c r="F63" s="170" t="s">
        <v>204</v>
      </c>
      <c r="G63" s="47"/>
      <c r="H63" s="47"/>
      <c r="I63" s="81">
        <v>7.7</v>
      </c>
      <c r="J63" s="81"/>
      <c r="K63" s="78" t="s">
        <v>205</v>
      </c>
      <c r="L63" s="171" t="s">
        <v>264</v>
      </c>
    </row>
    <row r="64" spans="1:12" s="79" customFormat="1" ht="27.75" customHeight="1">
      <c r="A64" s="80">
        <f t="shared" si="2"/>
        <v>14</v>
      </c>
      <c r="B64" s="166">
        <v>172328080</v>
      </c>
      <c r="C64" s="167" t="s">
        <v>280</v>
      </c>
      <c r="D64" s="168" t="s">
        <v>167</v>
      </c>
      <c r="E64" s="169" t="s">
        <v>203</v>
      </c>
      <c r="F64" s="170" t="s">
        <v>208</v>
      </c>
      <c r="G64" s="47"/>
      <c r="H64" s="47"/>
      <c r="I64" s="81">
        <v>7.7</v>
      </c>
      <c r="J64" s="81"/>
      <c r="K64" s="78" t="s">
        <v>205</v>
      </c>
      <c r="L64" s="171" t="s">
        <v>264</v>
      </c>
    </row>
    <row r="65" spans="1:12" s="79" customFormat="1" ht="27.75" customHeight="1">
      <c r="A65" s="80">
        <f t="shared" si="2"/>
        <v>15</v>
      </c>
      <c r="B65" s="166">
        <v>172328087</v>
      </c>
      <c r="C65" s="167" t="s">
        <v>281</v>
      </c>
      <c r="D65" s="168" t="s">
        <v>184</v>
      </c>
      <c r="E65" s="169" t="s">
        <v>203</v>
      </c>
      <c r="F65" s="170" t="s">
        <v>208</v>
      </c>
      <c r="G65" s="47"/>
      <c r="H65" s="47"/>
      <c r="I65" s="81">
        <v>7.2</v>
      </c>
      <c r="J65" s="81"/>
      <c r="K65" s="78" t="s">
        <v>205</v>
      </c>
      <c r="L65" s="171" t="s">
        <v>264</v>
      </c>
    </row>
    <row r="66" spans="1:12" s="79" customFormat="1" ht="27.75" customHeight="1">
      <c r="A66" s="80">
        <f t="shared" si="2"/>
        <v>16</v>
      </c>
      <c r="B66" s="166">
        <v>172338234</v>
      </c>
      <c r="C66" s="167" t="s">
        <v>211</v>
      </c>
      <c r="D66" s="168" t="s">
        <v>184</v>
      </c>
      <c r="E66" s="169" t="s">
        <v>203</v>
      </c>
      <c r="F66" s="170" t="s">
        <v>208</v>
      </c>
      <c r="G66" s="47"/>
      <c r="H66" s="47"/>
      <c r="I66" s="81">
        <v>7.7</v>
      </c>
      <c r="J66" s="81"/>
      <c r="K66" s="78" t="s">
        <v>7</v>
      </c>
      <c r="L66" s="171" t="s">
        <v>264</v>
      </c>
    </row>
    <row r="67" spans="1:12" s="79" customFormat="1" ht="27.75" customHeight="1">
      <c r="A67" s="80">
        <f t="shared" si="2"/>
        <v>17</v>
      </c>
      <c r="B67" s="166">
        <v>171575655</v>
      </c>
      <c r="C67" s="167" t="s">
        <v>282</v>
      </c>
      <c r="D67" s="168" t="s">
        <v>283</v>
      </c>
      <c r="E67" s="169" t="s">
        <v>203</v>
      </c>
      <c r="F67" s="170" t="s">
        <v>284</v>
      </c>
      <c r="G67" s="47"/>
      <c r="H67" s="47"/>
      <c r="I67" s="81">
        <v>6.7</v>
      </c>
      <c r="J67" s="81"/>
      <c r="K67" s="78">
        <v>51741</v>
      </c>
      <c r="L67" s="171" t="s">
        <v>264</v>
      </c>
    </row>
    <row r="68" spans="1:12" s="79" customFormat="1" ht="27.75" customHeight="1">
      <c r="A68" s="80">
        <f t="shared" si="2"/>
        <v>18</v>
      </c>
      <c r="B68" s="166">
        <v>1821266335</v>
      </c>
      <c r="C68" s="167" t="s">
        <v>193</v>
      </c>
      <c r="D68" s="168" t="s">
        <v>285</v>
      </c>
      <c r="E68" s="169" t="s">
        <v>203</v>
      </c>
      <c r="F68" s="170" t="s">
        <v>204</v>
      </c>
      <c r="G68" s="47"/>
      <c r="H68" s="47"/>
      <c r="I68" s="81">
        <v>5.0999999999999996</v>
      </c>
      <c r="J68" s="81"/>
      <c r="K68" s="78" t="s">
        <v>205</v>
      </c>
      <c r="L68" s="171" t="s">
        <v>264</v>
      </c>
    </row>
    <row r="69" spans="1:12" s="79" customFormat="1" ht="27.75" customHeight="1">
      <c r="A69" s="80">
        <f t="shared" si="2"/>
        <v>19</v>
      </c>
      <c r="B69" s="166">
        <v>1810225085</v>
      </c>
      <c r="C69" s="167" t="s">
        <v>286</v>
      </c>
      <c r="D69" s="168" t="s">
        <v>153</v>
      </c>
      <c r="E69" s="169" t="s">
        <v>203</v>
      </c>
      <c r="F69" s="170" t="s">
        <v>210</v>
      </c>
      <c r="G69" s="47"/>
      <c r="H69" s="47"/>
      <c r="I69" s="81">
        <v>5.4</v>
      </c>
      <c r="J69" s="81"/>
      <c r="K69" s="78" t="s">
        <v>205</v>
      </c>
      <c r="L69" s="171" t="s">
        <v>264</v>
      </c>
    </row>
    <row r="70" spans="1:12" s="79" customFormat="1" ht="27.75" customHeight="1">
      <c r="A70" s="80">
        <f t="shared" si="2"/>
        <v>20</v>
      </c>
      <c r="B70" s="166">
        <v>1820264375</v>
      </c>
      <c r="C70" s="167" t="s">
        <v>287</v>
      </c>
      <c r="D70" s="168" t="s">
        <v>153</v>
      </c>
      <c r="E70" s="169" t="s">
        <v>203</v>
      </c>
      <c r="F70" s="170" t="s">
        <v>204</v>
      </c>
      <c r="G70" s="47"/>
      <c r="H70" s="47"/>
      <c r="I70" s="81">
        <v>5.3</v>
      </c>
      <c r="J70" s="81"/>
      <c r="K70" s="78" t="s">
        <v>205</v>
      </c>
      <c r="L70" s="171" t="s">
        <v>264</v>
      </c>
    </row>
    <row r="71" spans="1:12" s="79" customFormat="1" ht="27.75" customHeight="1">
      <c r="A71" s="80">
        <f t="shared" si="2"/>
        <v>21</v>
      </c>
      <c r="B71" s="166">
        <v>162324917</v>
      </c>
      <c r="C71" s="167" t="s">
        <v>288</v>
      </c>
      <c r="D71" s="168" t="s">
        <v>183</v>
      </c>
      <c r="E71" s="169" t="s">
        <v>203</v>
      </c>
      <c r="F71" s="170" t="s">
        <v>208</v>
      </c>
      <c r="G71" s="47"/>
      <c r="H71" s="47"/>
      <c r="I71" s="81">
        <v>9.5</v>
      </c>
      <c r="J71" s="81"/>
      <c r="K71" s="78" t="s">
        <v>205</v>
      </c>
      <c r="L71" s="171" t="s">
        <v>264</v>
      </c>
    </row>
    <row r="72" spans="1:12" s="79" customFormat="1" ht="27.75" customHeight="1">
      <c r="A72" s="80">
        <f t="shared" si="2"/>
        <v>22</v>
      </c>
      <c r="B72" s="166">
        <v>172329032</v>
      </c>
      <c r="C72" s="167" t="s">
        <v>289</v>
      </c>
      <c r="D72" s="168" t="s">
        <v>290</v>
      </c>
      <c r="E72" s="169" t="s">
        <v>203</v>
      </c>
      <c r="F72" s="170" t="s">
        <v>208</v>
      </c>
      <c r="G72" s="47"/>
      <c r="H72" s="47"/>
      <c r="I72" s="81">
        <v>9.5</v>
      </c>
      <c r="J72" s="81"/>
      <c r="K72" s="78" t="s">
        <v>205</v>
      </c>
      <c r="L72" s="171" t="s">
        <v>264</v>
      </c>
    </row>
    <row r="73" spans="1:12" s="79" customFormat="1" ht="27" customHeight="1">
      <c r="A73" s="80">
        <v>1</v>
      </c>
      <c r="B73" s="166">
        <v>171326781</v>
      </c>
      <c r="C73" s="167" t="s">
        <v>291</v>
      </c>
      <c r="D73" s="168" t="s">
        <v>170</v>
      </c>
      <c r="E73" s="169" t="s">
        <v>203</v>
      </c>
      <c r="F73" s="170" t="s">
        <v>292</v>
      </c>
      <c r="G73" s="47"/>
      <c r="H73" s="47"/>
      <c r="I73" s="81">
        <v>4.8</v>
      </c>
      <c r="J73" s="81"/>
      <c r="K73" s="78" t="s">
        <v>205</v>
      </c>
      <c r="L73" s="171" t="s">
        <v>293</v>
      </c>
    </row>
    <row r="74" spans="1:12" s="79" customFormat="1" ht="27" customHeight="1">
      <c r="A74" s="80">
        <f t="shared" ref="A74:A95" si="3">A73+1</f>
        <v>2</v>
      </c>
      <c r="B74" s="166">
        <v>172328110</v>
      </c>
      <c r="C74" s="167" t="s">
        <v>294</v>
      </c>
      <c r="D74" s="168" t="s">
        <v>295</v>
      </c>
      <c r="E74" s="169" t="s">
        <v>203</v>
      </c>
      <c r="F74" s="170" t="s">
        <v>208</v>
      </c>
      <c r="G74" s="47"/>
      <c r="H74" s="47"/>
      <c r="I74" s="81">
        <v>7.8</v>
      </c>
      <c r="J74" s="81"/>
      <c r="K74" s="78" t="s">
        <v>205</v>
      </c>
      <c r="L74" s="171" t="s">
        <v>293</v>
      </c>
    </row>
    <row r="75" spans="1:12" s="79" customFormat="1" ht="27" customHeight="1">
      <c r="A75" s="80">
        <f t="shared" si="3"/>
        <v>3</v>
      </c>
      <c r="B75" s="166">
        <v>1810223781</v>
      </c>
      <c r="C75" s="167" t="s">
        <v>296</v>
      </c>
      <c r="D75" s="168" t="s">
        <v>295</v>
      </c>
      <c r="E75" s="169" t="s">
        <v>203</v>
      </c>
      <c r="F75" s="170" t="s">
        <v>210</v>
      </c>
      <c r="G75" s="47"/>
      <c r="H75" s="47"/>
      <c r="I75" s="81">
        <v>9.5</v>
      </c>
      <c r="J75" s="81"/>
      <c r="K75" s="78" t="s">
        <v>205</v>
      </c>
      <c r="L75" s="171" t="s">
        <v>293</v>
      </c>
    </row>
    <row r="76" spans="1:12" s="79" customFormat="1" ht="27" customHeight="1">
      <c r="A76" s="80">
        <f t="shared" si="3"/>
        <v>4</v>
      </c>
      <c r="B76" s="166">
        <v>1810223789</v>
      </c>
      <c r="C76" s="167" t="s">
        <v>147</v>
      </c>
      <c r="D76" s="168" t="s">
        <v>180</v>
      </c>
      <c r="E76" s="169" t="s">
        <v>203</v>
      </c>
      <c r="F76" s="170" t="s">
        <v>210</v>
      </c>
      <c r="G76" s="47"/>
      <c r="H76" s="47"/>
      <c r="I76" s="81">
        <v>1</v>
      </c>
      <c r="J76" s="81"/>
      <c r="K76" s="78" t="s">
        <v>205</v>
      </c>
      <c r="L76" s="171" t="s">
        <v>293</v>
      </c>
    </row>
    <row r="77" spans="1:12" s="79" customFormat="1" ht="27" customHeight="1">
      <c r="A77" s="80">
        <f t="shared" si="3"/>
        <v>5</v>
      </c>
      <c r="B77" s="166">
        <v>1810226390</v>
      </c>
      <c r="C77" s="167" t="s">
        <v>297</v>
      </c>
      <c r="D77" s="168" t="s">
        <v>180</v>
      </c>
      <c r="E77" s="169" t="s">
        <v>203</v>
      </c>
      <c r="F77" s="170" t="s">
        <v>298</v>
      </c>
      <c r="G77" s="47"/>
      <c r="H77" s="47"/>
      <c r="I77" s="81">
        <v>3</v>
      </c>
      <c r="J77" s="81"/>
      <c r="K77" s="78" t="s">
        <v>205</v>
      </c>
      <c r="L77" s="171" t="s">
        <v>293</v>
      </c>
    </row>
    <row r="78" spans="1:12" s="79" customFormat="1" ht="27" customHeight="1">
      <c r="A78" s="80">
        <f t="shared" si="3"/>
        <v>6</v>
      </c>
      <c r="B78" s="166">
        <v>1810224616</v>
      </c>
      <c r="C78" s="167" t="s">
        <v>299</v>
      </c>
      <c r="D78" s="168" t="s">
        <v>154</v>
      </c>
      <c r="E78" s="169" t="s">
        <v>203</v>
      </c>
      <c r="F78" s="170" t="s">
        <v>210</v>
      </c>
      <c r="G78" s="47"/>
      <c r="H78" s="47"/>
      <c r="I78" s="81">
        <v>2.5</v>
      </c>
      <c r="J78" s="81"/>
      <c r="K78" s="78" t="s">
        <v>205</v>
      </c>
      <c r="L78" s="171" t="s">
        <v>293</v>
      </c>
    </row>
    <row r="79" spans="1:12" s="79" customFormat="1" ht="27" customHeight="1">
      <c r="A79" s="80">
        <f t="shared" si="3"/>
        <v>7</v>
      </c>
      <c r="B79" s="166">
        <v>1810224622</v>
      </c>
      <c r="C79" s="167" t="s">
        <v>300</v>
      </c>
      <c r="D79" s="168" t="s">
        <v>154</v>
      </c>
      <c r="E79" s="169" t="s">
        <v>203</v>
      </c>
      <c r="F79" s="170" t="s">
        <v>210</v>
      </c>
      <c r="G79" s="47"/>
      <c r="H79" s="47"/>
      <c r="I79" s="81" t="s">
        <v>163</v>
      </c>
      <c r="J79" s="81"/>
      <c r="K79" s="78" t="s">
        <v>7</v>
      </c>
      <c r="L79" s="171" t="s">
        <v>293</v>
      </c>
    </row>
    <row r="80" spans="1:12" s="79" customFormat="1" ht="27" customHeight="1">
      <c r="A80" s="80">
        <f t="shared" si="3"/>
        <v>8</v>
      </c>
      <c r="B80" s="166">
        <v>1820263904</v>
      </c>
      <c r="C80" s="167" t="s">
        <v>301</v>
      </c>
      <c r="D80" s="168" t="s">
        <v>155</v>
      </c>
      <c r="E80" s="169" t="s">
        <v>203</v>
      </c>
      <c r="F80" s="170" t="s">
        <v>204</v>
      </c>
      <c r="G80" s="47"/>
      <c r="H80" s="47"/>
      <c r="I80" s="81">
        <v>9.5</v>
      </c>
      <c r="J80" s="81"/>
      <c r="K80" s="78" t="s">
        <v>205</v>
      </c>
      <c r="L80" s="171" t="s">
        <v>293</v>
      </c>
    </row>
    <row r="81" spans="1:12" s="79" customFormat="1" ht="27" customHeight="1">
      <c r="A81" s="80">
        <f t="shared" si="3"/>
        <v>9</v>
      </c>
      <c r="B81" s="166">
        <v>1820266454</v>
      </c>
      <c r="C81" s="167" t="s">
        <v>302</v>
      </c>
      <c r="D81" s="168" t="s">
        <v>155</v>
      </c>
      <c r="E81" s="169" t="s">
        <v>203</v>
      </c>
      <c r="F81" s="170" t="s">
        <v>204</v>
      </c>
      <c r="G81" s="47"/>
      <c r="H81" s="47"/>
      <c r="I81" s="81">
        <v>9</v>
      </c>
      <c r="J81" s="81"/>
      <c r="K81" s="78" t="s">
        <v>205</v>
      </c>
      <c r="L81" s="171" t="s">
        <v>293</v>
      </c>
    </row>
    <row r="82" spans="1:12" s="79" customFormat="1" ht="27" customHeight="1">
      <c r="A82" s="80">
        <f t="shared" si="3"/>
        <v>10</v>
      </c>
      <c r="B82" s="166">
        <v>171578977</v>
      </c>
      <c r="C82" s="167" t="s">
        <v>303</v>
      </c>
      <c r="D82" s="168" t="s">
        <v>195</v>
      </c>
      <c r="E82" s="169" t="s">
        <v>203</v>
      </c>
      <c r="F82" s="170" t="s">
        <v>304</v>
      </c>
      <c r="G82" s="47"/>
      <c r="H82" s="47"/>
      <c r="I82" s="81">
        <v>3</v>
      </c>
      <c r="J82" s="81"/>
      <c r="K82" s="78">
        <v>56632</v>
      </c>
      <c r="L82" s="171" t="s">
        <v>293</v>
      </c>
    </row>
    <row r="83" spans="1:12" s="79" customFormat="1" ht="27" customHeight="1">
      <c r="A83" s="80">
        <f t="shared" si="3"/>
        <v>11</v>
      </c>
      <c r="B83" s="166">
        <v>1810225958</v>
      </c>
      <c r="C83" s="167" t="s">
        <v>305</v>
      </c>
      <c r="D83" s="168" t="s">
        <v>169</v>
      </c>
      <c r="E83" s="169" t="s">
        <v>203</v>
      </c>
      <c r="F83" s="170" t="s">
        <v>210</v>
      </c>
      <c r="G83" s="47"/>
      <c r="H83" s="47"/>
      <c r="I83" s="81">
        <v>5.5</v>
      </c>
      <c r="J83" s="81"/>
      <c r="K83" s="78" t="s">
        <v>7</v>
      </c>
      <c r="L83" s="171" t="s">
        <v>293</v>
      </c>
    </row>
    <row r="84" spans="1:12" s="79" customFormat="1" ht="27" customHeight="1">
      <c r="A84" s="80">
        <f t="shared" si="3"/>
        <v>12</v>
      </c>
      <c r="B84" s="166">
        <v>1820266585</v>
      </c>
      <c r="C84" s="167" t="s">
        <v>306</v>
      </c>
      <c r="D84" s="168" t="s">
        <v>169</v>
      </c>
      <c r="E84" s="169" t="s">
        <v>203</v>
      </c>
      <c r="F84" s="170" t="s">
        <v>204</v>
      </c>
      <c r="G84" s="47"/>
      <c r="H84" s="47"/>
      <c r="I84" s="81">
        <v>8.9</v>
      </c>
      <c r="J84" s="81"/>
      <c r="K84" s="78" t="s">
        <v>205</v>
      </c>
      <c r="L84" s="171" t="s">
        <v>293</v>
      </c>
    </row>
    <row r="85" spans="1:12" s="79" customFormat="1" ht="27" customHeight="1">
      <c r="A85" s="80">
        <f t="shared" si="3"/>
        <v>13</v>
      </c>
      <c r="B85" s="166">
        <v>1811226395</v>
      </c>
      <c r="C85" s="167" t="s">
        <v>307</v>
      </c>
      <c r="D85" s="168" t="s">
        <v>177</v>
      </c>
      <c r="E85" s="169" t="s">
        <v>203</v>
      </c>
      <c r="F85" s="170" t="s">
        <v>210</v>
      </c>
      <c r="G85" s="47"/>
      <c r="H85" s="47"/>
      <c r="I85" s="81" t="s">
        <v>163</v>
      </c>
      <c r="J85" s="81"/>
      <c r="K85" s="78" t="s">
        <v>7</v>
      </c>
      <c r="L85" s="171" t="s">
        <v>293</v>
      </c>
    </row>
    <row r="86" spans="1:12" s="79" customFormat="1" ht="27" customHeight="1">
      <c r="A86" s="80">
        <f t="shared" si="3"/>
        <v>14</v>
      </c>
      <c r="B86" s="166">
        <v>1811224630</v>
      </c>
      <c r="C86" s="167" t="s">
        <v>308</v>
      </c>
      <c r="D86" s="168" t="s">
        <v>176</v>
      </c>
      <c r="E86" s="169" t="s">
        <v>203</v>
      </c>
      <c r="F86" s="170" t="s">
        <v>210</v>
      </c>
      <c r="G86" s="47"/>
      <c r="H86" s="47"/>
      <c r="I86" s="81" t="s">
        <v>323</v>
      </c>
      <c r="J86" s="81"/>
      <c r="K86" s="78" t="s">
        <v>205</v>
      </c>
      <c r="L86" s="171" t="s">
        <v>293</v>
      </c>
    </row>
    <row r="87" spans="1:12" s="79" customFormat="1" ht="27" customHeight="1">
      <c r="A87" s="80">
        <f t="shared" si="3"/>
        <v>15</v>
      </c>
      <c r="B87" s="166">
        <v>1811224626</v>
      </c>
      <c r="C87" s="167" t="s">
        <v>309</v>
      </c>
      <c r="D87" s="168" t="s">
        <v>310</v>
      </c>
      <c r="E87" s="169" t="s">
        <v>203</v>
      </c>
      <c r="F87" s="170" t="s">
        <v>210</v>
      </c>
      <c r="G87" s="47"/>
      <c r="H87" s="47"/>
      <c r="I87" s="81">
        <v>3</v>
      </c>
      <c r="J87" s="81"/>
      <c r="K87" s="78" t="s">
        <v>205</v>
      </c>
      <c r="L87" s="171" t="s">
        <v>293</v>
      </c>
    </row>
    <row r="88" spans="1:12" s="79" customFormat="1" ht="27" customHeight="1">
      <c r="A88" s="80">
        <f t="shared" si="3"/>
        <v>16</v>
      </c>
      <c r="B88" s="166">
        <v>172328131</v>
      </c>
      <c r="C88" s="167" t="s">
        <v>311</v>
      </c>
      <c r="D88" s="168" t="s">
        <v>156</v>
      </c>
      <c r="E88" s="169" t="s">
        <v>203</v>
      </c>
      <c r="F88" s="170" t="s">
        <v>208</v>
      </c>
      <c r="G88" s="47"/>
      <c r="H88" s="47"/>
      <c r="I88" s="81">
        <v>7.2</v>
      </c>
      <c r="J88" s="81"/>
      <c r="K88" s="78" t="s">
        <v>205</v>
      </c>
      <c r="L88" s="171" t="s">
        <v>293</v>
      </c>
    </row>
    <row r="89" spans="1:12" s="79" customFormat="1" ht="27" customHeight="1">
      <c r="A89" s="80">
        <f t="shared" si="3"/>
        <v>17</v>
      </c>
      <c r="B89" s="166">
        <v>1810225573</v>
      </c>
      <c r="C89" s="167" t="s">
        <v>312</v>
      </c>
      <c r="D89" s="168" t="s">
        <v>197</v>
      </c>
      <c r="E89" s="169" t="s">
        <v>203</v>
      </c>
      <c r="F89" s="170" t="s">
        <v>210</v>
      </c>
      <c r="G89" s="47"/>
      <c r="H89" s="47"/>
      <c r="I89" s="81" t="s">
        <v>163</v>
      </c>
      <c r="J89" s="81"/>
      <c r="K89" s="78" t="s">
        <v>7</v>
      </c>
      <c r="L89" s="171" t="s">
        <v>293</v>
      </c>
    </row>
    <row r="90" spans="1:12" s="79" customFormat="1" ht="27" customHeight="1">
      <c r="A90" s="80">
        <f t="shared" si="3"/>
        <v>18</v>
      </c>
      <c r="B90" s="166">
        <v>1811225950</v>
      </c>
      <c r="C90" s="167" t="s">
        <v>313</v>
      </c>
      <c r="D90" s="168" t="s">
        <v>314</v>
      </c>
      <c r="E90" s="169" t="s">
        <v>203</v>
      </c>
      <c r="F90" s="170" t="s">
        <v>210</v>
      </c>
      <c r="G90" s="47"/>
      <c r="H90" s="47"/>
      <c r="I90" s="81">
        <v>1.5</v>
      </c>
      <c r="J90" s="81"/>
      <c r="K90" s="78" t="s">
        <v>205</v>
      </c>
      <c r="L90" s="171" t="s">
        <v>293</v>
      </c>
    </row>
    <row r="91" spans="1:12" s="79" customFormat="1" ht="27" customHeight="1">
      <c r="A91" s="80">
        <f t="shared" si="3"/>
        <v>19</v>
      </c>
      <c r="B91" s="166">
        <v>171575750</v>
      </c>
      <c r="C91" s="167" t="s">
        <v>315</v>
      </c>
      <c r="D91" s="168" t="s">
        <v>316</v>
      </c>
      <c r="E91" s="169" t="s">
        <v>203</v>
      </c>
      <c r="F91" s="170" t="s">
        <v>304</v>
      </c>
      <c r="G91" s="47"/>
      <c r="H91" s="47"/>
      <c r="I91" s="81" t="s">
        <v>323</v>
      </c>
      <c r="J91" s="81"/>
      <c r="K91" s="78">
        <v>57004</v>
      </c>
      <c r="L91" s="171" t="s">
        <v>293</v>
      </c>
    </row>
    <row r="92" spans="1:12" s="79" customFormat="1" ht="27" customHeight="1">
      <c r="A92" s="80">
        <f t="shared" si="3"/>
        <v>20</v>
      </c>
      <c r="B92" s="166">
        <v>172328134</v>
      </c>
      <c r="C92" s="167" t="s">
        <v>317</v>
      </c>
      <c r="D92" s="168" t="s">
        <v>318</v>
      </c>
      <c r="E92" s="169" t="s">
        <v>203</v>
      </c>
      <c r="F92" s="170" t="s">
        <v>208</v>
      </c>
      <c r="G92" s="47"/>
      <c r="H92" s="47"/>
      <c r="I92" s="81">
        <v>5</v>
      </c>
      <c r="J92" s="81"/>
      <c r="K92" s="78" t="s">
        <v>205</v>
      </c>
      <c r="L92" s="171" t="s">
        <v>293</v>
      </c>
    </row>
    <row r="93" spans="1:12" s="79" customFormat="1" ht="27" customHeight="1">
      <c r="A93" s="80">
        <f t="shared" si="3"/>
        <v>21</v>
      </c>
      <c r="B93" s="166">
        <v>1811225073</v>
      </c>
      <c r="C93" s="167" t="s">
        <v>319</v>
      </c>
      <c r="D93" s="168" t="s">
        <v>162</v>
      </c>
      <c r="E93" s="169" t="s">
        <v>203</v>
      </c>
      <c r="F93" s="170" t="s">
        <v>210</v>
      </c>
      <c r="G93" s="47"/>
      <c r="H93" s="47"/>
      <c r="I93" s="81">
        <v>5.4</v>
      </c>
      <c r="J93" s="81"/>
      <c r="K93" s="78" t="s">
        <v>205</v>
      </c>
      <c r="L93" s="171" t="s">
        <v>293</v>
      </c>
    </row>
    <row r="94" spans="1:12" s="79" customFormat="1" ht="27" customHeight="1">
      <c r="A94" s="80">
        <f t="shared" si="3"/>
        <v>22</v>
      </c>
      <c r="B94" s="166">
        <v>172328137</v>
      </c>
      <c r="C94" s="167" t="s">
        <v>320</v>
      </c>
      <c r="D94" s="168" t="s">
        <v>157</v>
      </c>
      <c r="E94" s="169" t="s">
        <v>203</v>
      </c>
      <c r="F94" s="170" t="s">
        <v>208</v>
      </c>
      <c r="G94" s="47"/>
      <c r="H94" s="47"/>
      <c r="I94" s="81">
        <v>7.7</v>
      </c>
      <c r="J94" s="81"/>
      <c r="K94" s="78" t="s">
        <v>205</v>
      </c>
      <c r="L94" s="171" t="s">
        <v>293</v>
      </c>
    </row>
    <row r="95" spans="1:12" s="79" customFormat="1" ht="27" customHeight="1">
      <c r="A95" s="80">
        <f t="shared" si="3"/>
        <v>23</v>
      </c>
      <c r="B95" s="166">
        <v>1810214466</v>
      </c>
      <c r="C95" s="167" t="s">
        <v>321</v>
      </c>
      <c r="D95" s="168" t="s">
        <v>322</v>
      </c>
      <c r="E95" s="169" t="s">
        <v>203</v>
      </c>
      <c r="F95" s="170" t="s">
        <v>236</v>
      </c>
      <c r="G95" s="47"/>
      <c r="H95" s="47"/>
      <c r="I95" s="81">
        <v>3</v>
      </c>
      <c r="J95" s="81"/>
      <c r="K95" s="78" t="s">
        <v>205</v>
      </c>
      <c r="L95" s="171" t="s">
        <v>293</v>
      </c>
    </row>
  </sheetData>
  <autoFilter ref="A6:L95"/>
  <mergeCells count="11">
    <mergeCell ref="G5:G6"/>
    <mergeCell ref="H5:H6"/>
    <mergeCell ref="I5:J5"/>
    <mergeCell ref="K5:K6"/>
    <mergeCell ref="L5:L6"/>
    <mergeCell ref="A5:A6"/>
    <mergeCell ref="B5:B6"/>
    <mergeCell ref="C5:C6"/>
    <mergeCell ref="D5:D6"/>
    <mergeCell ref="E5:E6"/>
    <mergeCell ref="F5:F6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&amp;R&amp;"Arial,thường"&amp;10TTKT &amp;&amp; ĐBCL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Z21"/>
  <sheetViews>
    <sheetView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AB13" sqref="AB13"/>
    </sheetView>
  </sheetViews>
  <sheetFormatPr defaultRowHeight="12.75"/>
  <cols>
    <col min="1" max="1" width="4.140625" style="20" customWidth="1"/>
    <col min="2" max="2" width="10" style="21" customWidth="1"/>
    <col min="3" max="3" width="14.85546875" style="22" customWidth="1"/>
    <col min="4" max="4" width="7.28515625" style="23" customWidth="1"/>
    <col min="5" max="5" width="8.7109375" style="21" customWidth="1"/>
    <col min="6" max="6" width="7.7109375" style="21" customWidth="1"/>
    <col min="7" max="10" width="4.140625" style="24" customWidth="1"/>
    <col min="11" max="11" width="4" style="24" hidden="1" customWidth="1"/>
    <col min="12" max="14" width="1.5703125" style="24" customWidth="1"/>
    <col min="15" max="16" width="4.42578125" style="24" customWidth="1"/>
    <col min="17" max="17" width="11.42578125" style="21" customWidth="1"/>
    <col min="18" max="18" width="8.28515625" style="24" customWidth="1"/>
    <col min="19" max="19" width="10.140625" style="24" hidden="1" customWidth="1"/>
    <col min="20" max="26" width="6.140625" style="20" hidden="1" customWidth="1"/>
    <col min="27" max="16384" width="9.140625" style="20"/>
  </cols>
  <sheetData>
    <row r="1" spans="1:26" s="3" customFormat="1" ht="30.75" customHeight="1">
      <c r="A1" s="93" t="s">
        <v>1</v>
      </c>
      <c r="D1" s="102" t="s">
        <v>326</v>
      </c>
      <c r="O1" s="29"/>
    </row>
    <row r="2" spans="1:26" s="3" customFormat="1" ht="23.25" customHeight="1">
      <c r="A2" s="37" t="s">
        <v>8</v>
      </c>
      <c r="E2" s="4" t="s">
        <v>198</v>
      </c>
      <c r="F2" s="1"/>
      <c r="O2" s="29"/>
      <c r="Q2" s="46" t="s">
        <v>4</v>
      </c>
      <c r="R2" s="3">
        <v>2</v>
      </c>
    </row>
    <row r="3" spans="1:26" s="3" customFormat="1" ht="23.25" customHeight="1">
      <c r="D3" s="71" t="s">
        <v>199</v>
      </c>
      <c r="F3" s="4"/>
      <c r="H3" s="41"/>
      <c r="I3" s="4"/>
      <c r="K3" s="29"/>
      <c r="O3" s="29"/>
      <c r="Q3" s="46"/>
    </row>
    <row r="4" spans="1:26" s="3" customFormat="1" ht="24" customHeight="1">
      <c r="A4" s="42" t="s">
        <v>324</v>
      </c>
      <c r="O4" s="29"/>
      <c r="Q4" s="46" t="s">
        <v>5</v>
      </c>
      <c r="R4" s="3">
        <v>1</v>
      </c>
    </row>
    <row r="5" spans="1:26" s="5" customFormat="1" ht="20.25" customHeight="1">
      <c r="A5" s="138" t="s">
        <v>2</v>
      </c>
      <c r="B5" s="141" t="s">
        <v>3</v>
      </c>
      <c r="C5" s="144" t="s">
        <v>9</v>
      </c>
      <c r="D5" s="145"/>
      <c r="E5" s="141" t="s">
        <v>125</v>
      </c>
      <c r="F5" s="135" t="s">
        <v>126</v>
      </c>
      <c r="G5" s="156" t="s">
        <v>10</v>
      </c>
      <c r="H5" s="157"/>
      <c r="I5" s="157"/>
      <c r="J5" s="157"/>
      <c r="K5" s="157"/>
      <c r="L5" s="157"/>
      <c r="M5" s="157"/>
      <c r="N5" s="157"/>
      <c r="O5" s="158"/>
      <c r="P5" s="150" t="s">
        <v>11</v>
      </c>
      <c r="Q5" s="151"/>
      <c r="R5" s="135" t="s">
        <v>0</v>
      </c>
      <c r="S5" s="25"/>
      <c r="T5" s="24" t="s">
        <v>14</v>
      </c>
      <c r="U5" s="24" t="s">
        <v>118</v>
      </c>
      <c r="V5" s="24" t="s">
        <v>15</v>
      </c>
      <c r="W5" s="24" t="s">
        <v>16</v>
      </c>
      <c r="X5" s="24" t="s">
        <v>119</v>
      </c>
      <c r="Y5" s="24" t="s">
        <v>120</v>
      </c>
      <c r="Z5" s="24" t="s">
        <v>121</v>
      </c>
    </row>
    <row r="6" spans="1:26" s="5" customFormat="1" ht="18" customHeight="1">
      <c r="A6" s="139"/>
      <c r="B6" s="142"/>
      <c r="C6" s="146"/>
      <c r="D6" s="147"/>
      <c r="E6" s="142"/>
      <c r="F6" s="136"/>
      <c r="G6" s="7" t="s">
        <v>12</v>
      </c>
      <c r="H6" s="7" t="s">
        <v>13</v>
      </c>
      <c r="I6" s="7" t="s">
        <v>16</v>
      </c>
      <c r="J6" s="7" t="s">
        <v>120</v>
      </c>
      <c r="K6" s="7"/>
      <c r="L6" s="7"/>
      <c r="M6" s="7"/>
      <c r="N6" s="7"/>
      <c r="O6" s="7" t="s">
        <v>121</v>
      </c>
      <c r="P6" s="8" t="s">
        <v>117</v>
      </c>
      <c r="Q6" s="8" t="s">
        <v>6</v>
      </c>
      <c r="R6" s="136"/>
      <c r="S6" s="25"/>
      <c r="T6" s="24">
        <f>COUNTIF(I8:I10,"&gt;0")</f>
        <v>1</v>
      </c>
      <c r="U6" s="24">
        <f>COUNTIF(J8:J10,"&gt;0")</f>
        <v>1</v>
      </c>
      <c r="V6" s="24">
        <f>COUNTIF(K8:K10,"&gt;0")</f>
        <v>0</v>
      </c>
      <c r="W6" s="24">
        <f>COUNTIF(L8:L10,"&gt;0")</f>
        <v>0</v>
      </c>
      <c r="X6" s="24">
        <f>COUNTIF(M8:M10,"&gt;0")</f>
        <v>0</v>
      </c>
      <c r="Y6" s="24">
        <f>COUNTIF(N8:N10,"&gt;0")</f>
        <v>0</v>
      </c>
      <c r="Z6" s="24">
        <f>COUNTIF(O8:O10,"&gt;0")</f>
        <v>1</v>
      </c>
    </row>
    <row r="7" spans="1:26" s="11" customFormat="1" ht="18" customHeight="1">
      <c r="A7" s="140"/>
      <c r="B7" s="143"/>
      <c r="C7" s="148"/>
      <c r="D7" s="149"/>
      <c r="E7" s="143"/>
      <c r="F7" s="137"/>
      <c r="G7" s="9">
        <v>10</v>
      </c>
      <c r="H7" s="9">
        <v>10</v>
      </c>
      <c r="I7" s="9">
        <v>10</v>
      </c>
      <c r="J7" s="9">
        <v>15</v>
      </c>
      <c r="K7" s="9"/>
      <c r="L7" s="9"/>
      <c r="M7" s="9"/>
      <c r="N7" s="9"/>
      <c r="O7" s="9">
        <v>55</v>
      </c>
      <c r="P7" s="9">
        <f>SUM(G7:O7)</f>
        <v>100</v>
      </c>
      <c r="Q7" s="10"/>
      <c r="R7" s="137"/>
      <c r="S7" s="25"/>
    </row>
    <row r="8" spans="1:26" s="14" customFormat="1" ht="23.25" customHeight="1">
      <c r="A8" s="27">
        <v>1</v>
      </c>
      <c r="B8" s="94">
        <v>1816217061</v>
      </c>
      <c r="C8" s="127" t="s">
        <v>233</v>
      </c>
      <c r="D8" s="128" t="s">
        <v>159</v>
      </c>
      <c r="E8" s="132" t="s">
        <v>203</v>
      </c>
      <c r="F8" s="134" t="s">
        <v>234</v>
      </c>
      <c r="G8" s="39">
        <v>0</v>
      </c>
      <c r="H8" s="39">
        <v>0</v>
      </c>
      <c r="I8" s="39">
        <v>0</v>
      </c>
      <c r="J8" s="39">
        <v>0</v>
      </c>
      <c r="K8" s="40"/>
      <c r="L8" s="40"/>
      <c r="M8" s="40"/>
      <c r="N8" s="40"/>
      <c r="O8" s="120" t="s">
        <v>323</v>
      </c>
      <c r="P8" s="44">
        <v>0</v>
      </c>
      <c r="Q8" s="33" t="s">
        <v>17</v>
      </c>
      <c r="R8" s="172" t="s">
        <v>171</v>
      </c>
      <c r="S8" s="34">
        <f>COUNTIF($B$8:$B$138,B8)</f>
        <v>1</v>
      </c>
      <c r="T8" s="17">
        <v>0</v>
      </c>
      <c r="U8" s="17" t="s">
        <v>17</v>
      </c>
      <c r="W8" s="11" t="str">
        <f>VLOOKUP(B8,KTTK!$B$8:$E$221,3,0)</f>
        <v>Hà</v>
      </c>
    </row>
    <row r="9" spans="1:26" s="14" customFormat="1" ht="23.25" customHeight="1">
      <c r="A9" s="27">
        <f t="shared" ref="A9:A10" si="0">A8+1</f>
        <v>2</v>
      </c>
      <c r="B9" s="95">
        <v>1816217063</v>
      </c>
      <c r="C9" s="129" t="s">
        <v>278</v>
      </c>
      <c r="D9" s="130" t="s">
        <v>152</v>
      </c>
      <c r="E9" s="132" t="s">
        <v>203</v>
      </c>
      <c r="F9" s="134" t="s">
        <v>234</v>
      </c>
      <c r="G9" s="39">
        <v>0</v>
      </c>
      <c r="H9" s="39">
        <v>0</v>
      </c>
      <c r="I9" s="39">
        <v>0</v>
      </c>
      <c r="J9" s="39">
        <v>0</v>
      </c>
      <c r="K9" s="40"/>
      <c r="L9" s="40"/>
      <c r="M9" s="40"/>
      <c r="N9" s="40"/>
      <c r="O9" s="120" t="s">
        <v>323</v>
      </c>
      <c r="P9" s="44">
        <v>0</v>
      </c>
      <c r="Q9" s="33" t="s">
        <v>17</v>
      </c>
      <c r="R9" s="172" t="s">
        <v>171</v>
      </c>
      <c r="S9" s="34">
        <f>COUNTIF($B$8:$B$138,B9)</f>
        <v>1</v>
      </c>
      <c r="T9" s="18">
        <v>1</v>
      </c>
      <c r="U9" s="18" t="s">
        <v>18</v>
      </c>
      <c r="W9" s="11" t="str">
        <f>VLOOKUP(B9,KTTK!$B$8:$E$221,3,0)</f>
        <v>Phương</v>
      </c>
    </row>
    <row r="10" spans="1:26" s="14" customFormat="1" ht="23.25" customHeight="1">
      <c r="A10" s="27">
        <f t="shared" si="0"/>
        <v>3</v>
      </c>
      <c r="B10" s="94">
        <v>161326970</v>
      </c>
      <c r="C10" s="127" t="s">
        <v>218</v>
      </c>
      <c r="D10" s="128" t="s">
        <v>185</v>
      </c>
      <c r="E10" s="132" t="s">
        <v>203</v>
      </c>
      <c r="F10" s="134" t="s">
        <v>219</v>
      </c>
      <c r="G10" s="39">
        <v>6</v>
      </c>
      <c r="H10" s="39">
        <v>6</v>
      </c>
      <c r="I10" s="39">
        <v>5</v>
      </c>
      <c r="J10" s="39">
        <v>6</v>
      </c>
      <c r="K10" s="40"/>
      <c r="L10" s="40"/>
      <c r="M10" s="40"/>
      <c r="N10" s="40"/>
      <c r="O10" s="120">
        <v>3</v>
      </c>
      <c r="P10" s="44">
        <v>0</v>
      </c>
      <c r="Q10" s="33" t="s">
        <v>17</v>
      </c>
      <c r="R10" s="172" t="s">
        <v>171</v>
      </c>
      <c r="S10" s="34">
        <f>COUNTIF($B$8:$B$138,B10)</f>
        <v>1</v>
      </c>
      <c r="T10" s="18">
        <v>2</v>
      </c>
      <c r="U10" s="18" t="s">
        <v>19</v>
      </c>
      <c r="W10" s="11" t="str">
        <f>VLOOKUP(B10,KTTK!$B$8:$E$221,3,0)</f>
        <v>Đạt</v>
      </c>
    </row>
    <row r="11" spans="1:26" ht="13.5">
      <c r="H11" s="49"/>
      <c r="I11" s="20"/>
      <c r="J11" s="49"/>
      <c r="K11" s="49"/>
      <c r="L11" s="49"/>
      <c r="M11" s="49"/>
      <c r="N11" s="49"/>
      <c r="O11" s="49"/>
      <c r="P11" s="49"/>
      <c r="Q11" s="50"/>
      <c r="R11" s="51"/>
    </row>
    <row r="12" spans="1:26" ht="14.25" customHeight="1">
      <c r="A12" s="159" t="s">
        <v>127</v>
      </c>
      <c r="B12" s="159"/>
      <c r="C12" s="159"/>
      <c r="D12" s="159"/>
      <c r="E12" s="159"/>
      <c r="F12"/>
      <c r="G12"/>
      <c r="H12"/>
      <c r="I12"/>
      <c r="J12"/>
      <c r="K12"/>
      <c r="L12" s="52"/>
      <c r="M12" s="52"/>
      <c r="N12" s="52"/>
      <c r="O12" s="52"/>
      <c r="P12" s="52"/>
      <c r="Q12" s="53"/>
      <c r="R12" s="54"/>
    </row>
    <row r="13" spans="1:26" ht="14.25" customHeight="1">
      <c r="A13" s="154" t="s">
        <v>128</v>
      </c>
      <c r="B13" s="155"/>
      <c r="C13" s="55" t="s">
        <v>129</v>
      </c>
      <c r="D13" s="69" t="s">
        <v>130</v>
      </c>
      <c r="E13" s="55" t="s">
        <v>0</v>
      </c>
      <c r="F13" s="56"/>
      <c r="G13" s="57"/>
      <c r="H13" s="57"/>
      <c r="I13" s="57"/>
      <c r="J13" s="56"/>
      <c r="K13" s="56"/>
      <c r="L13" s="52"/>
      <c r="M13" s="52"/>
      <c r="N13" s="52"/>
      <c r="O13" s="52"/>
      <c r="P13" s="52"/>
      <c r="Q13" s="53"/>
      <c r="R13" s="54"/>
    </row>
    <row r="14" spans="1:26" s="24" customFormat="1" ht="17.25" customHeight="1">
      <c r="A14" s="152" t="s">
        <v>131</v>
      </c>
      <c r="B14" s="153"/>
      <c r="C14" s="58">
        <f>COUNTIF($P$8:$P$10,"&gt;=4")</f>
        <v>0</v>
      </c>
      <c r="D14" s="59">
        <f>C14/$C$16</f>
        <v>0</v>
      </c>
      <c r="E14" s="58"/>
      <c r="F14" s="56"/>
      <c r="G14" s="57"/>
      <c r="H14" s="57"/>
      <c r="I14" s="57"/>
      <c r="J14" s="56"/>
      <c r="K14" s="56"/>
      <c r="L14" s="52"/>
      <c r="M14" s="52"/>
      <c r="N14" s="52"/>
      <c r="O14" s="52"/>
      <c r="P14" s="52"/>
      <c r="Q14" s="53"/>
      <c r="R14" s="54"/>
      <c r="T14" s="20"/>
      <c r="U14" s="20"/>
      <c r="V14" s="20"/>
      <c r="W14" s="20"/>
      <c r="X14" s="20"/>
      <c r="Y14" s="20"/>
      <c r="Z14" s="20"/>
    </row>
    <row r="15" spans="1:26" s="24" customFormat="1" ht="17.25" customHeight="1">
      <c r="A15" s="152" t="s">
        <v>132</v>
      </c>
      <c r="B15" s="153"/>
      <c r="C15" s="58">
        <f>COUNTIF($P$8:$P$10,"&lt;4")</f>
        <v>3</v>
      </c>
      <c r="D15" s="59">
        <f>C15/$C$16</f>
        <v>1</v>
      </c>
      <c r="E15" s="58"/>
      <c r="F15" s="56"/>
      <c r="G15" s="57"/>
      <c r="H15" s="57"/>
      <c r="I15" s="57"/>
      <c r="J15" s="56"/>
      <c r="K15" s="56"/>
      <c r="L15" s="52"/>
      <c r="M15" s="52"/>
      <c r="N15" s="52"/>
      <c r="O15" s="52"/>
      <c r="P15" s="52"/>
      <c r="Q15" s="53"/>
      <c r="R15" s="54"/>
      <c r="T15" s="20"/>
      <c r="U15" s="20"/>
      <c r="V15" s="20"/>
      <c r="W15" s="20"/>
      <c r="X15" s="20"/>
      <c r="Y15" s="20"/>
      <c r="Z15" s="20"/>
    </row>
    <row r="16" spans="1:26" s="24" customFormat="1" ht="14.25" customHeight="1">
      <c r="A16" s="154" t="s">
        <v>133</v>
      </c>
      <c r="B16" s="155"/>
      <c r="C16" s="55">
        <f>C14+C15</f>
        <v>3</v>
      </c>
      <c r="D16" s="60">
        <f>D14+D15</f>
        <v>1</v>
      </c>
      <c r="E16" s="55"/>
      <c r="F16" s="56"/>
      <c r="G16" s="57"/>
      <c r="H16" s="57"/>
      <c r="I16" s="61" t="s">
        <v>325</v>
      </c>
      <c r="J16" s="56"/>
      <c r="K16" s="56"/>
      <c r="L16" s="52"/>
      <c r="M16" s="52"/>
      <c r="N16" s="52"/>
      <c r="O16" s="52"/>
      <c r="P16" s="52"/>
      <c r="Q16" s="53"/>
      <c r="R16" s="54"/>
      <c r="T16" s="20"/>
      <c r="U16" s="20"/>
      <c r="V16" s="20"/>
      <c r="W16" s="20"/>
      <c r="X16" s="20"/>
      <c r="Y16" s="20"/>
      <c r="Z16" s="20"/>
    </row>
    <row r="17" spans="1:26" s="24" customFormat="1" ht="23.25" customHeight="1">
      <c r="A17" s="62"/>
      <c r="B17" s="63" t="s">
        <v>114</v>
      </c>
      <c r="C17" s="64"/>
      <c r="D17" s="65"/>
      <c r="E17" s="63"/>
      <c r="F17" s="21"/>
      <c r="H17" s="49"/>
      <c r="I17" s="66" t="s">
        <v>124</v>
      </c>
      <c r="J17" s="50"/>
      <c r="K17" s="50"/>
      <c r="L17" s="50"/>
      <c r="M17" s="66"/>
      <c r="N17" s="49"/>
      <c r="O17" s="49"/>
      <c r="P17" s="49"/>
      <c r="Q17" s="50"/>
      <c r="R17" s="51"/>
      <c r="T17" s="20"/>
      <c r="U17" s="20"/>
      <c r="V17" s="20"/>
      <c r="W17" s="20"/>
      <c r="X17" s="20"/>
      <c r="Y17" s="20"/>
      <c r="Z17" s="20"/>
    </row>
    <row r="18" spans="1:26" s="24" customFormat="1" ht="13.5">
      <c r="A18" s="20"/>
      <c r="B18" s="21"/>
      <c r="C18" s="22"/>
      <c r="D18" s="23"/>
      <c r="E18" s="21"/>
      <c r="F18" s="21"/>
      <c r="H18" s="49"/>
      <c r="I18" s="61"/>
      <c r="J18" s="61"/>
      <c r="K18" s="67"/>
      <c r="L18" s="68"/>
      <c r="M18" s="61"/>
      <c r="N18" s="49"/>
      <c r="O18" s="49"/>
      <c r="P18" s="49"/>
      <c r="Q18" s="50"/>
      <c r="R18" s="51"/>
      <c r="T18" s="20"/>
      <c r="U18" s="20"/>
      <c r="V18" s="20"/>
      <c r="W18" s="20"/>
      <c r="X18" s="20"/>
      <c r="Y18" s="20"/>
      <c r="Z18" s="20"/>
    </row>
    <row r="19" spans="1:26" s="24" customFormat="1" ht="13.5">
      <c r="A19" s="20"/>
      <c r="B19" s="21"/>
      <c r="C19" s="22"/>
      <c r="D19" s="23"/>
      <c r="E19" s="21"/>
      <c r="F19" s="21"/>
      <c r="H19" s="49"/>
      <c r="I19" s="61"/>
      <c r="J19" s="50"/>
      <c r="K19" s="50"/>
      <c r="L19" s="68"/>
      <c r="M19" s="61"/>
      <c r="N19" s="49"/>
      <c r="O19" s="49"/>
      <c r="P19" s="49"/>
      <c r="Q19" s="50"/>
      <c r="R19" s="51"/>
      <c r="T19" s="20"/>
      <c r="U19" s="20"/>
      <c r="V19" s="20"/>
      <c r="W19" s="20"/>
      <c r="X19" s="20"/>
      <c r="Y19" s="20"/>
      <c r="Z19" s="20"/>
    </row>
    <row r="20" spans="1:26" s="24" customFormat="1" ht="13.5">
      <c r="A20" s="20"/>
      <c r="B20" s="21"/>
      <c r="C20" s="22"/>
      <c r="D20" s="23"/>
      <c r="E20" s="21"/>
      <c r="F20" s="21"/>
      <c r="H20" s="49"/>
      <c r="I20" s="66"/>
      <c r="J20" s="66"/>
      <c r="K20" s="50"/>
      <c r="L20" s="68"/>
      <c r="M20" s="66"/>
      <c r="N20" s="49"/>
      <c r="O20" s="49"/>
      <c r="P20" s="49"/>
      <c r="Q20" s="50"/>
      <c r="R20" s="51"/>
      <c r="T20" s="20"/>
      <c r="U20" s="20"/>
      <c r="V20" s="20"/>
      <c r="W20" s="20"/>
      <c r="X20" s="20"/>
      <c r="Y20" s="20"/>
      <c r="Z20" s="20"/>
    </row>
    <row r="21" spans="1:26" s="24" customFormat="1" ht="36.75" customHeight="1">
      <c r="A21" s="20"/>
      <c r="B21" s="66" t="s">
        <v>115</v>
      </c>
      <c r="C21" s="22"/>
      <c r="D21" s="23"/>
      <c r="E21" s="21"/>
      <c r="F21" s="21"/>
      <c r="H21" s="49"/>
      <c r="I21" s="66"/>
      <c r="J21" s="66"/>
      <c r="K21" s="66" t="s">
        <v>116</v>
      </c>
      <c r="L21" s="66" t="s">
        <v>164</v>
      </c>
      <c r="M21" s="66"/>
      <c r="N21" s="49"/>
      <c r="O21" s="49"/>
      <c r="P21" s="49"/>
      <c r="Q21" s="50"/>
      <c r="R21" s="51"/>
      <c r="T21" s="20"/>
      <c r="U21" s="20"/>
      <c r="V21" s="20"/>
      <c r="W21" s="20"/>
      <c r="X21" s="20"/>
      <c r="Y21" s="20"/>
      <c r="Z21" s="20"/>
    </row>
  </sheetData>
  <sortState ref="B8:R96">
    <sortCondition ref="F8:F96"/>
  </sortState>
  <mergeCells count="13">
    <mergeCell ref="A16:B16"/>
    <mergeCell ref="P5:Q5"/>
    <mergeCell ref="R5:R7"/>
    <mergeCell ref="A12:E12"/>
    <mergeCell ref="A13:B13"/>
    <mergeCell ref="A14:B14"/>
    <mergeCell ref="A15:B15"/>
    <mergeCell ref="A5:A7"/>
    <mergeCell ref="B5:B7"/>
    <mergeCell ref="C5:D7"/>
    <mergeCell ref="E5:E7"/>
    <mergeCell ref="F5:F7"/>
    <mergeCell ref="G5:O5"/>
  </mergeCells>
  <conditionalFormatting sqref="G8:O10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10">
    <cfRule type="cellIs" dxfId="1" priority="2" stopIfTrue="1" operator="lessThan">
      <formula>4</formula>
    </cfRule>
  </conditionalFormatting>
  <conditionalFormatting sqref="P8:P10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KTTK</vt:lpstr>
      <vt:lpstr>ACC441B- lan 1</vt:lpstr>
      <vt:lpstr>ds thi</vt:lpstr>
      <vt:lpstr>GHEP</vt:lpstr>
      <vt:lpstr>'ACC441B- lan 1'!Print_Titles</vt:lpstr>
      <vt:lpstr>'ds thi'!Print_Titles</vt:lpstr>
      <vt:lpstr>GHEP!Print_Titles</vt:lpstr>
      <vt:lpstr>KTTK!Print_Titles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2015-03-18T00:45:24Z</cp:lastPrinted>
  <dcterms:created xsi:type="dcterms:W3CDTF">2006-09-20T08:20:56Z</dcterms:created>
  <dcterms:modified xsi:type="dcterms:W3CDTF">2015-03-18T00:48:20Z</dcterms:modified>
</cp:coreProperties>
</file>