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937" firstSheet="10" activeTab="10"/>
  </bookViews>
  <sheets>
    <sheet name="IN DS LOP" sheetId="2" state="hidden" r:id="rId1"/>
    <sheet name="DS" sheetId="1" state="veryHidden" r:id="rId2"/>
    <sheet name="IN DS LOP (2)" sheetId="6" state="hidden" r:id="rId3"/>
    <sheet name="IN DS LOP (3)" sheetId="7" state="hidden" r:id="rId4"/>
    <sheet name="IN DS LOP (4)" sheetId="8" state="hidden" r:id="rId5"/>
    <sheet name="CHIAPHONG" sheetId="9" state="veryHidden" r:id="rId6"/>
    <sheet name="TH" sheetId="10" state="veryHidden" r:id="rId7"/>
    <sheet name="DSTHI (3)" sheetId="11" state="veryHidden" r:id="rId8"/>
    <sheet name="KHOA CU VE KO LH XLOP" sheetId="12" state="veryHidden" r:id="rId9"/>
    <sheet name="TKết" sheetId="13" state="veryHidden" r:id="rId10"/>
    <sheet name="TONGHOP" sheetId="25" r:id="rId11"/>
    <sheet name="Phòng 501_3" sheetId="14" state="hidden" r:id="rId12"/>
    <sheet name="Phòng 502_3" sheetId="15" state="hidden" r:id="rId13"/>
    <sheet name="Phòng 507_3" sheetId="16" state="hidden" r:id="rId14"/>
    <sheet name="Phòng 508_3" sheetId="17" state="hidden" r:id="rId15"/>
    <sheet name="Phòng 609_3" sheetId="18" state="hidden" r:id="rId16"/>
    <sheet name="Phòng 610_3" sheetId="19" state="hidden" r:id="rId17"/>
    <sheet name="Phòng 623_3" sheetId="20" state="hidden" r:id="rId18"/>
    <sheet name="Phòng 501_4" sheetId="21" state="hidden" r:id="rId19"/>
    <sheet name="Phòng 507_4" sheetId="22" state="hidden" r:id="rId20"/>
    <sheet name="Phòng 508_4" sheetId="23" state="hidden" r:id="rId21"/>
    <sheet name="Phòng 609_4" sheetId="24" state="hidden" r:id="rId22"/>
  </sheets>
  <externalReferences>
    <externalReference r:id="rId23"/>
  </externalReferences>
  <definedNames>
    <definedName name="______JK4" localSheetId="11">#REF!</definedName>
    <definedName name="______JK4" localSheetId="18">#REF!</definedName>
    <definedName name="______JK4" localSheetId="12">#REF!</definedName>
    <definedName name="______JK4" localSheetId="13">#REF!</definedName>
    <definedName name="______JK4" localSheetId="19">#REF!</definedName>
    <definedName name="______JK4" localSheetId="14">#REF!</definedName>
    <definedName name="______JK4" localSheetId="20">#REF!</definedName>
    <definedName name="______JK4" localSheetId="15">#REF!</definedName>
    <definedName name="______JK4" localSheetId="21">#REF!</definedName>
    <definedName name="______JK4" localSheetId="16">#REF!</definedName>
    <definedName name="______JK4" localSheetId="17">#REF!</definedName>
    <definedName name="______JK4">#REF!</definedName>
    <definedName name="______qa7" localSheetId="11">#REF!</definedName>
    <definedName name="______qa7" localSheetId="18">#REF!</definedName>
    <definedName name="______qa7" localSheetId="12">#REF!</definedName>
    <definedName name="______qa7" localSheetId="13">#REF!</definedName>
    <definedName name="______qa7" localSheetId="19">#REF!</definedName>
    <definedName name="______qa7" localSheetId="14">#REF!</definedName>
    <definedName name="______qa7" localSheetId="20">#REF!</definedName>
    <definedName name="______qa7" localSheetId="15">#REF!</definedName>
    <definedName name="______qa7" localSheetId="21">#REF!</definedName>
    <definedName name="______qa7" localSheetId="16">#REF!</definedName>
    <definedName name="______qa7" localSheetId="17">#REF!</definedName>
    <definedName name="______qa7">#REF!</definedName>
    <definedName name="_____JK4" localSheetId="9">#REF!</definedName>
    <definedName name="_____qa7" localSheetId="9">#REF!</definedName>
    <definedName name="____atn10" localSheetId="11">#REF!</definedName>
    <definedName name="____atn10" localSheetId="18">#REF!</definedName>
    <definedName name="____atn10" localSheetId="12">#REF!</definedName>
    <definedName name="____atn10" localSheetId="13">#REF!</definedName>
    <definedName name="____atn10" localSheetId="19">#REF!</definedName>
    <definedName name="____atn10" localSheetId="14">#REF!</definedName>
    <definedName name="____atn10" localSheetId="20">#REF!</definedName>
    <definedName name="____atn10" localSheetId="15">#REF!</definedName>
    <definedName name="____atn10" localSheetId="21">#REF!</definedName>
    <definedName name="____atn10" localSheetId="16">#REF!</definedName>
    <definedName name="____atn10" localSheetId="17">#REF!</definedName>
    <definedName name="____atn10">#REF!</definedName>
    <definedName name="____atn2" localSheetId="11">#REF!</definedName>
    <definedName name="____atn2" localSheetId="18">#REF!</definedName>
    <definedName name="____atn2" localSheetId="12">#REF!</definedName>
    <definedName name="____atn2" localSheetId="13">#REF!</definedName>
    <definedName name="____atn2" localSheetId="19">#REF!</definedName>
    <definedName name="____atn2" localSheetId="14">#REF!</definedName>
    <definedName name="____atn2" localSheetId="20">#REF!</definedName>
    <definedName name="____atn2" localSheetId="15">#REF!</definedName>
    <definedName name="____atn2" localSheetId="21">#REF!</definedName>
    <definedName name="____atn2" localSheetId="16">#REF!</definedName>
    <definedName name="____atn2" localSheetId="17">#REF!</definedName>
    <definedName name="____atn2">#REF!</definedName>
    <definedName name="____atn3" localSheetId="11">#REF!</definedName>
    <definedName name="____atn3" localSheetId="18">#REF!</definedName>
    <definedName name="____atn3" localSheetId="12">#REF!</definedName>
    <definedName name="____atn3" localSheetId="13">#REF!</definedName>
    <definedName name="____atn3" localSheetId="19">#REF!</definedName>
    <definedName name="____atn3" localSheetId="14">#REF!</definedName>
    <definedName name="____atn3" localSheetId="20">#REF!</definedName>
    <definedName name="____atn3" localSheetId="15">#REF!</definedName>
    <definedName name="____atn3" localSheetId="21">#REF!</definedName>
    <definedName name="____atn3" localSheetId="16">#REF!</definedName>
    <definedName name="____atn3" localSheetId="17">#REF!</definedName>
    <definedName name="____atn3">#REF!</definedName>
    <definedName name="____atn4" localSheetId="11">#REF!</definedName>
    <definedName name="____atn4" localSheetId="18">#REF!</definedName>
    <definedName name="____atn4" localSheetId="12">#REF!</definedName>
    <definedName name="____atn4" localSheetId="13">#REF!</definedName>
    <definedName name="____atn4" localSheetId="19">#REF!</definedName>
    <definedName name="____atn4" localSheetId="14">#REF!</definedName>
    <definedName name="____atn4" localSheetId="20">#REF!</definedName>
    <definedName name="____atn4" localSheetId="15">#REF!</definedName>
    <definedName name="____atn4" localSheetId="21">#REF!</definedName>
    <definedName name="____atn4" localSheetId="16">#REF!</definedName>
    <definedName name="____atn4" localSheetId="17">#REF!</definedName>
    <definedName name="____atn4">#REF!</definedName>
    <definedName name="____atn5" localSheetId="11">#REF!</definedName>
    <definedName name="____atn5" localSheetId="18">#REF!</definedName>
    <definedName name="____atn5" localSheetId="12">#REF!</definedName>
    <definedName name="____atn5" localSheetId="13">#REF!</definedName>
    <definedName name="____atn5" localSheetId="19">#REF!</definedName>
    <definedName name="____atn5" localSheetId="14">#REF!</definedName>
    <definedName name="____atn5" localSheetId="20">#REF!</definedName>
    <definedName name="____atn5" localSheetId="15">#REF!</definedName>
    <definedName name="____atn5" localSheetId="21">#REF!</definedName>
    <definedName name="____atn5" localSheetId="16">#REF!</definedName>
    <definedName name="____atn5" localSheetId="17">#REF!</definedName>
    <definedName name="____atn5">#REF!</definedName>
    <definedName name="____atn6" localSheetId="11">#REF!</definedName>
    <definedName name="____atn6" localSheetId="18">#REF!</definedName>
    <definedName name="____atn6" localSheetId="12">#REF!</definedName>
    <definedName name="____atn6" localSheetId="13">#REF!</definedName>
    <definedName name="____atn6" localSheetId="19">#REF!</definedName>
    <definedName name="____atn6" localSheetId="14">#REF!</definedName>
    <definedName name="____atn6" localSheetId="20">#REF!</definedName>
    <definedName name="____atn6" localSheetId="15">#REF!</definedName>
    <definedName name="____atn6" localSheetId="21">#REF!</definedName>
    <definedName name="____atn6" localSheetId="16">#REF!</definedName>
    <definedName name="____atn6" localSheetId="17">#REF!</definedName>
    <definedName name="____atn6">#REF!</definedName>
    <definedName name="____atn7" localSheetId="11">#REF!</definedName>
    <definedName name="____atn7" localSheetId="18">#REF!</definedName>
    <definedName name="____atn7" localSheetId="12">#REF!</definedName>
    <definedName name="____atn7" localSheetId="13">#REF!</definedName>
    <definedName name="____atn7" localSheetId="19">#REF!</definedName>
    <definedName name="____atn7" localSheetId="14">#REF!</definedName>
    <definedName name="____atn7" localSheetId="20">#REF!</definedName>
    <definedName name="____atn7" localSheetId="15">#REF!</definedName>
    <definedName name="____atn7" localSheetId="21">#REF!</definedName>
    <definedName name="____atn7" localSheetId="16">#REF!</definedName>
    <definedName name="____atn7" localSheetId="17">#REF!</definedName>
    <definedName name="____atn7">#REF!</definedName>
    <definedName name="____atn8" localSheetId="11">#REF!</definedName>
    <definedName name="____atn8" localSheetId="18">#REF!</definedName>
    <definedName name="____atn8" localSheetId="12">#REF!</definedName>
    <definedName name="____atn8" localSheetId="13">#REF!</definedName>
    <definedName name="____atn8" localSheetId="19">#REF!</definedName>
    <definedName name="____atn8" localSheetId="14">#REF!</definedName>
    <definedName name="____atn8" localSheetId="20">#REF!</definedName>
    <definedName name="____atn8" localSheetId="15">#REF!</definedName>
    <definedName name="____atn8" localSheetId="21">#REF!</definedName>
    <definedName name="____atn8" localSheetId="16">#REF!</definedName>
    <definedName name="____atn8" localSheetId="17">#REF!</definedName>
    <definedName name="____atn8">#REF!</definedName>
    <definedName name="____atn9" localSheetId="11">#REF!</definedName>
    <definedName name="____atn9" localSheetId="18">#REF!</definedName>
    <definedName name="____atn9" localSheetId="12">#REF!</definedName>
    <definedName name="____atn9" localSheetId="13">#REF!</definedName>
    <definedName name="____atn9" localSheetId="19">#REF!</definedName>
    <definedName name="____atn9" localSheetId="14">#REF!</definedName>
    <definedName name="____atn9" localSheetId="20">#REF!</definedName>
    <definedName name="____atn9" localSheetId="15">#REF!</definedName>
    <definedName name="____atn9" localSheetId="21">#REF!</definedName>
    <definedName name="____atn9" localSheetId="16">#REF!</definedName>
    <definedName name="____atn9" localSheetId="17">#REF!</definedName>
    <definedName name="____atn9">#REF!</definedName>
    <definedName name="____CON1" localSheetId="11">#REF!</definedName>
    <definedName name="____CON1" localSheetId="18">#REF!</definedName>
    <definedName name="____CON1" localSheetId="12">#REF!</definedName>
    <definedName name="____CON1" localSheetId="13">#REF!</definedName>
    <definedName name="____CON1" localSheetId="19">#REF!</definedName>
    <definedName name="____CON1" localSheetId="14">#REF!</definedName>
    <definedName name="____CON1" localSheetId="20">#REF!</definedName>
    <definedName name="____CON1" localSheetId="15">#REF!</definedName>
    <definedName name="____CON1" localSheetId="21">#REF!</definedName>
    <definedName name="____CON1" localSheetId="16">#REF!</definedName>
    <definedName name="____CON1" localSheetId="17">#REF!</definedName>
    <definedName name="____CON1">#REF!</definedName>
    <definedName name="____CON2" localSheetId="11">#REF!</definedName>
    <definedName name="____CON2" localSheetId="18">#REF!</definedName>
    <definedName name="____CON2" localSheetId="12">#REF!</definedName>
    <definedName name="____CON2" localSheetId="13">#REF!</definedName>
    <definedName name="____CON2" localSheetId="19">#REF!</definedName>
    <definedName name="____CON2" localSheetId="14">#REF!</definedName>
    <definedName name="____CON2" localSheetId="20">#REF!</definedName>
    <definedName name="____CON2" localSheetId="15">#REF!</definedName>
    <definedName name="____CON2" localSheetId="21">#REF!</definedName>
    <definedName name="____CON2" localSheetId="16">#REF!</definedName>
    <definedName name="____CON2" localSheetId="17">#REF!</definedName>
    <definedName name="____CON2">#REF!</definedName>
    <definedName name="____deo1" localSheetId="11">#REF!</definedName>
    <definedName name="____deo1" localSheetId="18">#REF!</definedName>
    <definedName name="____deo1" localSheetId="12">#REF!</definedName>
    <definedName name="____deo1" localSheetId="13">#REF!</definedName>
    <definedName name="____deo1" localSheetId="19">#REF!</definedName>
    <definedName name="____deo1" localSheetId="14">#REF!</definedName>
    <definedName name="____deo1" localSheetId="20">#REF!</definedName>
    <definedName name="____deo1" localSheetId="15">#REF!</definedName>
    <definedName name="____deo1" localSheetId="21">#REF!</definedName>
    <definedName name="____deo1" localSheetId="16">#REF!</definedName>
    <definedName name="____deo1" localSheetId="17">#REF!</definedName>
    <definedName name="____deo1">#REF!</definedName>
    <definedName name="____deo10" localSheetId="11">#REF!</definedName>
    <definedName name="____deo10" localSheetId="18">#REF!</definedName>
    <definedName name="____deo10" localSheetId="12">#REF!</definedName>
    <definedName name="____deo10" localSheetId="13">#REF!</definedName>
    <definedName name="____deo10" localSheetId="19">#REF!</definedName>
    <definedName name="____deo10" localSheetId="14">#REF!</definedName>
    <definedName name="____deo10" localSheetId="20">#REF!</definedName>
    <definedName name="____deo10" localSheetId="15">#REF!</definedName>
    <definedName name="____deo10" localSheetId="21">#REF!</definedName>
    <definedName name="____deo10" localSheetId="16">#REF!</definedName>
    <definedName name="____deo10" localSheetId="17">#REF!</definedName>
    <definedName name="____deo10">#REF!</definedName>
    <definedName name="____deo2" localSheetId="11">#REF!</definedName>
    <definedName name="____deo2" localSheetId="18">#REF!</definedName>
    <definedName name="____deo2" localSheetId="12">#REF!</definedName>
    <definedName name="____deo2" localSheetId="13">#REF!</definedName>
    <definedName name="____deo2" localSheetId="19">#REF!</definedName>
    <definedName name="____deo2" localSheetId="14">#REF!</definedName>
    <definedName name="____deo2" localSheetId="20">#REF!</definedName>
    <definedName name="____deo2" localSheetId="15">#REF!</definedName>
    <definedName name="____deo2" localSheetId="21">#REF!</definedName>
    <definedName name="____deo2" localSheetId="16">#REF!</definedName>
    <definedName name="____deo2" localSheetId="17">#REF!</definedName>
    <definedName name="____deo2">#REF!</definedName>
    <definedName name="____deo3" localSheetId="11">#REF!</definedName>
    <definedName name="____deo3" localSheetId="18">#REF!</definedName>
    <definedName name="____deo3" localSheetId="12">#REF!</definedName>
    <definedName name="____deo3" localSheetId="13">#REF!</definedName>
    <definedName name="____deo3" localSheetId="19">#REF!</definedName>
    <definedName name="____deo3" localSheetId="14">#REF!</definedName>
    <definedName name="____deo3" localSheetId="20">#REF!</definedName>
    <definedName name="____deo3" localSheetId="15">#REF!</definedName>
    <definedName name="____deo3" localSheetId="21">#REF!</definedName>
    <definedName name="____deo3" localSheetId="16">#REF!</definedName>
    <definedName name="____deo3" localSheetId="17">#REF!</definedName>
    <definedName name="____deo3">#REF!</definedName>
    <definedName name="____deo4" localSheetId="11">#REF!</definedName>
    <definedName name="____deo4" localSheetId="18">#REF!</definedName>
    <definedName name="____deo4" localSheetId="12">#REF!</definedName>
    <definedName name="____deo4" localSheetId="13">#REF!</definedName>
    <definedName name="____deo4" localSheetId="19">#REF!</definedName>
    <definedName name="____deo4" localSheetId="14">#REF!</definedName>
    <definedName name="____deo4" localSheetId="20">#REF!</definedName>
    <definedName name="____deo4" localSheetId="15">#REF!</definedName>
    <definedName name="____deo4" localSheetId="21">#REF!</definedName>
    <definedName name="____deo4" localSheetId="16">#REF!</definedName>
    <definedName name="____deo4" localSheetId="17">#REF!</definedName>
    <definedName name="____deo4">#REF!</definedName>
    <definedName name="____deo5" localSheetId="11">#REF!</definedName>
    <definedName name="____deo5" localSheetId="18">#REF!</definedName>
    <definedName name="____deo5" localSheetId="12">#REF!</definedName>
    <definedName name="____deo5" localSheetId="13">#REF!</definedName>
    <definedName name="____deo5" localSheetId="19">#REF!</definedName>
    <definedName name="____deo5" localSheetId="14">#REF!</definedName>
    <definedName name="____deo5" localSheetId="20">#REF!</definedName>
    <definedName name="____deo5" localSheetId="15">#REF!</definedName>
    <definedName name="____deo5" localSheetId="21">#REF!</definedName>
    <definedName name="____deo5" localSheetId="16">#REF!</definedName>
    <definedName name="____deo5" localSheetId="17">#REF!</definedName>
    <definedName name="____deo5">#REF!</definedName>
    <definedName name="____deo6" localSheetId="11">#REF!</definedName>
    <definedName name="____deo6" localSheetId="18">#REF!</definedName>
    <definedName name="____deo6" localSheetId="12">#REF!</definedName>
    <definedName name="____deo6" localSheetId="13">#REF!</definedName>
    <definedName name="____deo6" localSheetId="19">#REF!</definedName>
    <definedName name="____deo6" localSheetId="14">#REF!</definedName>
    <definedName name="____deo6" localSheetId="20">#REF!</definedName>
    <definedName name="____deo6" localSheetId="15">#REF!</definedName>
    <definedName name="____deo6" localSheetId="21">#REF!</definedName>
    <definedName name="____deo6" localSheetId="16">#REF!</definedName>
    <definedName name="____deo6" localSheetId="17">#REF!</definedName>
    <definedName name="____deo6">#REF!</definedName>
    <definedName name="____deo7" localSheetId="11">#REF!</definedName>
    <definedName name="____deo7" localSheetId="18">#REF!</definedName>
    <definedName name="____deo7" localSheetId="12">#REF!</definedName>
    <definedName name="____deo7" localSheetId="13">#REF!</definedName>
    <definedName name="____deo7" localSheetId="19">#REF!</definedName>
    <definedName name="____deo7" localSheetId="14">#REF!</definedName>
    <definedName name="____deo7" localSheetId="20">#REF!</definedName>
    <definedName name="____deo7" localSheetId="15">#REF!</definedName>
    <definedName name="____deo7" localSheetId="21">#REF!</definedName>
    <definedName name="____deo7" localSheetId="16">#REF!</definedName>
    <definedName name="____deo7" localSheetId="17">#REF!</definedName>
    <definedName name="____deo7">#REF!</definedName>
    <definedName name="____deo8" localSheetId="11">#REF!</definedName>
    <definedName name="____deo8" localSheetId="18">#REF!</definedName>
    <definedName name="____deo8" localSheetId="12">#REF!</definedName>
    <definedName name="____deo8" localSheetId="13">#REF!</definedName>
    <definedName name="____deo8" localSheetId="19">#REF!</definedName>
    <definedName name="____deo8" localSheetId="14">#REF!</definedName>
    <definedName name="____deo8" localSheetId="20">#REF!</definedName>
    <definedName name="____deo8" localSheetId="15">#REF!</definedName>
    <definedName name="____deo8" localSheetId="21">#REF!</definedName>
    <definedName name="____deo8" localSheetId="16">#REF!</definedName>
    <definedName name="____deo8" localSheetId="17">#REF!</definedName>
    <definedName name="____deo8">#REF!</definedName>
    <definedName name="____deo9" localSheetId="11">#REF!</definedName>
    <definedName name="____deo9" localSheetId="18">#REF!</definedName>
    <definedName name="____deo9" localSheetId="12">#REF!</definedName>
    <definedName name="____deo9" localSheetId="13">#REF!</definedName>
    <definedName name="____deo9" localSheetId="19">#REF!</definedName>
    <definedName name="____deo9" localSheetId="14">#REF!</definedName>
    <definedName name="____deo9" localSheetId="20">#REF!</definedName>
    <definedName name="____deo9" localSheetId="15">#REF!</definedName>
    <definedName name="____deo9" localSheetId="21">#REF!</definedName>
    <definedName name="____deo9" localSheetId="16">#REF!</definedName>
    <definedName name="____deo9" localSheetId="17">#REF!</definedName>
    <definedName name="____deo9">#REF!</definedName>
    <definedName name="____DST1" localSheetId="11">#REF!</definedName>
    <definedName name="____DST1" localSheetId="18">#REF!</definedName>
    <definedName name="____DST1" localSheetId="12">#REF!</definedName>
    <definedName name="____DST1" localSheetId="13">#REF!</definedName>
    <definedName name="____DST1" localSheetId="19">#REF!</definedName>
    <definedName name="____DST1" localSheetId="14">#REF!</definedName>
    <definedName name="____DST1" localSheetId="20">#REF!</definedName>
    <definedName name="____DST1" localSheetId="15">#REF!</definedName>
    <definedName name="____DST1" localSheetId="21">#REF!</definedName>
    <definedName name="____DST1" localSheetId="16">#REF!</definedName>
    <definedName name="____DST1" localSheetId="17">#REF!</definedName>
    <definedName name="____DST1">#REF!</definedName>
    <definedName name="____JK4" localSheetId="11">#REF!</definedName>
    <definedName name="____JK4" localSheetId="18">#REF!</definedName>
    <definedName name="____JK4" localSheetId="12">#REF!</definedName>
    <definedName name="____JK4" localSheetId="13">#REF!</definedName>
    <definedName name="____JK4" localSheetId="19">#REF!</definedName>
    <definedName name="____JK4" localSheetId="14">#REF!</definedName>
    <definedName name="____JK4" localSheetId="20">#REF!</definedName>
    <definedName name="____JK4" localSheetId="15">#REF!</definedName>
    <definedName name="____JK4" localSheetId="21">#REF!</definedName>
    <definedName name="____JK4" localSheetId="16">#REF!</definedName>
    <definedName name="____JK4" localSheetId="17">#REF!</definedName>
    <definedName name="____JK4">#REF!</definedName>
    <definedName name="____NET2" localSheetId="11">#REF!</definedName>
    <definedName name="____NET2" localSheetId="18">#REF!</definedName>
    <definedName name="____NET2" localSheetId="12">#REF!</definedName>
    <definedName name="____NET2" localSheetId="13">#REF!</definedName>
    <definedName name="____NET2" localSheetId="19">#REF!</definedName>
    <definedName name="____NET2" localSheetId="14">#REF!</definedName>
    <definedName name="____NET2" localSheetId="20">#REF!</definedName>
    <definedName name="____NET2" localSheetId="15">#REF!</definedName>
    <definedName name="____NET2" localSheetId="21">#REF!</definedName>
    <definedName name="____NET2" localSheetId="16">#REF!</definedName>
    <definedName name="____NET2" localSheetId="17">#REF!</definedName>
    <definedName name="____NET2">#REF!</definedName>
    <definedName name="____NPV1" localSheetId="11">#REF!</definedName>
    <definedName name="____NPV1" localSheetId="18">#REF!</definedName>
    <definedName name="____NPV1" localSheetId="12">#REF!</definedName>
    <definedName name="____NPV1" localSheetId="13">#REF!</definedName>
    <definedName name="____NPV1" localSheetId="19">#REF!</definedName>
    <definedName name="____NPV1" localSheetId="14">#REF!</definedName>
    <definedName name="____NPV1" localSheetId="20">#REF!</definedName>
    <definedName name="____NPV1" localSheetId="15">#REF!</definedName>
    <definedName name="____NPV1" localSheetId="21">#REF!</definedName>
    <definedName name="____NPV1" localSheetId="16">#REF!</definedName>
    <definedName name="____NPV1" localSheetId="17">#REF!</definedName>
    <definedName name="____NPV1">#REF!</definedName>
    <definedName name="____qa7" localSheetId="11">#REF!</definedName>
    <definedName name="____qa7" localSheetId="18">#REF!</definedName>
    <definedName name="____qa7" localSheetId="12">#REF!</definedName>
    <definedName name="____qa7" localSheetId="13">#REF!</definedName>
    <definedName name="____qa7" localSheetId="19">#REF!</definedName>
    <definedName name="____qa7" localSheetId="14">#REF!</definedName>
    <definedName name="____qa7" localSheetId="20">#REF!</definedName>
    <definedName name="____qa7" localSheetId="15">#REF!</definedName>
    <definedName name="____qa7" localSheetId="21">#REF!</definedName>
    <definedName name="____qa7" localSheetId="16">#REF!</definedName>
    <definedName name="____qa7" localSheetId="17">#REF!</definedName>
    <definedName name="____qa7">#REF!</definedName>
    <definedName name="___atn1" localSheetId="11">#REF!</definedName>
    <definedName name="___atn1" localSheetId="18">#REF!</definedName>
    <definedName name="___atn1" localSheetId="12">#REF!</definedName>
    <definedName name="___atn1" localSheetId="13">#REF!</definedName>
    <definedName name="___atn1" localSheetId="19">#REF!</definedName>
    <definedName name="___atn1" localSheetId="14">#REF!</definedName>
    <definedName name="___atn1" localSheetId="20">#REF!</definedName>
    <definedName name="___atn1" localSheetId="15">#REF!</definedName>
    <definedName name="___atn1" localSheetId="21">#REF!</definedName>
    <definedName name="___atn1" localSheetId="16">#REF!</definedName>
    <definedName name="___atn1" localSheetId="17">#REF!</definedName>
    <definedName name="___atn1">#REF!</definedName>
    <definedName name="___atn10" localSheetId="11">#REF!</definedName>
    <definedName name="___atn10" localSheetId="18">#REF!</definedName>
    <definedName name="___atn10" localSheetId="12">#REF!</definedName>
    <definedName name="___atn10" localSheetId="13">#REF!</definedName>
    <definedName name="___atn10" localSheetId="19">#REF!</definedName>
    <definedName name="___atn10" localSheetId="14">#REF!</definedName>
    <definedName name="___atn10" localSheetId="20">#REF!</definedName>
    <definedName name="___atn10" localSheetId="15">#REF!</definedName>
    <definedName name="___atn10" localSheetId="21">#REF!</definedName>
    <definedName name="___atn10" localSheetId="16">#REF!</definedName>
    <definedName name="___atn10" localSheetId="17">#REF!</definedName>
    <definedName name="___atn10">#REF!</definedName>
    <definedName name="___atn2" localSheetId="11">#REF!</definedName>
    <definedName name="___atn2" localSheetId="18">#REF!</definedName>
    <definedName name="___atn2" localSheetId="12">#REF!</definedName>
    <definedName name="___atn2" localSheetId="13">#REF!</definedName>
    <definedName name="___atn2" localSheetId="19">#REF!</definedName>
    <definedName name="___atn2" localSheetId="14">#REF!</definedName>
    <definedName name="___atn2" localSheetId="20">#REF!</definedName>
    <definedName name="___atn2" localSheetId="15">#REF!</definedName>
    <definedName name="___atn2" localSheetId="21">#REF!</definedName>
    <definedName name="___atn2" localSheetId="16">#REF!</definedName>
    <definedName name="___atn2" localSheetId="17">#REF!</definedName>
    <definedName name="___atn2">#REF!</definedName>
    <definedName name="___atn3" localSheetId="11">#REF!</definedName>
    <definedName name="___atn3" localSheetId="18">#REF!</definedName>
    <definedName name="___atn3" localSheetId="12">#REF!</definedName>
    <definedName name="___atn3" localSheetId="13">#REF!</definedName>
    <definedName name="___atn3" localSheetId="19">#REF!</definedName>
    <definedName name="___atn3" localSheetId="14">#REF!</definedName>
    <definedName name="___atn3" localSheetId="20">#REF!</definedName>
    <definedName name="___atn3" localSheetId="15">#REF!</definedName>
    <definedName name="___atn3" localSheetId="21">#REF!</definedName>
    <definedName name="___atn3" localSheetId="16">#REF!</definedName>
    <definedName name="___atn3" localSheetId="17">#REF!</definedName>
    <definedName name="___atn3">#REF!</definedName>
    <definedName name="___atn4" localSheetId="11">#REF!</definedName>
    <definedName name="___atn4" localSheetId="18">#REF!</definedName>
    <definedName name="___atn4" localSheetId="12">#REF!</definedName>
    <definedName name="___atn4" localSheetId="13">#REF!</definedName>
    <definedName name="___atn4" localSheetId="19">#REF!</definedName>
    <definedName name="___atn4" localSheetId="14">#REF!</definedName>
    <definedName name="___atn4" localSheetId="20">#REF!</definedName>
    <definedName name="___atn4" localSheetId="15">#REF!</definedName>
    <definedName name="___atn4" localSheetId="21">#REF!</definedName>
    <definedName name="___atn4" localSheetId="16">#REF!</definedName>
    <definedName name="___atn4" localSheetId="17">#REF!</definedName>
    <definedName name="___atn4">#REF!</definedName>
    <definedName name="___atn5" localSheetId="11">#REF!</definedName>
    <definedName name="___atn5" localSheetId="18">#REF!</definedName>
    <definedName name="___atn5" localSheetId="12">#REF!</definedName>
    <definedName name="___atn5" localSheetId="13">#REF!</definedName>
    <definedName name="___atn5" localSheetId="19">#REF!</definedName>
    <definedName name="___atn5" localSheetId="14">#REF!</definedName>
    <definedName name="___atn5" localSheetId="20">#REF!</definedName>
    <definedName name="___atn5" localSheetId="15">#REF!</definedName>
    <definedName name="___atn5" localSheetId="21">#REF!</definedName>
    <definedName name="___atn5" localSheetId="16">#REF!</definedName>
    <definedName name="___atn5" localSheetId="17">#REF!</definedName>
    <definedName name="___atn5">#REF!</definedName>
    <definedName name="___atn6" localSheetId="11">#REF!</definedName>
    <definedName name="___atn6" localSheetId="18">#REF!</definedName>
    <definedName name="___atn6" localSheetId="12">#REF!</definedName>
    <definedName name="___atn6" localSheetId="13">#REF!</definedName>
    <definedName name="___atn6" localSheetId="19">#REF!</definedName>
    <definedName name="___atn6" localSheetId="14">#REF!</definedName>
    <definedName name="___atn6" localSheetId="20">#REF!</definedName>
    <definedName name="___atn6" localSheetId="15">#REF!</definedName>
    <definedName name="___atn6" localSheetId="21">#REF!</definedName>
    <definedName name="___atn6" localSheetId="16">#REF!</definedName>
    <definedName name="___atn6" localSheetId="17">#REF!</definedName>
    <definedName name="___atn6">#REF!</definedName>
    <definedName name="___atn7" localSheetId="11">#REF!</definedName>
    <definedName name="___atn7" localSheetId="18">#REF!</definedName>
    <definedName name="___atn7" localSheetId="12">#REF!</definedName>
    <definedName name="___atn7" localSheetId="13">#REF!</definedName>
    <definedName name="___atn7" localSheetId="19">#REF!</definedName>
    <definedName name="___atn7" localSheetId="14">#REF!</definedName>
    <definedName name="___atn7" localSheetId="20">#REF!</definedName>
    <definedName name="___atn7" localSheetId="15">#REF!</definedName>
    <definedName name="___atn7" localSheetId="21">#REF!</definedName>
    <definedName name="___atn7" localSheetId="16">#REF!</definedName>
    <definedName name="___atn7" localSheetId="17">#REF!</definedName>
    <definedName name="___atn7">#REF!</definedName>
    <definedName name="___atn8" localSheetId="11">#REF!</definedName>
    <definedName name="___atn8" localSheetId="18">#REF!</definedName>
    <definedName name="___atn8" localSheetId="12">#REF!</definedName>
    <definedName name="___atn8" localSheetId="13">#REF!</definedName>
    <definedName name="___atn8" localSheetId="19">#REF!</definedName>
    <definedName name="___atn8" localSheetId="14">#REF!</definedName>
    <definedName name="___atn8" localSheetId="20">#REF!</definedName>
    <definedName name="___atn8" localSheetId="15">#REF!</definedName>
    <definedName name="___atn8" localSheetId="21">#REF!</definedName>
    <definedName name="___atn8" localSheetId="16">#REF!</definedName>
    <definedName name="___atn8" localSheetId="17">#REF!</definedName>
    <definedName name="___atn8">#REF!</definedName>
    <definedName name="___atn9" localSheetId="11">#REF!</definedName>
    <definedName name="___atn9" localSheetId="18">#REF!</definedName>
    <definedName name="___atn9" localSheetId="12">#REF!</definedName>
    <definedName name="___atn9" localSheetId="13">#REF!</definedName>
    <definedName name="___atn9" localSheetId="19">#REF!</definedName>
    <definedName name="___atn9" localSheetId="14">#REF!</definedName>
    <definedName name="___atn9" localSheetId="20">#REF!</definedName>
    <definedName name="___atn9" localSheetId="15">#REF!</definedName>
    <definedName name="___atn9" localSheetId="21">#REF!</definedName>
    <definedName name="___atn9" localSheetId="16">#REF!</definedName>
    <definedName name="___atn9" localSheetId="17">#REF!</definedName>
    <definedName name="___atn9">#REF!</definedName>
    <definedName name="___CON1" localSheetId="11">#REF!</definedName>
    <definedName name="___CON1" localSheetId="18">#REF!</definedName>
    <definedName name="___CON1" localSheetId="12">#REF!</definedName>
    <definedName name="___CON1" localSheetId="13">#REF!</definedName>
    <definedName name="___CON1" localSheetId="19">#REF!</definedName>
    <definedName name="___CON1" localSheetId="14">#REF!</definedName>
    <definedName name="___CON1" localSheetId="20">#REF!</definedName>
    <definedName name="___CON1" localSheetId="15">#REF!</definedName>
    <definedName name="___CON1" localSheetId="21">#REF!</definedName>
    <definedName name="___CON1" localSheetId="16">#REF!</definedName>
    <definedName name="___CON1" localSheetId="17">#REF!</definedName>
    <definedName name="___CON1">#REF!</definedName>
    <definedName name="___CON2" localSheetId="11">#REF!</definedName>
    <definedName name="___CON2" localSheetId="18">#REF!</definedName>
    <definedName name="___CON2" localSheetId="12">#REF!</definedName>
    <definedName name="___CON2" localSheetId="13">#REF!</definedName>
    <definedName name="___CON2" localSheetId="19">#REF!</definedName>
    <definedName name="___CON2" localSheetId="14">#REF!</definedName>
    <definedName name="___CON2" localSheetId="20">#REF!</definedName>
    <definedName name="___CON2" localSheetId="15">#REF!</definedName>
    <definedName name="___CON2" localSheetId="21">#REF!</definedName>
    <definedName name="___CON2" localSheetId="16">#REF!</definedName>
    <definedName name="___CON2" localSheetId="17">#REF!</definedName>
    <definedName name="___CON2">#REF!</definedName>
    <definedName name="___deo1" localSheetId="11">#REF!</definedName>
    <definedName name="___deo1" localSheetId="18">#REF!</definedName>
    <definedName name="___deo1" localSheetId="12">#REF!</definedName>
    <definedName name="___deo1" localSheetId="13">#REF!</definedName>
    <definedName name="___deo1" localSheetId="19">#REF!</definedName>
    <definedName name="___deo1" localSheetId="14">#REF!</definedName>
    <definedName name="___deo1" localSheetId="20">#REF!</definedName>
    <definedName name="___deo1" localSheetId="15">#REF!</definedName>
    <definedName name="___deo1" localSheetId="21">#REF!</definedName>
    <definedName name="___deo1" localSheetId="16">#REF!</definedName>
    <definedName name="___deo1" localSheetId="17">#REF!</definedName>
    <definedName name="___deo1">#REF!</definedName>
    <definedName name="___deo10" localSheetId="11">#REF!</definedName>
    <definedName name="___deo10" localSheetId="18">#REF!</definedName>
    <definedName name="___deo10" localSheetId="12">#REF!</definedName>
    <definedName name="___deo10" localSheetId="13">#REF!</definedName>
    <definedName name="___deo10" localSheetId="19">#REF!</definedName>
    <definedName name="___deo10" localSheetId="14">#REF!</definedName>
    <definedName name="___deo10" localSheetId="20">#REF!</definedName>
    <definedName name="___deo10" localSheetId="15">#REF!</definedName>
    <definedName name="___deo10" localSheetId="21">#REF!</definedName>
    <definedName name="___deo10" localSheetId="16">#REF!</definedName>
    <definedName name="___deo10" localSheetId="17">#REF!</definedName>
    <definedName name="___deo10">#REF!</definedName>
    <definedName name="___deo2" localSheetId="11">#REF!</definedName>
    <definedName name="___deo2" localSheetId="18">#REF!</definedName>
    <definedName name="___deo2" localSheetId="12">#REF!</definedName>
    <definedName name="___deo2" localSheetId="13">#REF!</definedName>
    <definedName name="___deo2" localSheetId="19">#REF!</definedName>
    <definedName name="___deo2" localSheetId="14">#REF!</definedName>
    <definedName name="___deo2" localSheetId="20">#REF!</definedName>
    <definedName name="___deo2" localSheetId="15">#REF!</definedName>
    <definedName name="___deo2" localSheetId="21">#REF!</definedName>
    <definedName name="___deo2" localSheetId="16">#REF!</definedName>
    <definedName name="___deo2" localSheetId="17">#REF!</definedName>
    <definedName name="___deo2">#REF!</definedName>
    <definedName name="___deo3" localSheetId="11">#REF!</definedName>
    <definedName name="___deo3" localSheetId="18">#REF!</definedName>
    <definedName name="___deo3" localSheetId="12">#REF!</definedName>
    <definedName name="___deo3" localSheetId="13">#REF!</definedName>
    <definedName name="___deo3" localSheetId="19">#REF!</definedName>
    <definedName name="___deo3" localSheetId="14">#REF!</definedName>
    <definedName name="___deo3" localSheetId="20">#REF!</definedName>
    <definedName name="___deo3" localSheetId="15">#REF!</definedName>
    <definedName name="___deo3" localSheetId="21">#REF!</definedName>
    <definedName name="___deo3" localSheetId="16">#REF!</definedName>
    <definedName name="___deo3" localSheetId="17">#REF!</definedName>
    <definedName name="___deo3">#REF!</definedName>
    <definedName name="___deo4" localSheetId="11">#REF!</definedName>
    <definedName name="___deo4" localSheetId="18">#REF!</definedName>
    <definedName name="___deo4" localSheetId="12">#REF!</definedName>
    <definedName name="___deo4" localSheetId="13">#REF!</definedName>
    <definedName name="___deo4" localSheetId="19">#REF!</definedName>
    <definedName name="___deo4" localSheetId="14">#REF!</definedName>
    <definedName name="___deo4" localSheetId="20">#REF!</definedName>
    <definedName name="___deo4" localSheetId="15">#REF!</definedName>
    <definedName name="___deo4" localSheetId="21">#REF!</definedName>
    <definedName name="___deo4" localSheetId="16">#REF!</definedName>
    <definedName name="___deo4" localSheetId="17">#REF!</definedName>
    <definedName name="___deo4">#REF!</definedName>
    <definedName name="___deo5" localSheetId="11">#REF!</definedName>
    <definedName name="___deo5" localSheetId="18">#REF!</definedName>
    <definedName name="___deo5" localSheetId="12">#REF!</definedName>
    <definedName name="___deo5" localSheetId="13">#REF!</definedName>
    <definedName name="___deo5" localSheetId="19">#REF!</definedName>
    <definedName name="___deo5" localSheetId="14">#REF!</definedName>
    <definedName name="___deo5" localSheetId="20">#REF!</definedName>
    <definedName name="___deo5" localSheetId="15">#REF!</definedName>
    <definedName name="___deo5" localSheetId="21">#REF!</definedName>
    <definedName name="___deo5" localSheetId="16">#REF!</definedName>
    <definedName name="___deo5" localSheetId="17">#REF!</definedName>
    <definedName name="___deo5">#REF!</definedName>
    <definedName name="___deo6" localSheetId="11">#REF!</definedName>
    <definedName name="___deo6" localSheetId="18">#REF!</definedName>
    <definedName name="___deo6" localSheetId="12">#REF!</definedName>
    <definedName name="___deo6" localSheetId="13">#REF!</definedName>
    <definedName name="___deo6" localSheetId="19">#REF!</definedName>
    <definedName name="___deo6" localSheetId="14">#REF!</definedName>
    <definedName name="___deo6" localSheetId="20">#REF!</definedName>
    <definedName name="___deo6" localSheetId="15">#REF!</definedName>
    <definedName name="___deo6" localSheetId="21">#REF!</definedName>
    <definedName name="___deo6" localSheetId="16">#REF!</definedName>
    <definedName name="___deo6" localSheetId="17">#REF!</definedName>
    <definedName name="___deo6">#REF!</definedName>
    <definedName name="___deo7" localSheetId="11">#REF!</definedName>
    <definedName name="___deo7" localSheetId="18">#REF!</definedName>
    <definedName name="___deo7" localSheetId="12">#REF!</definedName>
    <definedName name="___deo7" localSheetId="13">#REF!</definedName>
    <definedName name="___deo7" localSheetId="19">#REF!</definedName>
    <definedName name="___deo7" localSheetId="14">#REF!</definedName>
    <definedName name="___deo7" localSheetId="20">#REF!</definedName>
    <definedName name="___deo7" localSheetId="15">#REF!</definedName>
    <definedName name="___deo7" localSheetId="21">#REF!</definedName>
    <definedName name="___deo7" localSheetId="16">#REF!</definedName>
    <definedName name="___deo7" localSheetId="17">#REF!</definedName>
    <definedName name="___deo7">#REF!</definedName>
    <definedName name="___deo8" localSheetId="11">#REF!</definedName>
    <definedName name="___deo8" localSheetId="18">#REF!</definedName>
    <definedName name="___deo8" localSheetId="12">#REF!</definedName>
    <definedName name="___deo8" localSheetId="13">#REF!</definedName>
    <definedName name="___deo8" localSheetId="19">#REF!</definedName>
    <definedName name="___deo8" localSheetId="14">#REF!</definedName>
    <definedName name="___deo8" localSheetId="20">#REF!</definedName>
    <definedName name="___deo8" localSheetId="15">#REF!</definedName>
    <definedName name="___deo8" localSheetId="21">#REF!</definedName>
    <definedName name="___deo8" localSheetId="16">#REF!</definedName>
    <definedName name="___deo8" localSheetId="17">#REF!</definedName>
    <definedName name="___deo8">#REF!</definedName>
    <definedName name="___deo9" localSheetId="11">#REF!</definedName>
    <definedName name="___deo9" localSheetId="18">#REF!</definedName>
    <definedName name="___deo9" localSheetId="12">#REF!</definedName>
    <definedName name="___deo9" localSheetId="13">#REF!</definedName>
    <definedName name="___deo9" localSheetId="19">#REF!</definedName>
    <definedName name="___deo9" localSheetId="14">#REF!</definedName>
    <definedName name="___deo9" localSheetId="20">#REF!</definedName>
    <definedName name="___deo9" localSheetId="15">#REF!</definedName>
    <definedName name="___deo9" localSheetId="21">#REF!</definedName>
    <definedName name="___deo9" localSheetId="16">#REF!</definedName>
    <definedName name="___deo9" localSheetId="17">#REF!</definedName>
    <definedName name="___deo9">#REF!</definedName>
    <definedName name="___DST1" localSheetId="9">#REF!</definedName>
    <definedName name="___JK4" localSheetId="9">#REF!</definedName>
    <definedName name="___NET2" localSheetId="11">#REF!</definedName>
    <definedName name="___NET2" localSheetId="18">#REF!</definedName>
    <definedName name="___NET2" localSheetId="12">#REF!</definedName>
    <definedName name="___NET2" localSheetId="13">#REF!</definedName>
    <definedName name="___NET2" localSheetId="19">#REF!</definedName>
    <definedName name="___NET2" localSheetId="14">#REF!</definedName>
    <definedName name="___NET2" localSheetId="20">#REF!</definedName>
    <definedName name="___NET2" localSheetId="15">#REF!</definedName>
    <definedName name="___NET2" localSheetId="21">#REF!</definedName>
    <definedName name="___NET2" localSheetId="16">#REF!</definedName>
    <definedName name="___NET2" localSheetId="17">#REF!</definedName>
    <definedName name="___NET2">#REF!</definedName>
    <definedName name="___NPV1" localSheetId="11">#REF!</definedName>
    <definedName name="___NPV1" localSheetId="18">#REF!</definedName>
    <definedName name="___NPV1" localSheetId="12">#REF!</definedName>
    <definedName name="___NPV1" localSheetId="13">#REF!</definedName>
    <definedName name="___NPV1" localSheetId="19">#REF!</definedName>
    <definedName name="___NPV1" localSheetId="14">#REF!</definedName>
    <definedName name="___NPV1" localSheetId="20">#REF!</definedName>
    <definedName name="___NPV1" localSheetId="15">#REF!</definedName>
    <definedName name="___NPV1" localSheetId="21">#REF!</definedName>
    <definedName name="___NPV1" localSheetId="16">#REF!</definedName>
    <definedName name="___NPV1" localSheetId="17">#REF!</definedName>
    <definedName name="___NPV1">#REF!</definedName>
    <definedName name="___qa7" localSheetId="9">#REF!</definedName>
    <definedName name="__atn1" localSheetId="9">#REF!</definedName>
    <definedName name="__atn10" localSheetId="9">#REF!</definedName>
    <definedName name="__atn2" localSheetId="9">#REF!</definedName>
    <definedName name="__atn3" localSheetId="9">#REF!</definedName>
    <definedName name="__atn4" localSheetId="9">#REF!</definedName>
    <definedName name="__atn5" localSheetId="9">#REF!</definedName>
    <definedName name="__atn6" localSheetId="9">#REF!</definedName>
    <definedName name="__atn7" localSheetId="9">#REF!</definedName>
    <definedName name="__atn8" localSheetId="9">#REF!</definedName>
    <definedName name="__atn9" localSheetId="9">#REF!</definedName>
    <definedName name="__CON1" localSheetId="9">#REF!</definedName>
    <definedName name="__CON2" localSheetId="9">#REF!</definedName>
    <definedName name="__deo1" localSheetId="9">#REF!</definedName>
    <definedName name="__deo10" localSheetId="9">#REF!</definedName>
    <definedName name="__deo2" localSheetId="9">#REF!</definedName>
    <definedName name="__deo3" localSheetId="9">#REF!</definedName>
    <definedName name="__deo4" localSheetId="9">#REF!</definedName>
    <definedName name="__deo5" localSheetId="9">#REF!</definedName>
    <definedName name="__deo6" localSheetId="9">#REF!</definedName>
    <definedName name="__deo7" localSheetId="9">#REF!</definedName>
    <definedName name="__deo8" localSheetId="9">#REF!</definedName>
    <definedName name="__deo9" localSheetId="9">#REF!</definedName>
    <definedName name="__DST1" localSheetId="11">#REF!</definedName>
    <definedName name="__DST1" localSheetId="18">#REF!</definedName>
    <definedName name="__DST1" localSheetId="12">#REF!</definedName>
    <definedName name="__DST1" localSheetId="13">#REF!</definedName>
    <definedName name="__DST1" localSheetId="19">#REF!</definedName>
    <definedName name="__DST1" localSheetId="14">#REF!</definedName>
    <definedName name="__DST1" localSheetId="20">#REF!</definedName>
    <definedName name="__DST1" localSheetId="15">#REF!</definedName>
    <definedName name="__DST1" localSheetId="21">#REF!</definedName>
    <definedName name="__DST1" localSheetId="16">#REF!</definedName>
    <definedName name="__DST1" localSheetId="17">#REF!</definedName>
    <definedName name="__DST1">#REF!</definedName>
    <definedName name="__JK4" localSheetId="9">#REF!</definedName>
    <definedName name="__NET2" localSheetId="9">#REF!</definedName>
    <definedName name="__NPV1" localSheetId="9">#REF!</definedName>
    <definedName name="__qa7" localSheetId="9">#REF!</definedName>
    <definedName name="_1" localSheetId="9">#REF!</definedName>
    <definedName name="_2" localSheetId="9">#REF!</definedName>
    <definedName name="_atn1" localSheetId="9">#REF!</definedName>
    <definedName name="_atn10" localSheetId="9">#REF!</definedName>
    <definedName name="_atn2" localSheetId="9">#REF!</definedName>
    <definedName name="_atn3" localSheetId="9">#REF!</definedName>
    <definedName name="_atn4" localSheetId="9">#REF!</definedName>
    <definedName name="_atn5" localSheetId="9">#REF!</definedName>
    <definedName name="_atn6" localSheetId="9">#REF!</definedName>
    <definedName name="_atn7" localSheetId="9">#REF!</definedName>
    <definedName name="_atn8" localSheetId="9">#REF!</definedName>
    <definedName name="_atn9" localSheetId="9">#REF!</definedName>
    <definedName name="_CON1" localSheetId="9">#REF!</definedName>
    <definedName name="_CON2" localSheetId="9">#REF!</definedName>
    <definedName name="_deo1" localSheetId="9">#REF!</definedName>
    <definedName name="_deo10" localSheetId="9">#REF!</definedName>
    <definedName name="_deo2" localSheetId="9">#REF!</definedName>
    <definedName name="_deo3" localSheetId="9">#REF!</definedName>
    <definedName name="_deo4" localSheetId="9">#REF!</definedName>
    <definedName name="_deo5" localSheetId="9">#REF!</definedName>
    <definedName name="_deo6" localSheetId="9">#REF!</definedName>
    <definedName name="_deo7" localSheetId="9">#REF!</definedName>
    <definedName name="_deo8" localSheetId="9">#REF!</definedName>
    <definedName name="_deo9" localSheetId="9">#REF!</definedName>
    <definedName name="_DST1" localSheetId="9">#REF!</definedName>
    <definedName name="_Fill" localSheetId="9" hidden="1">#REF!</definedName>
    <definedName name="_xlnm._FilterDatabase" localSheetId="1" hidden="1">DS!$A$2:$R$1761</definedName>
    <definedName name="_JK4" localSheetId="9">#REF!</definedName>
    <definedName name="_NET2" localSheetId="9">#REF!</definedName>
    <definedName name="_NPV1" localSheetId="9">#REF!</definedName>
    <definedName name="_Order1" hidden="1">255</definedName>
    <definedName name="_Order2" hidden="1">255</definedName>
    <definedName name="_qa7" localSheetId="9">#REF!</definedName>
    <definedName name="_Sort" localSheetId="9" hidden="1">#REF!</definedName>
    <definedName name="A" localSheetId="9">#REF!</definedName>
    <definedName name="a277Print_Titles" localSheetId="9">#REF!</definedName>
    <definedName name="ADASD" localSheetId="9">#REF!</definedName>
    <definedName name="ẤĐFHJĐFJFH" localSheetId="9" hidden="1">#REF!</definedName>
    <definedName name="ASEFAS" localSheetId="9">#REF!</definedName>
    <definedName name="Ã­TÆE" localSheetId="9">#REF!</definedName>
    <definedName name="ÄUI" localSheetId="9">#REF!</definedName>
    <definedName name="Bang_cly" localSheetId="9">#REF!</definedName>
    <definedName name="Bang_CVC" localSheetId="9">#REF!</definedName>
    <definedName name="bang_gia" localSheetId="9">#REF!</definedName>
    <definedName name="Bang_travl" localSheetId="9">#REF!</definedName>
    <definedName name="bang1" localSheetId="9">#REF!</definedName>
    <definedName name="BD4HK" localSheetId="9">#REF!</definedName>
    <definedName name="BD4HKAV" localSheetId="9">#REF!</definedName>
    <definedName name="BD6HK" localSheetId="9">#REF!</definedName>
    <definedName name="BD6HK34" localSheetId="9">#REF!</definedName>
    <definedName name="BD6HKAV" localSheetId="9">#REF!</definedName>
    <definedName name="BD8HK" localSheetId="9">#REF!</definedName>
    <definedName name="BD98AV" localSheetId="9">#REF!</definedName>
    <definedName name="BD98TIN" localSheetId="9">#REF!</definedName>
    <definedName name="bdiem" localSheetId="9">#REF!</definedName>
    <definedName name="BMB" localSheetId="9">#REF!</definedName>
    <definedName name="BOQ" localSheetId="9">#REF!</definedName>
    <definedName name="BVCISUMMARY" localSheetId="9">#REF!</definedName>
    <definedName name="C0" localSheetId="9">#REF!</definedName>
    <definedName name="chay1" localSheetId="9">#REF!</definedName>
    <definedName name="chay10" localSheetId="9">#REF!</definedName>
    <definedName name="chay2" localSheetId="9">#REF!</definedName>
    <definedName name="chay3" localSheetId="9">#REF!</definedName>
    <definedName name="chay4" localSheetId="9">#REF!</definedName>
    <definedName name="chay5" localSheetId="9">#REF!</definedName>
    <definedName name="chay6" localSheetId="9">#REF!</definedName>
    <definedName name="chay7" localSheetId="9">#REF!</definedName>
    <definedName name="chay8" localSheetId="9">#REF!</definedName>
    <definedName name="chay9" localSheetId="9">#REF!</definedName>
    <definedName name="Co" localSheetId="9">#REF!</definedName>
    <definedName name="COMMON" localSheetId="9">#REF!</definedName>
    <definedName name="CON_EQP_COS" localSheetId="9">#REF!</definedName>
    <definedName name="Cong_HM_DTCT" localSheetId="9">#REF!</definedName>
    <definedName name="Cong_M_DTCT" localSheetId="9">#REF!</definedName>
    <definedName name="Cong_NC_DTCT" localSheetId="9">#REF!</definedName>
    <definedName name="Cong_VL_DTCT" localSheetId="9">#REF!</definedName>
    <definedName name="COVER" localSheetId="9">#REF!</definedName>
    <definedName name="CRITINST" localSheetId="9">#REF!</definedName>
    <definedName name="CRITPURC" localSheetId="9">#REF!</definedName>
    <definedName name="CS_10" localSheetId="9">#REF!</definedName>
    <definedName name="CS_100" localSheetId="9">#REF!</definedName>
    <definedName name="CS_10S" localSheetId="9">#REF!</definedName>
    <definedName name="CS_120" localSheetId="9">#REF!</definedName>
    <definedName name="CS_140" localSheetId="9">#REF!</definedName>
    <definedName name="CS_160" localSheetId="9">#REF!</definedName>
    <definedName name="CS_20" localSheetId="9">#REF!</definedName>
    <definedName name="CS_30" localSheetId="9">#REF!</definedName>
    <definedName name="CS_40" localSheetId="9">#REF!</definedName>
    <definedName name="CS_40S" localSheetId="9">#REF!</definedName>
    <definedName name="CS_5S" localSheetId="9">#REF!</definedName>
    <definedName name="CS_60" localSheetId="9">#REF!</definedName>
    <definedName name="CS_80" localSheetId="9">#REF!</definedName>
    <definedName name="CS_80S" localSheetId="9">#REF!</definedName>
    <definedName name="CS_STD" localSheetId="9">#REF!</definedName>
    <definedName name="CS_XS" localSheetId="9">#REF!</definedName>
    <definedName name="CS_XXS" localSheetId="9">#REF!</definedName>
    <definedName name="ctiep" localSheetId="9">#REF!</definedName>
    <definedName name="_xlnm.Database" localSheetId="11">#REF!</definedName>
    <definedName name="_xlnm.Database" localSheetId="18">#REF!</definedName>
    <definedName name="_xlnm.Database" localSheetId="12">#REF!</definedName>
    <definedName name="_xlnm.Database" localSheetId="13">#REF!</definedName>
    <definedName name="_xlnm.Database" localSheetId="19">#REF!</definedName>
    <definedName name="_xlnm.Database" localSheetId="14">#REF!</definedName>
    <definedName name="_xlnm.Database" localSheetId="20">#REF!</definedName>
    <definedName name="_xlnm.Database" localSheetId="15">#REF!</definedName>
    <definedName name="_xlnm.Database" localSheetId="21">#REF!</definedName>
    <definedName name="_xlnm.Database" localSheetId="16">#REF!</definedName>
    <definedName name="_xlnm.Database" localSheetId="17">#REF!</definedName>
    <definedName name="_xlnm.Database" localSheetId="9">#REF!</definedName>
    <definedName name="_xlnm.Database">#REF!</definedName>
    <definedName name="DDT" localSheetId="9">#REF!</definedName>
    <definedName name="den_bu" localSheetId="9">#REF!</definedName>
    <definedName name="DGCTI592" localSheetId="9">#REF!</definedName>
    <definedName name="DSH" localSheetId="9">#REF!</definedName>
    <definedName name="DSUMDATA" localSheetId="9">#REF!</definedName>
    <definedName name="du_dkien" localSheetId="9">#REF!</definedName>
    <definedName name="DYÕ" localSheetId="9">#REF!</definedName>
    <definedName name="End_1" localSheetId="9">#REF!</definedName>
    <definedName name="End_10" localSheetId="9">#REF!</definedName>
    <definedName name="End_11" localSheetId="9">#REF!</definedName>
    <definedName name="End_12" localSheetId="9">#REF!</definedName>
    <definedName name="End_13" localSheetId="9">#REF!</definedName>
    <definedName name="End_2" localSheetId="9">#REF!</definedName>
    <definedName name="End_3" localSheetId="9">#REF!</definedName>
    <definedName name="End_4" localSheetId="9">#REF!</definedName>
    <definedName name="End_5" localSheetId="9">#REF!</definedName>
    <definedName name="End_6" localSheetId="9">#REF!</definedName>
    <definedName name="End_7" localSheetId="9">#REF!</definedName>
    <definedName name="End_8" localSheetId="9">#REF!</definedName>
    <definedName name="End_9" localSheetId="9">#REF!</definedName>
    <definedName name="ethg" localSheetId="9">#REF!</definedName>
    <definedName name="_xlnm.Extract" localSheetId="11">#REF!</definedName>
    <definedName name="_xlnm.Extract" localSheetId="18">#REF!</definedName>
    <definedName name="_xlnm.Extract" localSheetId="12">#REF!</definedName>
    <definedName name="_xlnm.Extract" localSheetId="13">#REF!</definedName>
    <definedName name="_xlnm.Extract" localSheetId="19">#REF!</definedName>
    <definedName name="_xlnm.Extract" localSheetId="14">#REF!</definedName>
    <definedName name="_xlnm.Extract" localSheetId="20">#REF!</definedName>
    <definedName name="_xlnm.Extract" localSheetId="15">#REF!</definedName>
    <definedName name="_xlnm.Extract" localSheetId="21">#REF!</definedName>
    <definedName name="_xlnm.Extract" localSheetId="16">#REF!</definedName>
    <definedName name="_xlnm.Extract" localSheetId="17">#REF!</definedName>
    <definedName name="_xlnm.Extract" localSheetId="9">#REF!</definedName>
    <definedName name="_xlnm.Extract">#REF!</definedName>
    <definedName name="FGHFG" localSheetId="9">#REF!</definedName>
    <definedName name="FGHKGFKGF" localSheetId="9">#REF!</definedName>
    <definedName name="FJK" localSheetId="9">#REF!</definedName>
    <definedName name="FJKJGHJ" localSheetId="9">#REF!</definedName>
    <definedName name="g" localSheetId="9" hidden="1">#REF!</definedName>
    <definedName name="GFHG" localSheetId="9">#REF!</definedName>
    <definedName name="GFHKFFGJF" localSheetId="9">#REF!</definedName>
    <definedName name="GHKJHJ" localSheetId="9">#REF!</definedName>
    <definedName name="gia_tien" localSheetId="9">#REF!</definedName>
    <definedName name="gia_tien_BTN" localSheetId="9">#REF!</definedName>
    <definedName name="GJKGHJGJ" localSheetId="9">#REF!</definedName>
    <definedName name="GJKL.JKGHJ" localSheetId="9">#REF!</definedName>
    <definedName name="GJKLH" localSheetId="9">#REF!</definedName>
    <definedName name="GKFGHF" localSheetId="9">#REF!</definedName>
    <definedName name="GTXL" localSheetId="9">#REF!</definedName>
    <definedName name="h" localSheetId="9" hidden="1">{"'Sheet1'!$L$16"}</definedName>
    <definedName name="HGKH" localSheetId="9">#REF!</definedName>
    <definedName name="HH" localSheetId="9">#REF!</definedName>
    <definedName name="hien" localSheetId="9">#REF!</definedName>
    <definedName name="HJKJJGKLJKGJ" localSheetId="9">#REF!</definedName>
    <definedName name="HLHKGLGJ" localSheetId="9">#REF!</definedName>
    <definedName name="HOME_MANP" localSheetId="9">#REF!</definedName>
    <definedName name="HOMEOFFICE_COST" localSheetId="9">#REF!</definedName>
    <definedName name="HTML_CodePage" hidden="1">950</definedName>
    <definedName name="HTML_Control" localSheetId="9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9" hidden="1">{"'Sheet1'!$L$16"}</definedName>
    <definedName name="I" localSheetId="9">#REF!</definedName>
    <definedName name="I_A" localSheetId="9">#REF!</definedName>
    <definedName name="I_B" localSheetId="9">#REF!</definedName>
    <definedName name="I_c" localSheetId="9">#REF!</definedName>
    <definedName name="IDLAB_COST" localSheetId="9">#REF!</definedName>
    <definedName name="II_A" localSheetId="9">#REF!</definedName>
    <definedName name="II_B" localSheetId="9">#REF!</definedName>
    <definedName name="II_c" localSheetId="9">#REF!</definedName>
    <definedName name="III_a" localSheetId="9">#REF!</definedName>
    <definedName name="III_B" localSheetId="9">#REF!</definedName>
    <definedName name="III_c" localSheetId="9">#REF!</definedName>
    <definedName name="INDMANP" localSheetId="9">#REF!</definedName>
    <definedName name="IUPUIOÅUPIOÅP" localSheetId="9">#REF!</definedName>
    <definedName name="j356C8" localSheetId="9">#REF!</definedName>
    <definedName name="JKGDF" localSheetId="9">#REF!</definedName>
    <definedName name="JKHJKHK" localSheetId="9">#REF!</definedName>
    <definedName name="kcong" localSheetId="9">#REF!</definedName>
    <definedName name="KKJH" localSheetId="9">#REF!</definedName>
    <definedName name="lkidfgkdrldfkjgeker" localSheetId="9">#REF!</definedName>
    <definedName name="m" localSheetId="9">#REF!</definedName>
    <definedName name="MAJ_CON_EQP" localSheetId="9">#REF!</definedName>
    <definedName name="MG_A" localSheetId="9">#REF!</definedName>
    <definedName name="NET" localSheetId="9">#REF!</definedName>
    <definedName name="NET_1" localSheetId="9">#REF!</definedName>
    <definedName name="NET_ANA" localSheetId="9">#REF!</definedName>
    <definedName name="NET_ANA_1" localSheetId="9">#REF!</definedName>
    <definedName name="NET_ANA_2" localSheetId="9">#REF!</definedName>
    <definedName name="NH" localSheetId="9">#REF!</definedName>
    <definedName name="NHot" localSheetId="9">#REF!</definedName>
    <definedName name="No" localSheetId="9">#REF!</definedName>
    <definedName name="OUIUIYIOPIO" localSheetId="9">#REF!</definedName>
    <definedName name="phu_luc_vua" localSheetId="9">#REF!</definedName>
    <definedName name="pm" localSheetId="9">#REF!</definedName>
    <definedName name="_xlnm.Print_Area" localSheetId="11">#REF!</definedName>
    <definedName name="_xlnm.Print_Area" localSheetId="18">#REF!</definedName>
    <definedName name="_xlnm.Print_Area" localSheetId="12">#REF!</definedName>
    <definedName name="_xlnm.Print_Area" localSheetId="13">#REF!</definedName>
    <definedName name="_xlnm.Print_Area" localSheetId="19">#REF!</definedName>
    <definedName name="_xlnm.Print_Area" localSheetId="14">#REF!</definedName>
    <definedName name="_xlnm.Print_Area" localSheetId="20">#REF!</definedName>
    <definedName name="_xlnm.Print_Area" localSheetId="15">#REF!</definedName>
    <definedName name="_xlnm.Print_Area" localSheetId="21">#REF!</definedName>
    <definedName name="_xlnm.Print_Area" localSheetId="16">#REF!</definedName>
    <definedName name="_xlnm.Print_Area" localSheetId="17">#REF!</definedName>
    <definedName name="_xlnm.Print_Area" localSheetId="9">#REF!</definedName>
    <definedName name="_xlnm.Print_Area">#REF!</definedName>
    <definedName name="PRINT_AREA_MI" localSheetId="9">#REF!</definedName>
    <definedName name="_xlnm.Print_Titles" localSheetId="7">'DSTHI (3)'!$1:$7</definedName>
    <definedName name="_xlnm.Print_Titles" localSheetId="11">'Phòng 501_3'!$1:$7</definedName>
    <definedName name="_xlnm.Print_Titles" localSheetId="18">'Phòng 501_4'!$1:$7</definedName>
    <definedName name="_xlnm.Print_Titles" localSheetId="12">'Phòng 502_3'!$1:$7</definedName>
    <definedName name="_xlnm.Print_Titles" localSheetId="13">'Phòng 507_3'!$1:$7</definedName>
    <definedName name="_xlnm.Print_Titles" localSheetId="19">'Phòng 507_4'!$1:$7</definedName>
    <definedName name="_xlnm.Print_Titles" localSheetId="14">'Phòng 508_3'!$1:$7</definedName>
    <definedName name="_xlnm.Print_Titles" localSheetId="20">'Phòng 508_4'!$1:$7</definedName>
    <definedName name="_xlnm.Print_Titles" localSheetId="15">'Phòng 609_3'!$1:$7</definedName>
    <definedName name="_xlnm.Print_Titles" localSheetId="21">'Phòng 609_4'!$1:$7</definedName>
    <definedName name="_xlnm.Print_Titles" localSheetId="16">'Phòng 610_3'!$1:$7</definedName>
    <definedName name="_xlnm.Print_Titles" localSheetId="17">'Phòng 623_3'!$1:$7</definedName>
    <definedName name="_xlnm.Print_Titles">#N/A</definedName>
    <definedName name="PRINT_TITLES_MI" localSheetId="9">#REF!</definedName>
    <definedName name="PRINTA" localSheetId="9">#REF!</definedName>
    <definedName name="PRINTB" localSheetId="9">#REF!</definedName>
    <definedName name="PRINTC" localSheetId="9">#REF!</definedName>
    <definedName name="PROPOSAL" localSheetId="9">#REF!</definedName>
    <definedName name="PT_Duong" localSheetId="9">#REF!</definedName>
    <definedName name="ptdg" localSheetId="9">#REF!</definedName>
    <definedName name="PTDG_cau" localSheetId="9">#REF!</definedName>
    <definedName name="QÆ" localSheetId="9">#REF!</definedName>
    <definedName name="QE" localSheetId="9">#REF!</definedName>
    <definedName name="QERTQWT" localSheetId="9">#REF!</definedName>
    <definedName name="SGFD" localSheetId="9" hidden="1">#REF!</definedName>
    <definedName name="SORT" localSheetId="9">#REF!</definedName>
    <definedName name="SPEC" localSheetId="9">#REF!</definedName>
    <definedName name="SPECSUMMARY" localSheetId="9">#REF!</definedName>
    <definedName name="SRDFTSFSD" localSheetId="9">#REF!</definedName>
    <definedName name="Start_1" localSheetId="9">#REF!</definedName>
    <definedName name="Start_10" localSheetId="9">#REF!</definedName>
    <definedName name="Start_11" localSheetId="9">#REF!</definedName>
    <definedName name="Start_12" localSheetId="9">#REF!</definedName>
    <definedName name="Start_13" localSheetId="9">#REF!</definedName>
    <definedName name="Start_2" localSheetId="9">#REF!</definedName>
    <definedName name="Start_3" localSheetId="9">#REF!</definedName>
    <definedName name="Start_4" localSheetId="9">#REF!</definedName>
    <definedName name="Start_5" localSheetId="9">#REF!</definedName>
    <definedName name="Start_6" localSheetId="9">#REF!</definedName>
    <definedName name="Start_7" localSheetId="9">#REF!</definedName>
    <definedName name="Start_8" localSheetId="9">#REF!</definedName>
    <definedName name="Start_9" localSheetId="9">#REF!</definedName>
    <definedName name="SUMMARY" localSheetId="9">#REF!</definedName>
    <definedName name="T" localSheetId="9">#REF!</definedName>
    <definedName name="TaxTV">10%</definedName>
    <definedName name="TaxXL">5%</definedName>
    <definedName name="Tien" localSheetId="9">#REF!</definedName>
    <definedName name="Tle" localSheetId="9">#REF!</definedName>
    <definedName name="Tra_DM_su_dung" localSheetId="9">#REF!</definedName>
    <definedName name="Tra_don_gia_KS" localSheetId="9">#REF!</definedName>
    <definedName name="Tra_DTCT" localSheetId="9">#REF!</definedName>
    <definedName name="Tra_tim_hang_mucPT_trung" localSheetId="9">#REF!</definedName>
    <definedName name="Tra_TL" localSheetId="9">#REF!</definedName>
    <definedName name="Tra_ty_le2" localSheetId="9">#REF!</definedName>
    <definedName name="Tra_ty_le3" localSheetId="9">#REF!</definedName>
    <definedName name="Tra_ty_le4" localSheetId="9">#REF!</definedName>
    <definedName name="Tra_ty_le5" localSheetId="9">#REF!</definedName>
    <definedName name="Tracp" localSheetId="9">#REF!</definedName>
    <definedName name="TRW" localSheetId="9">#REF!</definedName>
    <definedName name="tthi" localSheetId="9">#REF!</definedName>
    <definedName name="ty_le" localSheetId="9">#REF!</definedName>
    <definedName name="ty_le_BTN" localSheetId="9">#REF!</definedName>
    <definedName name="Ty_le1" localSheetId="9">#REF!</definedName>
    <definedName name="TYURU" localSheetId="9">#REF!</definedName>
    <definedName name="UIOUIGyGF" localSheetId="9">#REF!</definedName>
    <definedName name="VARIINST" localSheetId="9">#REF!</definedName>
    <definedName name="VARIPURC" localSheetId="9">#REF!</definedName>
    <definedName name="W" localSheetId="9">#REF!</definedName>
    <definedName name="WERQYUTIK" localSheetId="9">#REF!</definedName>
    <definedName name="WERTRQWETR" localSheetId="9">#REF!</definedName>
    <definedName name="X" localSheetId="9">#REF!</definedName>
    <definedName name="xh" localSheetId="9">#REF!</definedName>
    <definedName name="xn" localSheetId="9">#REF!</definedName>
    <definedName name="YUIPYU" localSheetId="9">#REF!</definedName>
    <definedName name="ZYX" localSheetId="9">#REF!</definedName>
    <definedName name="ZZZ" localSheetId="9">#REF!</definedName>
  </definedNames>
  <calcPr calcId="124519"/>
</workbook>
</file>

<file path=xl/calcChain.xml><?xml version="1.0" encoding="utf-8"?>
<calcChain xmlns="http://schemas.openxmlformats.org/spreadsheetml/2006/main">
  <c r="O513" i="1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7"/>
  <c r="O548"/>
  <c r="O549"/>
  <c r="O550"/>
  <c r="O551"/>
  <c r="O552"/>
  <c r="O553"/>
  <c r="O554"/>
  <c r="O555"/>
  <c r="O556"/>
  <c r="O557"/>
  <c r="O558"/>
  <c r="O559"/>
  <c r="O560"/>
  <c r="O561"/>
  <c r="O562"/>
  <c r="O563"/>
  <c r="O564"/>
  <c r="O565"/>
  <c r="O566"/>
  <c r="O567"/>
  <c r="O568"/>
  <c r="O569"/>
  <c r="O570"/>
  <c r="O571"/>
  <c r="O572"/>
  <c r="O573"/>
  <c r="O574"/>
  <c r="O575"/>
  <c r="O576"/>
  <c r="O577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O622"/>
  <c r="O623"/>
  <c r="O624"/>
  <c r="O625"/>
  <c r="O626"/>
  <c r="O627"/>
  <c r="O628"/>
  <c r="O629"/>
  <c r="O630"/>
  <c r="O631"/>
  <c r="O632"/>
  <c r="O633"/>
  <c r="O634"/>
  <c r="O635"/>
  <c r="O636"/>
  <c r="O637"/>
  <c r="O638"/>
  <c r="O639"/>
  <c r="O640"/>
  <c r="O641"/>
  <c r="O642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687"/>
  <c r="O688"/>
  <c r="O689"/>
  <c r="O690"/>
  <c r="O691"/>
  <c r="O692"/>
  <c r="O693"/>
  <c r="O694"/>
  <c r="O695"/>
  <c r="O696"/>
  <c r="O697"/>
  <c r="O698"/>
  <c r="O699"/>
  <c r="O700"/>
  <c r="O701"/>
  <c r="O702"/>
  <c r="O703"/>
  <c r="O704"/>
  <c r="O705"/>
  <c r="O706"/>
  <c r="O707"/>
  <c r="O708"/>
  <c r="O709"/>
  <c r="O710"/>
  <c r="O711"/>
  <c r="O712"/>
  <c r="O713"/>
  <c r="O714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O761"/>
  <c r="O762"/>
  <c r="O763"/>
  <c r="O764"/>
  <c r="O765"/>
  <c r="O766"/>
  <c r="O767"/>
  <c r="O768"/>
  <c r="O769"/>
  <c r="O770"/>
  <c r="O771"/>
  <c r="O772"/>
  <c r="O773"/>
  <c r="O774"/>
  <c r="O775"/>
  <c r="O776"/>
  <c r="O777"/>
  <c r="O778"/>
  <c r="O779"/>
  <c r="O780"/>
  <c r="O781"/>
  <c r="O782"/>
  <c r="O783"/>
  <c r="O784"/>
  <c r="O785"/>
  <c r="O786"/>
  <c r="O787"/>
  <c r="O788"/>
  <c r="O789"/>
  <c r="O790"/>
  <c r="O791"/>
  <c r="O792"/>
  <c r="O793"/>
  <c r="O794"/>
  <c r="O795"/>
  <c r="O796"/>
  <c r="O797"/>
  <c r="O798"/>
  <c r="O799"/>
  <c r="O800"/>
  <c r="O801"/>
  <c r="O802"/>
  <c r="O803"/>
  <c r="O804"/>
  <c r="O805"/>
  <c r="O806"/>
  <c r="O807"/>
  <c r="O808"/>
  <c r="O809"/>
  <c r="O810"/>
  <c r="O811"/>
  <c r="O812"/>
  <c r="O813"/>
  <c r="O814"/>
  <c r="O815"/>
  <c r="O816"/>
  <c r="O817"/>
  <c r="O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38"/>
  <c r="O839"/>
  <c r="O840"/>
  <c r="O841"/>
  <c r="O842"/>
  <c r="O843"/>
  <c r="O844"/>
  <c r="O845"/>
  <c r="O846"/>
  <c r="O847"/>
  <c r="O848"/>
  <c r="O849"/>
  <c r="O850"/>
  <c r="O851"/>
  <c r="O852"/>
  <c r="O853"/>
  <c r="O854"/>
  <c r="O855"/>
  <c r="O856"/>
  <c r="O857"/>
  <c r="O858"/>
  <c r="O859"/>
  <c r="O860"/>
  <c r="O861"/>
  <c r="O862"/>
  <c r="O863"/>
  <c r="O864"/>
  <c r="O865"/>
  <c r="O866"/>
  <c r="O867"/>
  <c r="O868"/>
  <c r="O869"/>
  <c r="O870"/>
  <c r="O871"/>
  <c r="O872"/>
  <c r="O873"/>
  <c r="O874"/>
  <c r="O875"/>
  <c r="O876"/>
  <c r="O877"/>
  <c r="O878"/>
  <c r="O879"/>
  <c r="O880"/>
  <c r="O881"/>
  <c r="O882"/>
  <c r="O883"/>
  <c r="O884"/>
  <c r="O885"/>
  <c r="O886"/>
  <c r="O887"/>
  <c r="O888"/>
  <c r="O889"/>
  <c r="O890"/>
  <c r="O891"/>
  <c r="O892"/>
  <c r="O893"/>
  <c r="O894"/>
  <c r="O895"/>
  <c r="O896"/>
  <c r="O897"/>
  <c r="O898"/>
  <c r="O899"/>
  <c r="O900"/>
  <c r="O901"/>
  <c r="O902"/>
  <c r="O903"/>
  <c r="O904"/>
  <c r="O905"/>
  <c r="O906"/>
  <c r="O907"/>
  <c r="O908"/>
  <c r="O909"/>
  <c r="O910"/>
  <c r="O911"/>
  <c r="O912"/>
  <c r="O913"/>
  <c r="O914"/>
  <c r="O915"/>
  <c r="O916"/>
  <c r="O917"/>
  <c r="O918"/>
  <c r="O919"/>
  <c r="O920"/>
  <c r="O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42"/>
  <c r="O943"/>
  <c r="O944"/>
  <c r="O945"/>
  <c r="O946"/>
  <c r="O947"/>
  <c r="O948"/>
  <c r="O949"/>
  <c r="O950"/>
  <c r="O951"/>
  <c r="O952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73"/>
  <c r="O974"/>
  <c r="O975"/>
  <c r="O976"/>
  <c r="O977"/>
  <c r="O978"/>
  <c r="O979"/>
  <c r="O980"/>
  <c r="O981"/>
  <c r="O982"/>
  <c r="O983"/>
  <c r="O984"/>
  <c r="O985"/>
  <c r="O986"/>
  <c r="O987"/>
  <c r="O988"/>
  <c r="O989"/>
  <c r="O990"/>
  <c r="O991"/>
  <c r="O992"/>
  <c r="O993"/>
  <c r="O994"/>
  <c r="O995"/>
  <c r="O996"/>
  <c r="O997"/>
  <c r="O99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O1019"/>
  <c r="O1020"/>
  <c r="O1021"/>
  <c r="O1022"/>
  <c r="O1023"/>
  <c r="O1024"/>
  <c r="O1025"/>
  <c r="O1026"/>
  <c r="O1027"/>
  <c r="O1028"/>
  <c r="O1029"/>
  <c r="O1030"/>
  <c r="O1031"/>
  <c r="O1032"/>
  <c r="O1033"/>
  <c r="O1034"/>
  <c r="O1035"/>
  <c r="O1036"/>
  <c r="O1037"/>
  <c r="O1038"/>
  <c r="O1039"/>
  <c r="O1040"/>
  <c r="O1041"/>
  <c r="O1042"/>
  <c r="O1043"/>
  <c r="O1044"/>
  <c r="O1045"/>
  <c r="O104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66"/>
  <c r="O1067"/>
  <c r="O1068"/>
  <c r="O1069"/>
  <c r="O1070"/>
  <c r="O1071"/>
  <c r="O1072"/>
  <c r="O1073"/>
  <c r="O1074"/>
  <c r="O1075"/>
  <c r="O1076"/>
  <c r="O1077"/>
  <c r="O1078"/>
  <c r="O1079"/>
  <c r="O1080"/>
  <c r="O1081"/>
  <c r="O1082"/>
  <c r="O1083"/>
  <c r="O1084"/>
  <c r="O1085"/>
  <c r="O1086"/>
  <c r="O1087"/>
  <c r="O1088"/>
  <c r="O1089"/>
  <c r="O1090"/>
  <c r="O1091"/>
  <c r="O1092"/>
  <c r="O1093"/>
  <c r="O1094"/>
  <c r="O1095"/>
  <c r="O1096"/>
  <c r="O1097"/>
  <c r="O1098"/>
  <c r="O1099"/>
  <c r="O1100"/>
  <c r="O1101"/>
  <c r="O1102"/>
  <c r="O1103"/>
  <c r="O1104"/>
  <c r="O1105"/>
  <c r="O1106"/>
  <c r="O1107"/>
  <c r="O1108"/>
  <c r="O1109"/>
  <c r="O1110"/>
  <c r="O1111"/>
  <c r="O1112"/>
  <c r="O1113"/>
  <c r="O1114"/>
  <c r="O1115"/>
  <c r="O1116"/>
  <c r="O1117"/>
  <c r="O1118"/>
  <c r="O1119"/>
  <c r="O1120"/>
  <c r="O1121"/>
  <c r="O1122"/>
  <c r="O1123"/>
  <c r="O1124"/>
  <c r="O1125"/>
  <c r="O1126"/>
  <c r="O1127"/>
  <c r="O1128"/>
  <c r="O1129"/>
  <c r="O1130"/>
  <c r="O1131"/>
  <c r="O1132"/>
  <c r="O1133"/>
  <c r="O1134"/>
  <c r="O1135"/>
  <c r="O1136"/>
  <c r="O1137"/>
  <c r="O1138"/>
  <c r="O1139"/>
  <c r="O1140"/>
  <c r="O1141"/>
  <c r="O1142"/>
  <c r="O1143"/>
  <c r="O1144"/>
  <c r="O1145"/>
  <c r="O1146"/>
  <c r="O1147"/>
  <c r="O1148"/>
  <c r="O1149"/>
  <c r="O1150"/>
  <c r="O1151"/>
  <c r="O1152"/>
  <c r="O1153"/>
  <c r="O1154"/>
  <c r="O1155"/>
  <c r="O1156"/>
  <c r="O1157"/>
  <c r="O1158"/>
  <c r="O1159"/>
  <c r="O1160"/>
  <c r="O1161"/>
  <c r="O1162"/>
  <c r="O1163"/>
  <c r="O1164"/>
  <c r="O1165"/>
  <c r="O1166"/>
  <c r="O1167"/>
  <c r="O1168"/>
  <c r="O1169"/>
  <c r="O1170"/>
  <c r="O1171"/>
  <c r="O1172"/>
  <c r="O1173"/>
  <c r="O1174"/>
  <c r="O1175"/>
  <c r="O1176"/>
  <c r="O1177"/>
  <c r="O1178"/>
  <c r="O1179"/>
  <c r="O1180"/>
  <c r="O1181"/>
  <c r="O1182"/>
  <c r="O1183"/>
  <c r="O1184"/>
  <c r="O1185"/>
  <c r="O1186"/>
  <c r="O1187"/>
  <c r="O1188"/>
  <c r="O1189"/>
  <c r="O1190"/>
  <c r="O1191"/>
  <c r="O1192"/>
  <c r="O1193"/>
  <c r="O1194"/>
  <c r="O1195"/>
  <c r="O1196"/>
  <c r="O1197"/>
  <c r="O1198"/>
  <c r="O1199"/>
  <c r="O1200"/>
  <c r="O1201"/>
  <c r="O1202"/>
  <c r="O1203"/>
  <c r="O1204"/>
  <c r="O1205"/>
  <c r="O1206"/>
  <c r="O1207"/>
  <c r="O1208"/>
  <c r="O1209"/>
  <c r="O1210"/>
  <c r="O1211"/>
  <c r="O1212"/>
  <c r="O1213"/>
  <c r="O1214"/>
  <c r="O1215"/>
  <c r="O1216"/>
  <c r="O1217"/>
  <c r="O1218"/>
  <c r="O1219"/>
  <c r="O1220"/>
  <c r="O1221"/>
  <c r="O1222"/>
  <c r="O1223"/>
  <c r="O1224"/>
  <c r="O1225"/>
  <c r="O1226"/>
  <c r="O1227"/>
  <c r="O1228"/>
  <c r="O1229"/>
  <c r="O1230"/>
  <c r="O1231"/>
  <c r="O1232"/>
  <c r="O1233"/>
  <c r="O1234"/>
  <c r="O1235"/>
  <c r="O1236"/>
  <c r="O1237"/>
  <c r="O1238"/>
  <c r="O1239"/>
  <c r="O1240"/>
  <c r="O1241"/>
  <c r="O1242"/>
  <c r="O1243"/>
  <c r="O1244"/>
  <c r="O1245"/>
  <c r="O1246"/>
  <c r="O1247"/>
  <c r="O1248"/>
  <c r="O1249"/>
  <c r="O1250"/>
  <c r="O1251"/>
  <c r="O1252"/>
  <c r="O1253"/>
  <c r="O1254"/>
  <c r="O1255"/>
  <c r="O1256"/>
  <c r="O1257"/>
  <c r="O1258"/>
  <c r="O1259"/>
  <c r="O1260"/>
  <c r="O1261"/>
  <c r="O1262"/>
  <c r="O1263"/>
  <c r="O1264"/>
  <c r="O1265"/>
  <c r="O1266"/>
  <c r="O1267"/>
  <c r="O1268"/>
  <c r="O1269"/>
  <c r="O1270"/>
  <c r="O1271"/>
  <c r="O1272"/>
  <c r="O1273"/>
  <c r="O1274"/>
  <c r="O1275"/>
  <c r="O1276"/>
  <c r="O1277"/>
  <c r="O1278"/>
  <c r="O1279"/>
  <c r="O1280"/>
  <c r="O1281"/>
  <c r="O1282"/>
  <c r="O1283"/>
  <c r="O1284"/>
  <c r="O1285"/>
  <c r="O1286"/>
  <c r="O1287"/>
  <c r="O1288"/>
  <c r="O1289"/>
  <c r="O1290"/>
  <c r="O1291"/>
  <c r="O1292"/>
  <c r="O1293"/>
  <c r="O1294"/>
  <c r="O1295"/>
  <c r="O1296"/>
  <c r="O1297"/>
  <c r="O1298"/>
  <c r="O1299"/>
  <c r="O1300"/>
  <c r="O1301"/>
  <c r="O1302"/>
  <c r="O1303"/>
  <c r="O1304"/>
  <c r="O1305"/>
  <c r="O1306"/>
  <c r="O1307"/>
  <c r="O1308"/>
  <c r="O1309"/>
  <c r="O1310"/>
  <c r="O1311"/>
  <c r="O1312"/>
  <c r="O1313"/>
  <c r="O1314"/>
  <c r="O1315"/>
  <c r="O1316"/>
  <c r="O1317"/>
  <c r="O1318"/>
  <c r="O1319"/>
  <c r="O1320"/>
  <c r="O1321"/>
  <c r="O1322"/>
  <c r="O1323"/>
  <c r="O1324"/>
  <c r="O1325"/>
  <c r="O1326"/>
  <c r="O1327"/>
  <c r="O1328"/>
  <c r="O1329"/>
  <c r="O1330"/>
  <c r="O1331"/>
  <c r="O1332"/>
  <c r="O1333"/>
  <c r="O1334"/>
  <c r="O1335"/>
  <c r="O1336"/>
  <c r="O1337"/>
  <c r="O1338"/>
  <c r="O1339"/>
  <c r="O1340"/>
  <c r="O1341"/>
  <c r="O1342"/>
  <c r="O1343"/>
  <c r="O1344"/>
  <c r="O1345"/>
  <c r="O1346"/>
  <c r="O1347"/>
  <c r="O1348"/>
  <c r="O1349"/>
  <c r="O1350"/>
  <c r="O1351"/>
  <c r="O1352"/>
  <c r="O1353"/>
  <c r="O1354"/>
  <c r="O1355"/>
  <c r="O1356"/>
  <c r="O1357"/>
  <c r="O1358"/>
  <c r="O1359"/>
  <c r="O1360"/>
  <c r="O1361"/>
  <c r="O1362"/>
  <c r="O1363"/>
  <c r="O1364"/>
  <c r="O1365"/>
  <c r="O1366"/>
  <c r="O1367"/>
  <c r="O1368"/>
  <c r="O1369"/>
  <c r="O1370"/>
  <c r="O1371"/>
  <c r="O1372"/>
  <c r="O1373"/>
  <c r="O1374"/>
  <c r="O1375"/>
  <c r="O1376"/>
  <c r="O1377"/>
  <c r="O1378"/>
  <c r="O1379"/>
  <c r="O1380"/>
  <c r="O1381"/>
  <c r="O1382"/>
  <c r="O1383"/>
  <c r="O1384"/>
  <c r="O1385"/>
  <c r="O1386"/>
  <c r="O1387"/>
  <c r="O1388"/>
  <c r="O1389"/>
  <c r="O1390"/>
  <c r="O1391"/>
  <c r="O1392"/>
  <c r="O1393"/>
  <c r="O1394"/>
  <c r="O1395"/>
  <c r="O1396"/>
  <c r="O1397"/>
  <c r="O1398"/>
  <c r="O1399"/>
  <c r="O1400"/>
  <c r="O1401"/>
  <c r="O1402"/>
  <c r="O1403"/>
  <c r="O1404"/>
  <c r="O1405"/>
  <c r="O1406"/>
  <c r="O1407"/>
  <c r="O1408"/>
  <c r="O1409"/>
  <c r="O1410"/>
  <c r="O1411"/>
  <c r="O1412"/>
  <c r="O1413"/>
  <c r="O1414"/>
  <c r="O1415"/>
  <c r="O1416"/>
  <c r="O1417"/>
  <c r="O1418"/>
  <c r="O1419"/>
  <c r="O1420"/>
  <c r="O1421"/>
  <c r="O1422"/>
  <c r="O1423"/>
  <c r="O1424"/>
  <c r="O1425"/>
  <c r="O1426"/>
  <c r="O1427"/>
  <c r="O1428"/>
  <c r="O1429"/>
  <c r="O1430"/>
  <c r="O1431"/>
  <c r="O1432"/>
  <c r="O1433"/>
  <c r="O1434"/>
  <c r="O1435"/>
  <c r="O1436"/>
  <c r="O1437"/>
  <c r="O1438"/>
  <c r="O1439"/>
  <c r="O1440"/>
  <c r="O1441"/>
  <c r="O1442"/>
  <c r="O1443"/>
  <c r="O1444"/>
  <c r="O1445"/>
  <c r="O1446"/>
  <c r="O1447"/>
  <c r="O1448"/>
  <c r="O1449"/>
  <c r="O1450"/>
  <c r="O1451"/>
  <c r="O1452"/>
  <c r="O1453"/>
  <c r="O1454"/>
  <c r="O1455"/>
  <c r="O1456"/>
  <c r="O1457"/>
  <c r="O1458"/>
  <c r="O1459"/>
  <c r="O1460"/>
  <c r="O1461"/>
  <c r="O1462"/>
  <c r="O1463"/>
  <c r="O1464"/>
  <c r="O1465"/>
  <c r="O1466"/>
  <c r="O1467"/>
  <c r="O1468"/>
  <c r="O1469"/>
  <c r="O1470"/>
  <c r="O1471"/>
  <c r="O1472"/>
  <c r="O1473"/>
  <c r="O1474"/>
  <c r="O1475"/>
  <c r="O1476"/>
  <c r="O1477"/>
  <c r="O1478"/>
  <c r="O1479"/>
  <c r="O1480"/>
  <c r="O1481"/>
  <c r="O1482"/>
  <c r="O1483"/>
  <c r="O1484"/>
  <c r="O1485"/>
  <c r="O1486"/>
  <c r="O1487"/>
  <c r="O1488"/>
  <c r="O1489"/>
  <c r="O1490"/>
  <c r="O1491"/>
  <c r="O1492"/>
  <c r="O1493"/>
  <c r="O1494"/>
  <c r="O1495"/>
  <c r="O1496"/>
  <c r="O1497"/>
  <c r="O1498"/>
  <c r="O1499"/>
  <c r="O1500"/>
  <c r="O1501"/>
  <c r="O1502"/>
  <c r="O1503"/>
  <c r="O1504"/>
  <c r="O1505"/>
  <c r="O1506"/>
  <c r="O1507"/>
  <c r="O1508"/>
  <c r="O1509"/>
  <c r="O1510"/>
  <c r="O1511"/>
  <c r="O1512"/>
  <c r="O1513"/>
  <c r="O1514"/>
  <c r="O1515"/>
  <c r="O1516"/>
  <c r="O1517"/>
  <c r="O1518"/>
  <c r="O1519"/>
  <c r="O1520"/>
  <c r="O1521"/>
  <c r="O1522"/>
  <c r="O1523"/>
  <c r="O1524"/>
  <c r="O1525"/>
  <c r="O1526"/>
  <c r="O1527"/>
  <c r="O1528"/>
  <c r="O1529"/>
  <c r="O1530"/>
  <c r="O1531"/>
  <c r="O1532"/>
  <c r="O1533"/>
  <c r="O1534"/>
  <c r="O1535"/>
  <c r="O1536"/>
  <c r="O1537"/>
  <c r="O1538"/>
  <c r="O1539"/>
  <c r="O1540"/>
  <c r="O1541"/>
  <c r="O1542"/>
  <c r="O1543"/>
  <c r="O1544"/>
  <c r="O1545"/>
  <c r="O1546"/>
  <c r="O1547"/>
  <c r="O1548"/>
  <c r="O1549"/>
  <c r="O1550"/>
  <c r="O1551"/>
  <c r="O1552"/>
  <c r="O1553"/>
  <c r="O1554"/>
  <c r="O1555"/>
  <c r="O1556"/>
  <c r="O1557"/>
  <c r="O1558"/>
  <c r="O1559"/>
  <c r="O1560"/>
  <c r="O1561"/>
  <c r="O1562"/>
  <c r="O1563"/>
  <c r="O1564"/>
  <c r="O1565"/>
  <c r="O1566"/>
  <c r="O1567"/>
  <c r="O1568"/>
  <c r="O1569"/>
  <c r="O1570"/>
  <c r="O1571"/>
  <c r="O1572"/>
  <c r="O1573"/>
  <c r="O1574"/>
  <c r="O1575"/>
  <c r="O1576"/>
  <c r="O1577"/>
  <c r="O1578"/>
  <c r="O1579"/>
  <c r="O1580"/>
  <c r="O1581"/>
  <c r="O1582"/>
  <c r="O1583"/>
  <c r="O1584"/>
  <c r="O1585"/>
  <c r="O1586"/>
  <c r="O1587"/>
  <c r="O1588"/>
  <c r="O1589"/>
  <c r="O1590"/>
  <c r="O1591"/>
  <c r="O1592"/>
  <c r="O1593"/>
  <c r="O1594"/>
  <c r="O1595"/>
  <c r="O1596"/>
  <c r="O1597"/>
  <c r="O1598"/>
  <c r="O1599"/>
  <c r="O1600"/>
  <c r="O1601"/>
  <c r="O1602"/>
  <c r="O1603"/>
  <c r="O1604"/>
  <c r="O1605"/>
  <c r="O1606"/>
  <c r="O1607"/>
  <c r="O1608"/>
  <c r="O1609"/>
  <c r="O1610"/>
  <c r="O1611"/>
  <c r="O1612"/>
  <c r="O1613"/>
  <c r="O1614"/>
  <c r="O1615"/>
  <c r="O1616"/>
  <c r="O1617"/>
  <c r="O1618"/>
  <c r="O1619"/>
  <c r="O1620"/>
  <c r="O1621"/>
  <c r="O1622"/>
  <c r="O1623"/>
  <c r="O1624"/>
  <c r="O1625"/>
  <c r="O1626"/>
  <c r="O1627"/>
  <c r="O1628"/>
  <c r="O1629"/>
  <c r="O1630"/>
  <c r="O1631"/>
  <c r="O1632"/>
  <c r="O1633"/>
  <c r="O1634"/>
  <c r="O1635"/>
  <c r="O1636"/>
  <c r="O1637"/>
  <c r="O1638"/>
  <c r="O1639"/>
  <c r="O1640"/>
  <c r="O1641"/>
  <c r="O1642"/>
  <c r="O1643"/>
  <c r="O1644"/>
  <c r="O1645"/>
  <c r="O1646"/>
  <c r="O1647"/>
  <c r="O1648"/>
  <c r="O1649"/>
  <c r="O1650"/>
  <c r="O1651"/>
  <c r="O1652"/>
  <c r="O1653"/>
  <c r="O1654"/>
  <c r="O1655"/>
  <c r="O1656"/>
  <c r="O1657"/>
  <c r="O1658"/>
  <c r="O1659"/>
  <c r="O1660"/>
  <c r="O1661"/>
  <c r="O1662"/>
  <c r="O1663"/>
  <c r="O1664"/>
  <c r="O1665"/>
  <c r="O1666"/>
  <c r="O1667"/>
  <c r="O1668"/>
  <c r="O1669"/>
  <c r="O1670"/>
  <c r="O1671"/>
  <c r="O1672"/>
  <c r="O1673"/>
  <c r="O1674"/>
  <c r="O1675"/>
  <c r="O1676"/>
  <c r="O1677"/>
  <c r="O1678"/>
  <c r="O1679"/>
  <c r="O1680"/>
  <c r="O1681"/>
  <c r="O1682"/>
  <c r="O1683"/>
  <c r="O1684"/>
  <c r="O1685"/>
  <c r="O1686"/>
  <c r="O1687"/>
  <c r="O1688"/>
  <c r="O1689"/>
  <c r="O1690"/>
  <c r="O1691"/>
  <c r="O1692"/>
  <c r="O1693"/>
  <c r="O1694"/>
  <c r="O1695"/>
  <c r="O1696"/>
  <c r="O1697"/>
  <c r="O1698"/>
  <c r="O1699"/>
  <c r="O1700"/>
  <c r="O1701"/>
  <c r="O1702"/>
  <c r="O1703"/>
  <c r="O1704"/>
  <c r="O1705"/>
  <c r="O1706"/>
  <c r="O1707"/>
  <c r="O1708"/>
  <c r="O1709"/>
  <c r="O1710"/>
  <c r="O1711"/>
  <c r="O1712"/>
  <c r="O1713"/>
  <c r="O1714"/>
  <c r="O1715"/>
  <c r="O1716"/>
  <c r="O1717"/>
  <c r="O1718"/>
  <c r="O1719"/>
  <c r="O1720"/>
  <c r="O1721"/>
  <c r="O1722"/>
  <c r="O1723"/>
  <c r="O1724"/>
  <c r="O1725"/>
  <c r="O1726"/>
  <c r="O1727"/>
  <c r="O1728"/>
  <c r="O1729"/>
  <c r="O1730"/>
  <c r="O1731"/>
  <c r="O1732"/>
  <c r="O1733"/>
  <c r="O1734"/>
  <c r="O1735"/>
  <c r="O1736"/>
  <c r="O1737"/>
  <c r="O1738"/>
  <c r="O1739"/>
  <c r="O1740"/>
  <c r="O1741"/>
  <c r="O1742"/>
  <c r="O1743"/>
  <c r="O1744"/>
  <c r="O1745"/>
  <c r="O1746"/>
  <c r="O1747"/>
  <c r="O1748"/>
  <c r="O1749"/>
  <c r="O1750"/>
  <c r="O1751"/>
  <c r="O1752"/>
  <c r="O1753"/>
  <c r="O1754"/>
  <c r="O1755"/>
  <c r="O1756"/>
  <c r="O1757"/>
  <c r="O1758"/>
  <c r="O1759"/>
  <c r="O1760"/>
  <c r="O1761"/>
  <c r="K513"/>
  <c r="L513"/>
  <c r="N513"/>
  <c r="P513"/>
  <c r="C514"/>
  <c r="B514" s="1"/>
  <c r="C562"/>
  <c r="B562" s="1"/>
  <c r="C611"/>
  <c r="B611" s="1"/>
  <c r="C655"/>
  <c r="C701"/>
  <c r="B701" s="1"/>
  <c r="C746"/>
  <c r="B746" s="1"/>
  <c r="C777"/>
  <c r="B777" s="1"/>
  <c r="C819"/>
  <c r="B819" s="1"/>
  <c r="C858"/>
  <c r="B858" s="1"/>
  <c r="C903"/>
  <c r="B903" s="1"/>
  <c r="C942"/>
  <c r="B942" s="1"/>
  <c r="C964"/>
  <c r="B964" s="1"/>
  <c r="C994"/>
  <c r="B994" s="1"/>
  <c r="C1029"/>
  <c r="B1029" s="1"/>
  <c r="C1070"/>
  <c r="B1070" s="1"/>
  <c r="C1115"/>
  <c r="B1115" s="1"/>
  <c r="C1158"/>
  <c r="B1158" s="1"/>
  <c r="C1197"/>
  <c r="B1197" s="1"/>
  <c r="C1237"/>
  <c r="B1237" s="1"/>
  <c r="C1289"/>
  <c r="B1289" s="1"/>
  <c r="C1324"/>
  <c r="B1324" s="1"/>
  <c r="C1365"/>
  <c r="B1365" s="1"/>
  <c r="C1402"/>
  <c r="B1402" s="1"/>
  <c r="C1441"/>
  <c r="B1441" s="1"/>
  <c r="C1476"/>
  <c r="B1476" s="1"/>
  <c r="C1515"/>
  <c r="B1515" s="1"/>
  <c r="C1557"/>
  <c r="B1557" s="1"/>
  <c r="C1601"/>
  <c r="B1601" s="1"/>
  <c r="C1647"/>
  <c r="B1647" s="1"/>
  <c r="C1691"/>
  <c r="B1691" s="1"/>
  <c r="C1734"/>
  <c r="B1734" s="1"/>
  <c r="C51"/>
  <c r="B51" s="1"/>
  <c r="C90"/>
  <c r="B90" s="1"/>
  <c r="C129"/>
  <c r="B129" s="1"/>
  <c r="B171"/>
  <c r="C171"/>
  <c r="C172"/>
  <c r="C219"/>
  <c r="B219" s="1"/>
  <c r="C256"/>
  <c r="B256" s="1"/>
  <c r="C297"/>
  <c r="B297" s="1"/>
  <c r="C331"/>
  <c r="B331" s="1"/>
  <c r="C369"/>
  <c r="B369" s="1"/>
  <c r="C407"/>
  <c r="B407" s="1"/>
  <c r="C439"/>
  <c r="B439" s="1"/>
  <c r="C472"/>
  <c r="B472" s="1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497"/>
  <c r="O498"/>
  <c r="O499"/>
  <c r="O500"/>
  <c r="O501"/>
  <c r="O502"/>
  <c r="O503"/>
  <c r="O504"/>
  <c r="O505"/>
  <c r="O506"/>
  <c r="O507"/>
  <c r="O508"/>
  <c r="O509"/>
  <c r="O510"/>
  <c r="O511"/>
  <c r="O512"/>
  <c r="K128"/>
  <c r="L128"/>
  <c r="N128"/>
  <c r="P12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K89"/>
  <c r="L89"/>
  <c r="N89"/>
  <c r="P89"/>
  <c r="K1055"/>
  <c r="L1055"/>
  <c r="N1055"/>
  <c r="P1055"/>
  <c r="C1198" l="1"/>
  <c r="B1198" s="1"/>
  <c r="C904"/>
  <c r="B904" s="1"/>
  <c r="C612"/>
  <c r="B612" s="1"/>
  <c r="C563"/>
  <c r="B563" s="1"/>
  <c r="C1290"/>
  <c r="B1290" s="1"/>
  <c r="C1116"/>
  <c r="B1116" s="1"/>
  <c r="C1516"/>
  <c r="B1516" s="1"/>
  <c r="C1442"/>
  <c r="B1442" s="1"/>
  <c r="C1366"/>
  <c r="B1366" s="1"/>
  <c r="C1735"/>
  <c r="B1735" s="1"/>
  <c r="C1558"/>
  <c r="C1238"/>
  <c r="B1238" s="1"/>
  <c r="C1030"/>
  <c r="C905"/>
  <c r="C747"/>
  <c r="B747" s="1"/>
  <c r="C613"/>
  <c r="B1558"/>
  <c r="C1559"/>
  <c r="C1736"/>
  <c r="C1692"/>
  <c r="C1648"/>
  <c r="C1602"/>
  <c r="C1517"/>
  <c r="C1477"/>
  <c r="C1443"/>
  <c r="C1403"/>
  <c r="C1367"/>
  <c r="C1325"/>
  <c r="C1291"/>
  <c r="C1239"/>
  <c r="C1199"/>
  <c r="C1159"/>
  <c r="C1117"/>
  <c r="C1071"/>
  <c r="C995"/>
  <c r="C965"/>
  <c r="C943"/>
  <c r="C859"/>
  <c r="B655"/>
  <c r="C656"/>
  <c r="C820"/>
  <c r="C778"/>
  <c r="C748"/>
  <c r="C702"/>
  <c r="C564"/>
  <c r="C515"/>
  <c r="C473"/>
  <c r="B473" s="1"/>
  <c r="C332"/>
  <c r="C298"/>
  <c r="B298" s="1"/>
  <c r="C220"/>
  <c r="B220" s="1"/>
  <c r="C130"/>
  <c r="B332"/>
  <c r="C333"/>
  <c r="C474"/>
  <c r="C440"/>
  <c r="C408"/>
  <c r="C370"/>
  <c r="B172"/>
  <c r="C173"/>
  <c r="C299"/>
  <c r="C257"/>
  <c r="C221"/>
  <c r="C91"/>
  <c r="C52"/>
  <c r="K409"/>
  <c r="L409"/>
  <c r="N409"/>
  <c r="P409"/>
  <c r="K1288"/>
  <c r="L1288"/>
  <c r="N1288"/>
  <c r="P1288"/>
  <c r="K1761"/>
  <c r="L1761"/>
  <c r="N1761"/>
  <c r="P1761"/>
  <c r="N9" i="9"/>
  <c r="N2"/>
  <c r="B613" i="1" l="1"/>
  <c r="C614"/>
  <c r="B905"/>
  <c r="C906"/>
  <c r="B1030"/>
  <c r="C1031"/>
  <c r="B564"/>
  <c r="C565"/>
  <c r="B702"/>
  <c r="C703"/>
  <c r="B778"/>
  <c r="C779"/>
  <c r="B656"/>
  <c r="C657"/>
  <c r="B859"/>
  <c r="C860"/>
  <c r="B965"/>
  <c r="C966"/>
  <c r="B1117"/>
  <c r="C1118"/>
  <c r="B1199"/>
  <c r="C1200"/>
  <c r="B1291"/>
  <c r="C1292"/>
  <c r="B1367"/>
  <c r="C1368"/>
  <c r="B1443"/>
  <c r="C1444"/>
  <c r="B1517"/>
  <c r="C1518"/>
  <c r="B1648"/>
  <c r="C1649"/>
  <c r="B1736"/>
  <c r="C1737"/>
  <c r="B515"/>
  <c r="C516"/>
  <c r="B748"/>
  <c r="C749"/>
  <c r="B820"/>
  <c r="C821"/>
  <c r="B943"/>
  <c r="C944"/>
  <c r="B995"/>
  <c r="C996"/>
  <c r="B1071"/>
  <c r="C1072"/>
  <c r="B1159"/>
  <c r="C1160"/>
  <c r="B1239"/>
  <c r="C1240"/>
  <c r="B1325"/>
  <c r="C1326"/>
  <c r="B1403"/>
  <c r="C1404"/>
  <c r="B1477"/>
  <c r="C1478"/>
  <c r="B1602"/>
  <c r="C1603"/>
  <c r="B1692"/>
  <c r="C1693"/>
  <c r="B1559"/>
  <c r="C1560"/>
  <c r="B130"/>
  <c r="C131"/>
  <c r="B52"/>
  <c r="C53"/>
  <c r="B408"/>
  <c r="C409"/>
  <c r="B474"/>
  <c r="C475"/>
  <c r="B333"/>
  <c r="C334"/>
  <c r="B221"/>
  <c r="C222"/>
  <c r="B299"/>
  <c r="C300"/>
  <c r="B91"/>
  <c r="C92"/>
  <c r="B257"/>
  <c r="C258"/>
  <c r="B173"/>
  <c r="C174"/>
  <c r="B370"/>
  <c r="C371"/>
  <c r="B440"/>
  <c r="C441"/>
  <c r="R4"/>
  <c r="R5" s="1"/>
  <c r="R6" s="1"/>
  <c r="R7" s="1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R78" s="1"/>
  <c r="R79" s="1"/>
  <c r="R80" s="1"/>
  <c r="R81" s="1"/>
  <c r="R82" s="1"/>
  <c r="R83" s="1"/>
  <c r="R84" s="1"/>
  <c r="R85" s="1"/>
  <c r="R86" s="1"/>
  <c r="R87" s="1"/>
  <c r="R88" s="1"/>
  <c r="R89" s="1"/>
  <c r="R90" s="1"/>
  <c r="R91" s="1"/>
  <c r="R92" s="1"/>
  <c r="R93" s="1"/>
  <c r="R94" s="1"/>
  <c r="R95" s="1"/>
  <c r="R96" s="1"/>
  <c r="R97" s="1"/>
  <c r="R98" s="1"/>
  <c r="R99" s="1"/>
  <c r="R100" s="1"/>
  <c r="R101" s="1"/>
  <c r="R102" s="1"/>
  <c r="R103" s="1"/>
  <c r="R104" s="1"/>
  <c r="R105" s="1"/>
  <c r="R106" s="1"/>
  <c r="R107" s="1"/>
  <c r="R108" s="1"/>
  <c r="R109" s="1"/>
  <c r="R110" s="1"/>
  <c r="R111" s="1"/>
  <c r="R112" s="1"/>
  <c r="R113" s="1"/>
  <c r="R114" s="1"/>
  <c r="R115" s="1"/>
  <c r="R116" s="1"/>
  <c r="R117" s="1"/>
  <c r="R118" s="1"/>
  <c r="R119" s="1"/>
  <c r="R120" s="1"/>
  <c r="R121" s="1"/>
  <c r="R122" s="1"/>
  <c r="R123" s="1"/>
  <c r="R124" s="1"/>
  <c r="R125" s="1"/>
  <c r="R126" s="1"/>
  <c r="R127" s="1"/>
  <c r="R128" s="1"/>
  <c r="R129" s="1"/>
  <c r="R130" s="1"/>
  <c r="R131" s="1"/>
  <c r="R132" s="1"/>
  <c r="R133" s="1"/>
  <c r="R134" s="1"/>
  <c r="R135" s="1"/>
  <c r="R136" s="1"/>
  <c r="R137" s="1"/>
  <c r="R138" s="1"/>
  <c r="R139" s="1"/>
  <c r="R140" s="1"/>
  <c r="R141" s="1"/>
  <c r="R142" s="1"/>
  <c r="R143" s="1"/>
  <c r="R144" s="1"/>
  <c r="R145" s="1"/>
  <c r="R146" s="1"/>
  <c r="R147" s="1"/>
  <c r="R148" s="1"/>
  <c r="R149" s="1"/>
  <c r="R150" s="1"/>
  <c r="R151" s="1"/>
  <c r="R152" s="1"/>
  <c r="R153" s="1"/>
  <c r="R154" s="1"/>
  <c r="R155" s="1"/>
  <c r="R156" s="1"/>
  <c r="R157" s="1"/>
  <c r="R158" s="1"/>
  <c r="R159" s="1"/>
  <c r="R160" s="1"/>
  <c r="R161" s="1"/>
  <c r="R162" s="1"/>
  <c r="R163" s="1"/>
  <c r="R164" s="1"/>
  <c r="R165" s="1"/>
  <c r="R166" s="1"/>
  <c r="R167" s="1"/>
  <c r="R168" s="1"/>
  <c r="R169" s="1"/>
  <c r="R170" s="1"/>
  <c r="R171" s="1"/>
  <c r="R172" s="1"/>
  <c r="R173" s="1"/>
  <c r="R174" s="1"/>
  <c r="R175" s="1"/>
  <c r="R176" s="1"/>
  <c r="R177" s="1"/>
  <c r="R178" s="1"/>
  <c r="R179" s="1"/>
  <c r="R180" s="1"/>
  <c r="R181" s="1"/>
  <c r="R182" s="1"/>
  <c r="R183" s="1"/>
  <c r="R184" s="1"/>
  <c r="R185" s="1"/>
  <c r="R186" s="1"/>
  <c r="R187" s="1"/>
  <c r="R188" s="1"/>
  <c r="R189" s="1"/>
  <c r="R190" s="1"/>
  <c r="R191" s="1"/>
  <c r="R192" s="1"/>
  <c r="R193" s="1"/>
  <c r="R194" s="1"/>
  <c r="R195" s="1"/>
  <c r="R196" s="1"/>
  <c r="R197" s="1"/>
  <c r="R198" s="1"/>
  <c r="R199" s="1"/>
  <c r="R200" s="1"/>
  <c r="R201" s="1"/>
  <c r="R202" s="1"/>
  <c r="R203" s="1"/>
  <c r="R204" s="1"/>
  <c r="R205" s="1"/>
  <c r="R206" s="1"/>
  <c r="R207" s="1"/>
  <c r="R208" s="1"/>
  <c r="R209" s="1"/>
  <c r="R210" s="1"/>
  <c r="R211" s="1"/>
  <c r="R212" s="1"/>
  <c r="R213" s="1"/>
  <c r="R214" s="1"/>
  <c r="R215" s="1"/>
  <c r="R216" s="1"/>
  <c r="R217" s="1"/>
  <c r="R218" s="1"/>
  <c r="R219" s="1"/>
  <c r="R220" s="1"/>
  <c r="R221" s="1"/>
  <c r="R222" s="1"/>
  <c r="R223" s="1"/>
  <c r="R224" s="1"/>
  <c r="R225" s="1"/>
  <c r="R226" s="1"/>
  <c r="R227" s="1"/>
  <c r="R228" s="1"/>
  <c r="R229" s="1"/>
  <c r="R230" s="1"/>
  <c r="R231" s="1"/>
  <c r="R232" s="1"/>
  <c r="R233" s="1"/>
  <c r="R234" s="1"/>
  <c r="R235" s="1"/>
  <c r="R236" s="1"/>
  <c r="R237" s="1"/>
  <c r="R238" s="1"/>
  <c r="R239" s="1"/>
  <c r="R240" s="1"/>
  <c r="R241" s="1"/>
  <c r="R242" s="1"/>
  <c r="R243" s="1"/>
  <c r="R244" s="1"/>
  <c r="R245" s="1"/>
  <c r="R246" s="1"/>
  <c r="R247" s="1"/>
  <c r="R248" s="1"/>
  <c r="R249" s="1"/>
  <c r="R250" s="1"/>
  <c r="R251" s="1"/>
  <c r="R252" s="1"/>
  <c r="R253" s="1"/>
  <c r="R254" s="1"/>
  <c r="R255" s="1"/>
  <c r="R256" s="1"/>
  <c r="R257" s="1"/>
  <c r="R258" s="1"/>
  <c r="R259" s="1"/>
  <c r="R260" s="1"/>
  <c r="R261" s="1"/>
  <c r="R262" s="1"/>
  <c r="R263" s="1"/>
  <c r="R264" s="1"/>
  <c r="R265" s="1"/>
  <c r="R266" s="1"/>
  <c r="R267" s="1"/>
  <c r="R268" s="1"/>
  <c r="R269" s="1"/>
  <c r="R270" s="1"/>
  <c r="R271" s="1"/>
  <c r="R272" s="1"/>
  <c r="R273" s="1"/>
  <c r="R274" s="1"/>
  <c r="R275" s="1"/>
  <c r="R276" s="1"/>
  <c r="R277" s="1"/>
  <c r="R278" s="1"/>
  <c r="R279" s="1"/>
  <c r="R280" s="1"/>
  <c r="R281" s="1"/>
  <c r="R282" s="1"/>
  <c r="R283" s="1"/>
  <c r="R284" s="1"/>
  <c r="R285" s="1"/>
  <c r="R286" s="1"/>
  <c r="R287" s="1"/>
  <c r="R288" s="1"/>
  <c r="R289" s="1"/>
  <c r="R290" s="1"/>
  <c r="R291" s="1"/>
  <c r="R292" s="1"/>
  <c r="R293" s="1"/>
  <c r="R294" s="1"/>
  <c r="R295" s="1"/>
  <c r="R296" s="1"/>
  <c r="R297" s="1"/>
  <c r="R298" s="1"/>
  <c r="R299" s="1"/>
  <c r="R300" s="1"/>
  <c r="R301" s="1"/>
  <c r="R302" s="1"/>
  <c r="R303" s="1"/>
  <c r="R304" s="1"/>
  <c r="R305" s="1"/>
  <c r="R306" s="1"/>
  <c r="R307" s="1"/>
  <c r="R308" s="1"/>
  <c r="R309" s="1"/>
  <c r="R310" s="1"/>
  <c r="R311" s="1"/>
  <c r="R312" s="1"/>
  <c r="R313" s="1"/>
  <c r="R314" s="1"/>
  <c r="R315" s="1"/>
  <c r="R316" s="1"/>
  <c r="R317" s="1"/>
  <c r="R318" s="1"/>
  <c r="R319" s="1"/>
  <c r="R320" s="1"/>
  <c r="R321" s="1"/>
  <c r="R322" s="1"/>
  <c r="R323" s="1"/>
  <c r="R324" s="1"/>
  <c r="R325" s="1"/>
  <c r="R326" s="1"/>
  <c r="R327" s="1"/>
  <c r="R328" s="1"/>
  <c r="R329" s="1"/>
  <c r="R330" s="1"/>
  <c r="R331" s="1"/>
  <c r="R332" s="1"/>
  <c r="R333" s="1"/>
  <c r="R334" s="1"/>
  <c r="R335" s="1"/>
  <c r="R336" s="1"/>
  <c r="R337" s="1"/>
  <c r="R338" s="1"/>
  <c r="R339" s="1"/>
  <c r="R340" s="1"/>
  <c r="R341" s="1"/>
  <c r="R342" s="1"/>
  <c r="R343" s="1"/>
  <c r="R344" s="1"/>
  <c r="R345" s="1"/>
  <c r="R346" s="1"/>
  <c r="R347" s="1"/>
  <c r="R348" s="1"/>
  <c r="R349" s="1"/>
  <c r="R350" s="1"/>
  <c r="R351" s="1"/>
  <c r="R352" s="1"/>
  <c r="R353" s="1"/>
  <c r="R354" s="1"/>
  <c r="R355" s="1"/>
  <c r="R356" s="1"/>
  <c r="R357" s="1"/>
  <c r="R358" s="1"/>
  <c r="R359" s="1"/>
  <c r="R360" s="1"/>
  <c r="R361" s="1"/>
  <c r="R362" s="1"/>
  <c r="R363" s="1"/>
  <c r="R364" s="1"/>
  <c r="R365" s="1"/>
  <c r="R366" s="1"/>
  <c r="R367" s="1"/>
  <c r="R368" s="1"/>
  <c r="R369" s="1"/>
  <c r="R370" s="1"/>
  <c r="R371" s="1"/>
  <c r="R372" s="1"/>
  <c r="R373" s="1"/>
  <c r="R374" s="1"/>
  <c r="R375" s="1"/>
  <c r="R376" s="1"/>
  <c r="R377" s="1"/>
  <c r="R378" s="1"/>
  <c r="R379" s="1"/>
  <c r="R380" s="1"/>
  <c r="R381" s="1"/>
  <c r="R382" s="1"/>
  <c r="R383" s="1"/>
  <c r="R384" s="1"/>
  <c r="R385" s="1"/>
  <c r="R386" s="1"/>
  <c r="R387" s="1"/>
  <c r="R388" s="1"/>
  <c r="R389" s="1"/>
  <c r="R390" s="1"/>
  <c r="R391" s="1"/>
  <c r="R392" s="1"/>
  <c r="R393" s="1"/>
  <c r="R394" s="1"/>
  <c r="R395" s="1"/>
  <c r="R396" s="1"/>
  <c r="R397" s="1"/>
  <c r="R398" s="1"/>
  <c r="R399" s="1"/>
  <c r="R400" s="1"/>
  <c r="R401" s="1"/>
  <c r="R402" s="1"/>
  <c r="R403" s="1"/>
  <c r="R404" s="1"/>
  <c r="R405" s="1"/>
  <c r="R406" s="1"/>
  <c r="R407" s="1"/>
  <c r="R408" s="1"/>
  <c r="R409" s="1"/>
  <c r="R410" s="1"/>
  <c r="R411" s="1"/>
  <c r="R412" s="1"/>
  <c r="R413" s="1"/>
  <c r="R414" s="1"/>
  <c r="R415" s="1"/>
  <c r="R416" s="1"/>
  <c r="R417" s="1"/>
  <c r="R418" s="1"/>
  <c r="R419" s="1"/>
  <c r="R420" s="1"/>
  <c r="R421" s="1"/>
  <c r="R422" s="1"/>
  <c r="R423" s="1"/>
  <c r="R424" s="1"/>
  <c r="R425" s="1"/>
  <c r="R426" s="1"/>
  <c r="R427" s="1"/>
  <c r="R428" s="1"/>
  <c r="R429" s="1"/>
  <c r="R430" s="1"/>
  <c r="R431" s="1"/>
  <c r="R432" s="1"/>
  <c r="R433" s="1"/>
  <c r="R434" s="1"/>
  <c r="R435" s="1"/>
  <c r="R436" s="1"/>
  <c r="R437" s="1"/>
  <c r="R438" s="1"/>
  <c r="R439" s="1"/>
  <c r="R440" s="1"/>
  <c r="R441" s="1"/>
  <c r="R442" s="1"/>
  <c r="R443" s="1"/>
  <c r="R444" s="1"/>
  <c r="R445" s="1"/>
  <c r="R446" s="1"/>
  <c r="R447" s="1"/>
  <c r="R448" s="1"/>
  <c r="R449" s="1"/>
  <c r="R450" s="1"/>
  <c r="R451" s="1"/>
  <c r="R452" s="1"/>
  <c r="R453" s="1"/>
  <c r="R454" s="1"/>
  <c r="R455" s="1"/>
  <c r="R456" s="1"/>
  <c r="R457" s="1"/>
  <c r="R458" s="1"/>
  <c r="R459" s="1"/>
  <c r="R460" s="1"/>
  <c r="R461" s="1"/>
  <c r="R462" s="1"/>
  <c r="R463" s="1"/>
  <c r="R464" s="1"/>
  <c r="R465" s="1"/>
  <c r="R466" s="1"/>
  <c r="R467" s="1"/>
  <c r="R468" s="1"/>
  <c r="R469" s="1"/>
  <c r="R470" s="1"/>
  <c r="R471" s="1"/>
  <c r="R472" s="1"/>
  <c r="R473" s="1"/>
  <c r="R474" s="1"/>
  <c r="R475" s="1"/>
  <c r="R476" s="1"/>
  <c r="R477" s="1"/>
  <c r="R478" s="1"/>
  <c r="R479" s="1"/>
  <c r="R480" s="1"/>
  <c r="R481" s="1"/>
  <c r="R482" s="1"/>
  <c r="R483" s="1"/>
  <c r="R484" s="1"/>
  <c r="R485" s="1"/>
  <c r="R486" s="1"/>
  <c r="R487" s="1"/>
  <c r="R488" s="1"/>
  <c r="R489" s="1"/>
  <c r="R490" s="1"/>
  <c r="R491" s="1"/>
  <c r="R492" s="1"/>
  <c r="R493" s="1"/>
  <c r="R494" s="1"/>
  <c r="R495" s="1"/>
  <c r="R496" s="1"/>
  <c r="R497" s="1"/>
  <c r="R498" s="1"/>
  <c r="R499" s="1"/>
  <c r="R500" s="1"/>
  <c r="R501" s="1"/>
  <c r="R502" s="1"/>
  <c r="R503" s="1"/>
  <c r="R504" s="1"/>
  <c r="R505" s="1"/>
  <c r="R506" s="1"/>
  <c r="R507" s="1"/>
  <c r="R508" s="1"/>
  <c r="R509" s="1"/>
  <c r="R510" s="1"/>
  <c r="R511" s="1"/>
  <c r="R512" s="1"/>
  <c r="R513" s="1"/>
  <c r="R514" s="1"/>
  <c r="R515" s="1"/>
  <c r="R516" s="1"/>
  <c r="R517" s="1"/>
  <c r="R518" s="1"/>
  <c r="R519" s="1"/>
  <c r="R520" s="1"/>
  <c r="R521" s="1"/>
  <c r="R522" s="1"/>
  <c r="R523" s="1"/>
  <c r="R524" s="1"/>
  <c r="R525" s="1"/>
  <c r="R526" s="1"/>
  <c r="R527" s="1"/>
  <c r="R528" s="1"/>
  <c r="R529" s="1"/>
  <c r="R530" s="1"/>
  <c r="R531" s="1"/>
  <c r="R532" s="1"/>
  <c r="R533" s="1"/>
  <c r="R534" s="1"/>
  <c r="R535" s="1"/>
  <c r="R536" s="1"/>
  <c r="R537" s="1"/>
  <c r="R538" s="1"/>
  <c r="R539" s="1"/>
  <c r="R540" s="1"/>
  <c r="R541" s="1"/>
  <c r="R542" s="1"/>
  <c r="R543" s="1"/>
  <c r="R544" s="1"/>
  <c r="R545" s="1"/>
  <c r="R546" s="1"/>
  <c r="R547" s="1"/>
  <c r="R548" s="1"/>
  <c r="R549" s="1"/>
  <c r="R550" s="1"/>
  <c r="R551" s="1"/>
  <c r="R552" s="1"/>
  <c r="R553" s="1"/>
  <c r="R554" s="1"/>
  <c r="R555" s="1"/>
  <c r="R556" s="1"/>
  <c r="R557" s="1"/>
  <c r="R558" s="1"/>
  <c r="R559" s="1"/>
  <c r="R560" s="1"/>
  <c r="R561" s="1"/>
  <c r="R562" s="1"/>
  <c r="R563" s="1"/>
  <c r="R564" s="1"/>
  <c r="R565" s="1"/>
  <c r="R566" s="1"/>
  <c r="R567" s="1"/>
  <c r="R568" s="1"/>
  <c r="R569" s="1"/>
  <c r="R570" s="1"/>
  <c r="R571" s="1"/>
  <c r="R572" s="1"/>
  <c r="R573" s="1"/>
  <c r="R574" s="1"/>
  <c r="R575" s="1"/>
  <c r="R576" s="1"/>
  <c r="R577" s="1"/>
  <c r="R578" s="1"/>
  <c r="R579" s="1"/>
  <c r="R580" s="1"/>
  <c r="R581" s="1"/>
  <c r="R582" s="1"/>
  <c r="R583" s="1"/>
  <c r="R584" s="1"/>
  <c r="R585" s="1"/>
  <c r="R586" s="1"/>
  <c r="R587" s="1"/>
  <c r="R588" s="1"/>
  <c r="R589" s="1"/>
  <c r="R590" s="1"/>
  <c r="R591" s="1"/>
  <c r="R592" s="1"/>
  <c r="R593" s="1"/>
  <c r="R594" s="1"/>
  <c r="R595" s="1"/>
  <c r="R596" s="1"/>
  <c r="R597" s="1"/>
  <c r="R598" s="1"/>
  <c r="R599" s="1"/>
  <c r="R600" s="1"/>
  <c r="R601" s="1"/>
  <c r="R602" s="1"/>
  <c r="R603" s="1"/>
  <c r="R604" s="1"/>
  <c r="R605" s="1"/>
  <c r="R606" s="1"/>
  <c r="R607" s="1"/>
  <c r="R608" s="1"/>
  <c r="R609" s="1"/>
  <c r="R610" s="1"/>
  <c r="R611" s="1"/>
  <c r="R612" s="1"/>
  <c r="R613" s="1"/>
  <c r="R614" s="1"/>
  <c r="R615" s="1"/>
  <c r="R616" s="1"/>
  <c r="R617" s="1"/>
  <c r="R618" s="1"/>
  <c r="R619" s="1"/>
  <c r="R620" s="1"/>
  <c r="R621" s="1"/>
  <c r="R622" s="1"/>
  <c r="R623" s="1"/>
  <c r="R624" s="1"/>
  <c r="R625" s="1"/>
  <c r="R626" s="1"/>
  <c r="R627" s="1"/>
  <c r="R628" s="1"/>
  <c r="R629" s="1"/>
  <c r="R630" s="1"/>
  <c r="R631" s="1"/>
  <c r="R632" s="1"/>
  <c r="R633" s="1"/>
  <c r="R634" s="1"/>
  <c r="R635" s="1"/>
  <c r="R636" s="1"/>
  <c r="R637" s="1"/>
  <c r="R638" s="1"/>
  <c r="R639" s="1"/>
  <c r="R640" s="1"/>
  <c r="R641" s="1"/>
  <c r="R642" s="1"/>
  <c r="R643" s="1"/>
  <c r="R644" s="1"/>
  <c r="R645" s="1"/>
  <c r="R646" s="1"/>
  <c r="R647" s="1"/>
  <c r="R648" s="1"/>
  <c r="R649" s="1"/>
  <c r="R650" s="1"/>
  <c r="R651" s="1"/>
  <c r="R652" s="1"/>
  <c r="R653" s="1"/>
  <c r="R654" s="1"/>
  <c r="R655" s="1"/>
  <c r="R656" s="1"/>
  <c r="R657" s="1"/>
  <c r="R658" s="1"/>
  <c r="R659" s="1"/>
  <c r="R660" s="1"/>
  <c r="R661" s="1"/>
  <c r="R662" s="1"/>
  <c r="R663" s="1"/>
  <c r="R664" s="1"/>
  <c r="R665" s="1"/>
  <c r="R666" s="1"/>
  <c r="R667" s="1"/>
  <c r="R668" s="1"/>
  <c r="R669" s="1"/>
  <c r="R670" s="1"/>
  <c r="R671" s="1"/>
  <c r="R672" s="1"/>
  <c r="R673" s="1"/>
  <c r="R674" s="1"/>
  <c r="R675" s="1"/>
  <c r="R676" s="1"/>
  <c r="R677" s="1"/>
  <c r="R678" s="1"/>
  <c r="R679" s="1"/>
  <c r="R680" s="1"/>
  <c r="R681" s="1"/>
  <c r="R682" s="1"/>
  <c r="R683" s="1"/>
  <c r="R684" s="1"/>
  <c r="R685" s="1"/>
  <c r="R686" s="1"/>
  <c r="R687" s="1"/>
  <c r="R688" s="1"/>
  <c r="R689" s="1"/>
  <c r="R690" s="1"/>
  <c r="R691" s="1"/>
  <c r="R692" s="1"/>
  <c r="R693" s="1"/>
  <c r="R694" s="1"/>
  <c r="R695" s="1"/>
  <c r="R696" s="1"/>
  <c r="R697" s="1"/>
  <c r="R698" s="1"/>
  <c r="R699" s="1"/>
  <c r="R700" s="1"/>
  <c r="R701" s="1"/>
  <c r="R702" s="1"/>
  <c r="R703" s="1"/>
  <c r="R704" s="1"/>
  <c r="R705" s="1"/>
  <c r="R706" s="1"/>
  <c r="R707" s="1"/>
  <c r="R708" s="1"/>
  <c r="R709" s="1"/>
  <c r="R710" s="1"/>
  <c r="R711" s="1"/>
  <c r="R712" s="1"/>
  <c r="R713" s="1"/>
  <c r="R714" s="1"/>
  <c r="R715" s="1"/>
  <c r="R716" s="1"/>
  <c r="R717" s="1"/>
  <c r="R718" s="1"/>
  <c r="R719" s="1"/>
  <c r="R720" s="1"/>
  <c r="R721" s="1"/>
  <c r="R722" s="1"/>
  <c r="R723" s="1"/>
  <c r="R724" s="1"/>
  <c r="R725" s="1"/>
  <c r="R726" s="1"/>
  <c r="R727" s="1"/>
  <c r="R728" s="1"/>
  <c r="R729" s="1"/>
  <c r="R730" s="1"/>
  <c r="R731" s="1"/>
  <c r="R732" s="1"/>
  <c r="R733" s="1"/>
  <c r="R734" s="1"/>
  <c r="R735" s="1"/>
  <c r="R736" s="1"/>
  <c r="R737" s="1"/>
  <c r="R738" s="1"/>
  <c r="R739" s="1"/>
  <c r="R740" s="1"/>
  <c r="R741" s="1"/>
  <c r="R742" s="1"/>
  <c r="R743" s="1"/>
  <c r="R744" s="1"/>
  <c r="R745" s="1"/>
  <c r="R746" s="1"/>
  <c r="R747" s="1"/>
  <c r="R748" s="1"/>
  <c r="R749" s="1"/>
  <c r="R750" s="1"/>
  <c r="R751" s="1"/>
  <c r="R752" s="1"/>
  <c r="R753" s="1"/>
  <c r="R754" s="1"/>
  <c r="R755" s="1"/>
  <c r="R756" s="1"/>
  <c r="R757" s="1"/>
  <c r="R758" s="1"/>
  <c r="R759" s="1"/>
  <c r="R760" s="1"/>
  <c r="R761" s="1"/>
  <c r="R762" s="1"/>
  <c r="R763" s="1"/>
  <c r="R764" s="1"/>
  <c r="R765" s="1"/>
  <c r="R766" s="1"/>
  <c r="R767" s="1"/>
  <c r="R768" s="1"/>
  <c r="R769" s="1"/>
  <c r="R770" s="1"/>
  <c r="R771" s="1"/>
  <c r="R772" s="1"/>
  <c r="R773" s="1"/>
  <c r="R774" s="1"/>
  <c r="R775" s="1"/>
  <c r="R776" s="1"/>
  <c r="R777" s="1"/>
  <c r="R778" s="1"/>
  <c r="R779" s="1"/>
  <c r="R780" s="1"/>
  <c r="R781" s="1"/>
  <c r="R782" s="1"/>
  <c r="R783" s="1"/>
  <c r="R784" s="1"/>
  <c r="R785" s="1"/>
  <c r="R786" s="1"/>
  <c r="R787" s="1"/>
  <c r="R788" s="1"/>
  <c r="R789" s="1"/>
  <c r="R790" s="1"/>
  <c r="R791" s="1"/>
  <c r="R792" s="1"/>
  <c r="R793" s="1"/>
  <c r="R794" s="1"/>
  <c r="R795" s="1"/>
  <c r="R796" s="1"/>
  <c r="R797" s="1"/>
  <c r="R798" s="1"/>
  <c r="R799" s="1"/>
  <c r="R800" s="1"/>
  <c r="R801" s="1"/>
  <c r="R802" s="1"/>
  <c r="R803" s="1"/>
  <c r="R804" s="1"/>
  <c r="R805" s="1"/>
  <c r="R806" s="1"/>
  <c r="R807" s="1"/>
  <c r="R808" s="1"/>
  <c r="R809" s="1"/>
  <c r="R810" s="1"/>
  <c r="R811" s="1"/>
  <c r="R812" s="1"/>
  <c r="R813" s="1"/>
  <c r="R814" s="1"/>
  <c r="R815" s="1"/>
  <c r="R816" s="1"/>
  <c r="R817" s="1"/>
  <c r="R818" s="1"/>
  <c r="R819" s="1"/>
  <c r="R820" s="1"/>
  <c r="R821" s="1"/>
  <c r="R822" s="1"/>
  <c r="R823" s="1"/>
  <c r="R824" s="1"/>
  <c r="R825" s="1"/>
  <c r="R826" s="1"/>
  <c r="R827" s="1"/>
  <c r="R828" s="1"/>
  <c r="R829" s="1"/>
  <c r="R830" s="1"/>
  <c r="R831" s="1"/>
  <c r="R832" s="1"/>
  <c r="R833" s="1"/>
  <c r="R834" s="1"/>
  <c r="R835" s="1"/>
  <c r="R836" s="1"/>
  <c r="R837" s="1"/>
  <c r="R838" s="1"/>
  <c r="R839" s="1"/>
  <c r="R840" s="1"/>
  <c r="R841" s="1"/>
  <c r="R842" s="1"/>
  <c r="R843" s="1"/>
  <c r="R844" s="1"/>
  <c r="R845" s="1"/>
  <c r="R846" s="1"/>
  <c r="R847" s="1"/>
  <c r="R848" s="1"/>
  <c r="R849" s="1"/>
  <c r="R850" s="1"/>
  <c r="R851" s="1"/>
  <c r="R852" s="1"/>
  <c r="R853" s="1"/>
  <c r="R854" s="1"/>
  <c r="R855" s="1"/>
  <c r="R856" s="1"/>
  <c r="R857" s="1"/>
  <c r="R858" s="1"/>
  <c r="R859" s="1"/>
  <c r="R860" s="1"/>
  <c r="R861" s="1"/>
  <c r="R862" s="1"/>
  <c r="R863" s="1"/>
  <c r="R864" s="1"/>
  <c r="R865" s="1"/>
  <c r="R866" s="1"/>
  <c r="R867" s="1"/>
  <c r="R868" s="1"/>
  <c r="R869" s="1"/>
  <c r="R870" s="1"/>
  <c r="R871" s="1"/>
  <c r="R872" s="1"/>
  <c r="R873" s="1"/>
  <c r="R874" s="1"/>
  <c r="R875" s="1"/>
  <c r="R876" s="1"/>
  <c r="R877" s="1"/>
  <c r="R878" s="1"/>
  <c r="R879" s="1"/>
  <c r="R880" s="1"/>
  <c r="R881" s="1"/>
  <c r="R882" s="1"/>
  <c r="R883" s="1"/>
  <c r="R884" s="1"/>
  <c r="R885" s="1"/>
  <c r="R886" s="1"/>
  <c r="R887" s="1"/>
  <c r="R888" s="1"/>
  <c r="R889" s="1"/>
  <c r="R890" s="1"/>
  <c r="R891" s="1"/>
  <c r="R892" s="1"/>
  <c r="R893" s="1"/>
  <c r="R894" s="1"/>
  <c r="R895" s="1"/>
  <c r="R896" s="1"/>
  <c r="R897" s="1"/>
  <c r="R898" s="1"/>
  <c r="R899" s="1"/>
  <c r="R900" s="1"/>
  <c r="R901" s="1"/>
  <c r="R902" s="1"/>
  <c r="R903" s="1"/>
  <c r="R904" s="1"/>
  <c r="R905" s="1"/>
  <c r="R906" s="1"/>
  <c r="R907" s="1"/>
  <c r="R908" s="1"/>
  <c r="R909" s="1"/>
  <c r="R910" s="1"/>
  <c r="R911" s="1"/>
  <c r="R912" s="1"/>
  <c r="R913" s="1"/>
  <c r="R914" s="1"/>
  <c r="R915" s="1"/>
  <c r="R916" s="1"/>
  <c r="R917" s="1"/>
  <c r="R918" s="1"/>
  <c r="R919" s="1"/>
  <c r="R920" s="1"/>
  <c r="R921" s="1"/>
  <c r="R922" s="1"/>
  <c r="R923" s="1"/>
  <c r="R924" s="1"/>
  <c r="R925" s="1"/>
  <c r="R926" s="1"/>
  <c r="R927" s="1"/>
  <c r="R928" s="1"/>
  <c r="R929" s="1"/>
  <c r="R930" s="1"/>
  <c r="R931" s="1"/>
  <c r="R932" s="1"/>
  <c r="R933" s="1"/>
  <c r="R934" s="1"/>
  <c r="R935" s="1"/>
  <c r="R936" s="1"/>
  <c r="R937" s="1"/>
  <c r="R938" s="1"/>
  <c r="R939" s="1"/>
  <c r="R940" s="1"/>
  <c r="R941" s="1"/>
  <c r="R942" s="1"/>
  <c r="R943" s="1"/>
  <c r="R944" s="1"/>
  <c r="R945" s="1"/>
  <c r="R946" s="1"/>
  <c r="R947" s="1"/>
  <c r="R948" s="1"/>
  <c r="R949" s="1"/>
  <c r="R950" s="1"/>
  <c r="R951" s="1"/>
  <c r="R952" s="1"/>
  <c r="R953" s="1"/>
  <c r="R954" s="1"/>
  <c r="R955" s="1"/>
  <c r="R956" s="1"/>
  <c r="R957" s="1"/>
  <c r="R958" s="1"/>
  <c r="R959" s="1"/>
  <c r="R960" s="1"/>
  <c r="R961" s="1"/>
  <c r="R962" s="1"/>
  <c r="R963" s="1"/>
  <c r="R964" s="1"/>
  <c r="R965" s="1"/>
  <c r="R966" s="1"/>
  <c r="R967" s="1"/>
  <c r="R968" s="1"/>
  <c r="R969" s="1"/>
  <c r="R970" s="1"/>
  <c r="R971" s="1"/>
  <c r="R972" s="1"/>
  <c r="R973" s="1"/>
  <c r="R974" s="1"/>
  <c r="R975" s="1"/>
  <c r="R976" s="1"/>
  <c r="R977" s="1"/>
  <c r="R978" s="1"/>
  <c r="R979" s="1"/>
  <c r="R980" s="1"/>
  <c r="R981" s="1"/>
  <c r="R982" s="1"/>
  <c r="R983" s="1"/>
  <c r="R984" s="1"/>
  <c r="R985" s="1"/>
  <c r="R986" s="1"/>
  <c r="R987" s="1"/>
  <c r="R988" s="1"/>
  <c r="R989" s="1"/>
  <c r="R990" s="1"/>
  <c r="R991" s="1"/>
  <c r="R992" s="1"/>
  <c r="R993" s="1"/>
  <c r="R994" s="1"/>
  <c r="R995" s="1"/>
  <c r="R996" s="1"/>
  <c r="R997" s="1"/>
  <c r="R998" s="1"/>
  <c r="R999" s="1"/>
  <c r="R1000" s="1"/>
  <c r="R1001" s="1"/>
  <c r="R1002" s="1"/>
  <c r="R1003" s="1"/>
  <c r="R1004" s="1"/>
  <c r="R1005" s="1"/>
  <c r="R1006" s="1"/>
  <c r="R1007" s="1"/>
  <c r="R1008" s="1"/>
  <c r="R1009" s="1"/>
  <c r="R1010" s="1"/>
  <c r="R1011" s="1"/>
  <c r="R1012" s="1"/>
  <c r="R1013" s="1"/>
  <c r="R1014" s="1"/>
  <c r="R1015" s="1"/>
  <c r="R1016" s="1"/>
  <c r="R1017" s="1"/>
  <c r="R1018" s="1"/>
  <c r="R1019" s="1"/>
  <c r="R1020" s="1"/>
  <c r="R1021" s="1"/>
  <c r="R1022" s="1"/>
  <c r="R1023" s="1"/>
  <c r="R1024" s="1"/>
  <c r="R1025" s="1"/>
  <c r="R1026" s="1"/>
  <c r="R1027" s="1"/>
  <c r="R1028" s="1"/>
  <c r="R1029" s="1"/>
  <c r="R1030" s="1"/>
  <c r="R1031" s="1"/>
  <c r="R1032" s="1"/>
  <c r="R1033" s="1"/>
  <c r="R1034" s="1"/>
  <c r="R1035" s="1"/>
  <c r="R1036" s="1"/>
  <c r="R1037" s="1"/>
  <c r="R1038" s="1"/>
  <c r="R1039" s="1"/>
  <c r="R1040" s="1"/>
  <c r="R1041" s="1"/>
  <c r="R1042" s="1"/>
  <c r="R1043" s="1"/>
  <c r="R1044" s="1"/>
  <c r="R1045" s="1"/>
  <c r="R1046" s="1"/>
  <c r="R1047" s="1"/>
  <c r="R1048" s="1"/>
  <c r="R1049" s="1"/>
  <c r="R1050" s="1"/>
  <c r="R1051" s="1"/>
  <c r="R1052" s="1"/>
  <c r="R1053" s="1"/>
  <c r="R1054" s="1"/>
  <c r="R1055" s="1"/>
  <c r="R1056" s="1"/>
  <c r="R1057" s="1"/>
  <c r="R1058" s="1"/>
  <c r="R1059" s="1"/>
  <c r="R1060" s="1"/>
  <c r="R1061" s="1"/>
  <c r="R1062" s="1"/>
  <c r="R1063" s="1"/>
  <c r="R1064" s="1"/>
  <c r="R1065" s="1"/>
  <c r="R1066" s="1"/>
  <c r="R1067" s="1"/>
  <c r="R1068" s="1"/>
  <c r="R1069" s="1"/>
  <c r="R1070" s="1"/>
  <c r="R1071" s="1"/>
  <c r="R1072" s="1"/>
  <c r="R1073" s="1"/>
  <c r="R1074" s="1"/>
  <c r="R1075" s="1"/>
  <c r="R1076" s="1"/>
  <c r="R1077" s="1"/>
  <c r="R1078" s="1"/>
  <c r="R1079" s="1"/>
  <c r="R1080" s="1"/>
  <c r="R1081" s="1"/>
  <c r="R1082" s="1"/>
  <c r="R1083" s="1"/>
  <c r="R1084" s="1"/>
  <c r="R1085" s="1"/>
  <c r="R1086" s="1"/>
  <c r="R1087" s="1"/>
  <c r="R1088" s="1"/>
  <c r="R1089" s="1"/>
  <c r="R1090" s="1"/>
  <c r="R1091" s="1"/>
  <c r="R1092" s="1"/>
  <c r="R1093" s="1"/>
  <c r="R1094" s="1"/>
  <c r="R1095" s="1"/>
  <c r="R1096" s="1"/>
  <c r="R1097" s="1"/>
  <c r="R1098" s="1"/>
  <c r="R1099" s="1"/>
  <c r="R1100" s="1"/>
  <c r="R1101" s="1"/>
  <c r="R1102" s="1"/>
  <c r="R1103" s="1"/>
  <c r="R1104" s="1"/>
  <c r="R1105" s="1"/>
  <c r="R1106" s="1"/>
  <c r="R1107" s="1"/>
  <c r="R1108" s="1"/>
  <c r="R1109" s="1"/>
  <c r="R1110" s="1"/>
  <c r="R1111" s="1"/>
  <c r="R1112" s="1"/>
  <c r="R1113" s="1"/>
  <c r="R1114" s="1"/>
  <c r="R1115" s="1"/>
  <c r="R1116" s="1"/>
  <c r="R1117" s="1"/>
  <c r="R1118" s="1"/>
  <c r="R1119" s="1"/>
  <c r="R1120" s="1"/>
  <c r="R1121" s="1"/>
  <c r="R1122" s="1"/>
  <c r="R1123" s="1"/>
  <c r="R1124" s="1"/>
  <c r="R1125" s="1"/>
  <c r="R1126" s="1"/>
  <c r="R1127" s="1"/>
  <c r="R1128" s="1"/>
  <c r="R1129" s="1"/>
  <c r="R1130" s="1"/>
  <c r="R1131" s="1"/>
  <c r="R1132" s="1"/>
  <c r="R1133" s="1"/>
  <c r="R1134" s="1"/>
  <c r="R1135" s="1"/>
  <c r="R1136" s="1"/>
  <c r="R1137" s="1"/>
  <c r="R1138" s="1"/>
  <c r="R1139" s="1"/>
  <c r="R1140" s="1"/>
  <c r="R1141" s="1"/>
  <c r="R1142" s="1"/>
  <c r="R1143" s="1"/>
  <c r="R1144" s="1"/>
  <c r="R1145" s="1"/>
  <c r="R1146" s="1"/>
  <c r="R1147" s="1"/>
  <c r="R1148" s="1"/>
  <c r="R1149" s="1"/>
  <c r="R1150" s="1"/>
  <c r="R1151" s="1"/>
  <c r="R1152" s="1"/>
  <c r="R1153" s="1"/>
  <c r="R1154" s="1"/>
  <c r="R1155" s="1"/>
  <c r="R1156" s="1"/>
  <c r="R1157" s="1"/>
  <c r="R1158" s="1"/>
  <c r="R1159" s="1"/>
  <c r="R1160" s="1"/>
  <c r="R1161" s="1"/>
  <c r="R1162" s="1"/>
  <c r="R1163" s="1"/>
  <c r="R1164" s="1"/>
  <c r="R1165" s="1"/>
  <c r="R1166" s="1"/>
  <c r="R1167" s="1"/>
  <c r="R1168" s="1"/>
  <c r="R1169" s="1"/>
  <c r="R1170" s="1"/>
  <c r="R1171" s="1"/>
  <c r="R1172" s="1"/>
  <c r="R1173" s="1"/>
  <c r="R1174" s="1"/>
  <c r="R1175" s="1"/>
  <c r="R1176" s="1"/>
  <c r="R1177" s="1"/>
  <c r="R1178" s="1"/>
  <c r="R1179" s="1"/>
  <c r="R1180" s="1"/>
  <c r="R1181" s="1"/>
  <c r="R1182" s="1"/>
  <c r="R1183" s="1"/>
  <c r="R1184" s="1"/>
  <c r="R1185" s="1"/>
  <c r="R1186" s="1"/>
  <c r="R1187" s="1"/>
  <c r="R1188" s="1"/>
  <c r="R1189" s="1"/>
  <c r="R1190" s="1"/>
  <c r="R1191" s="1"/>
  <c r="R1192" s="1"/>
  <c r="R1193" s="1"/>
  <c r="R1194" s="1"/>
  <c r="R1195" s="1"/>
  <c r="R1196" s="1"/>
  <c r="R1197" s="1"/>
  <c r="R1198" s="1"/>
  <c r="R1199" s="1"/>
  <c r="R1200" s="1"/>
  <c r="R1201" s="1"/>
  <c r="R1202" s="1"/>
  <c r="R1203" s="1"/>
  <c r="R1204" s="1"/>
  <c r="R1205" s="1"/>
  <c r="R1206" s="1"/>
  <c r="R1207" s="1"/>
  <c r="R1208" s="1"/>
  <c r="R1209" s="1"/>
  <c r="R1210" s="1"/>
  <c r="R1211" s="1"/>
  <c r="R1212" s="1"/>
  <c r="R1213" s="1"/>
  <c r="R1214" s="1"/>
  <c r="R1215" s="1"/>
  <c r="R1216" s="1"/>
  <c r="R1217" s="1"/>
  <c r="R1218" s="1"/>
  <c r="R1219" s="1"/>
  <c r="R1220" s="1"/>
  <c r="R1221" s="1"/>
  <c r="R1222" s="1"/>
  <c r="R1223" s="1"/>
  <c r="R1224" s="1"/>
  <c r="R1225" s="1"/>
  <c r="R1226" s="1"/>
  <c r="R1227" s="1"/>
  <c r="R1228" s="1"/>
  <c r="R1229" s="1"/>
  <c r="R1230" s="1"/>
  <c r="R1231" s="1"/>
  <c r="R1232" s="1"/>
  <c r="R1233" s="1"/>
  <c r="R1234" s="1"/>
  <c r="R1235" s="1"/>
  <c r="R1236" s="1"/>
  <c r="R1237" s="1"/>
  <c r="R1238" s="1"/>
  <c r="R1239" s="1"/>
  <c r="R1240" s="1"/>
  <c r="R1241" s="1"/>
  <c r="R1242" s="1"/>
  <c r="R1243" s="1"/>
  <c r="R1244" s="1"/>
  <c r="R1245" s="1"/>
  <c r="R1246" s="1"/>
  <c r="R1247" s="1"/>
  <c r="R1248" s="1"/>
  <c r="R1249" s="1"/>
  <c r="R1250" s="1"/>
  <c r="R1251" s="1"/>
  <c r="R1252" s="1"/>
  <c r="R1253" s="1"/>
  <c r="R1254" s="1"/>
  <c r="R1255" s="1"/>
  <c r="R1256" s="1"/>
  <c r="R1257" s="1"/>
  <c r="R1258" s="1"/>
  <c r="R1259" s="1"/>
  <c r="R1260" s="1"/>
  <c r="R1261" s="1"/>
  <c r="R1262" s="1"/>
  <c r="R1263" s="1"/>
  <c r="R1264" s="1"/>
  <c r="R1265" s="1"/>
  <c r="R1266" s="1"/>
  <c r="R1267" s="1"/>
  <c r="R1268" s="1"/>
  <c r="R1269" s="1"/>
  <c r="R1270" s="1"/>
  <c r="R1271" s="1"/>
  <c r="R1272" s="1"/>
  <c r="R1273" s="1"/>
  <c r="R1274" s="1"/>
  <c r="R1275" s="1"/>
  <c r="R1276" s="1"/>
  <c r="R1277" s="1"/>
  <c r="R1278" s="1"/>
  <c r="R1279" s="1"/>
  <c r="R1280" s="1"/>
  <c r="R1281" s="1"/>
  <c r="R1282" s="1"/>
  <c r="R1283" s="1"/>
  <c r="R1284" s="1"/>
  <c r="R1285" s="1"/>
  <c r="R1286" s="1"/>
  <c r="R1287" s="1"/>
  <c r="R1288" s="1"/>
  <c r="R1289" s="1"/>
  <c r="R1290" s="1"/>
  <c r="R1291" s="1"/>
  <c r="R1292" s="1"/>
  <c r="R1293" s="1"/>
  <c r="R1294" s="1"/>
  <c r="R1295" s="1"/>
  <c r="R1296" s="1"/>
  <c r="R1297" s="1"/>
  <c r="R1298" s="1"/>
  <c r="R1299" s="1"/>
  <c r="R1300" s="1"/>
  <c r="R1301" s="1"/>
  <c r="R1302" s="1"/>
  <c r="R1303" s="1"/>
  <c r="R1304" s="1"/>
  <c r="R1305" s="1"/>
  <c r="R1306" s="1"/>
  <c r="R1307" s="1"/>
  <c r="R1308" s="1"/>
  <c r="R1309" s="1"/>
  <c r="R1310" s="1"/>
  <c r="R1311" s="1"/>
  <c r="R1312" s="1"/>
  <c r="R1313" s="1"/>
  <c r="R1314" s="1"/>
  <c r="R1315" s="1"/>
  <c r="R1316" s="1"/>
  <c r="R1317" s="1"/>
  <c r="R1318" s="1"/>
  <c r="R1319" s="1"/>
  <c r="R1320" s="1"/>
  <c r="R1321" s="1"/>
  <c r="R1322" s="1"/>
  <c r="R1323" s="1"/>
  <c r="R1324" s="1"/>
  <c r="R1325" s="1"/>
  <c r="R1326" s="1"/>
  <c r="R1327" s="1"/>
  <c r="R1328" s="1"/>
  <c r="R1329" s="1"/>
  <c r="R1330" s="1"/>
  <c r="R1331" s="1"/>
  <c r="R1332" s="1"/>
  <c r="R1333" s="1"/>
  <c r="R1334" s="1"/>
  <c r="R1335" s="1"/>
  <c r="R1336" s="1"/>
  <c r="R1337" s="1"/>
  <c r="R1338" s="1"/>
  <c r="R1339" s="1"/>
  <c r="R1340" s="1"/>
  <c r="R1341" s="1"/>
  <c r="R1342" s="1"/>
  <c r="R1343" s="1"/>
  <c r="R1344" s="1"/>
  <c r="R1345" s="1"/>
  <c r="R1346" s="1"/>
  <c r="R1347" s="1"/>
  <c r="R1348" s="1"/>
  <c r="R1349" s="1"/>
  <c r="R1350" s="1"/>
  <c r="R1351" s="1"/>
  <c r="R1352" s="1"/>
  <c r="R1353" s="1"/>
  <c r="R1354" s="1"/>
  <c r="R1355" s="1"/>
  <c r="R1356" s="1"/>
  <c r="R1357" s="1"/>
  <c r="R1358" s="1"/>
  <c r="R1359" s="1"/>
  <c r="R1360" s="1"/>
  <c r="R1361" s="1"/>
  <c r="R1362" s="1"/>
  <c r="R1363" s="1"/>
  <c r="R1364" s="1"/>
  <c r="R1365" s="1"/>
  <c r="R1366" s="1"/>
  <c r="R1367" s="1"/>
  <c r="R1368" s="1"/>
  <c r="R1369" s="1"/>
  <c r="R1370" s="1"/>
  <c r="R1371" s="1"/>
  <c r="R1372" s="1"/>
  <c r="R1373" s="1"/>
  <c r="R1374" s="1"/>
  <c r="R1375" s="1"/>
  <c r="R1376" s="1"/>
  <c r="R1377" s="1"/>
  <c r="R1378" s="1"/>
  <c r="R1379" s="1"/>
  <c r="R1380" s="1"/>
  <c r="R1381" s="1"/>
  <c r="R1382" s="1"/>
  <c r="R1383" s="1"/>
  <c r="R1384" s="1"/>
  <c r="R1385" s="1"/>
  <c r="R1386" s="1"/>
  <c r="R1387" s="1"/>
  <c r="R1388" s="1"/>
  <c r="R1389" s="1"/>
  <c r="R1390" s="1"/>
  <c r="R1391" s="1"/>
  <c r="R1392" s="1"/>
  <c r="R1393" s="1"/>
  <c r="R1394" s="1"/>
  <c r="R1395" s="1"/>
  <c r="R1396" s="1"/>
  <c r="R1397" s="1"/>
  <c r="R1398" s="1"/>
  <c r="R1399" s="1"/>
  <c r="R1400" s="1"/>
  <c r="R1401" s="1"/>
  <c r="R1402" s="1"/>
  <c r="R1403" s="1"/>
  <c r="R1404" s="1"/>
  <c r="R1405" s="1"/>
  <c r="R1406" s="1"/>
  <c r="R1407" s="1"/>
  <c r="R1408" s="1"/>
  <c r="R1409" s="1"/>
  <c r="R1410" s="1"/>
  <c r="R1411" s="1"/>
  <c r="R1412" s="1"/>
  <c r="R1413" s="1"/>
  <c r="R1414" s="1"/>
  <c r="R1415" s="1"/>
  <c r="R1416" s="1"/>
  <c r="R1417" s="1"/>
  <c r="R1418" s="1"/>
  <c r="R1419" s="1"/>
  <c r="R1420" s="1"/>
  <c r="R1421" s="1"/>
  <c r="R1422" s="1"/>
  <c r="R1423" s="1"/>
  <c r="R1424" s="1"/>
  <c r="R1425" s="1"/>
  <c r="R1426" s="1"/>
  <c r="R1427" s="1"/>
  <c r="R1428" s="1"/>
  <c r="R1429" s="1"/>
  <c r="R1430" s="1"/>
  <c r="R1431" s="1"/>
  <c r="R1432" s="1"/>
  <c r="R1433" s="1"/>
  <c r="R1434" s="1"/>
  <c r="R1435" s="1"/>
  <c r="R1436" s="1"/>
  <c r="R1437" s="1"/>
  <c r="R1438" s="1"/>
  <c r="R1439" s="1"/>
  <c r="R1440" s="1"/>
  <c r="R1441" s="1"/>
  <c r="R1442" s="1"/>
  <c r="R1443" s="1"/>
  <c r="R1444" s="1"/>
  <c r="R1445" s="1"/>
  <c r="R1446" s="1"/>
  <c r="R1447" s="1"/>
  <c r="R1448" s="1"/>
  <c r="R1449" s="1"/>
  <c r="R1450" s="1"/>
  <c r="R1451" s="1"/>
  <c r="R1452" s="1"/>
  <c r="R1453" s="1"/>
  <c r="R1454" s="1"/>
  <c r="R1455" s="1"/>
  <c r="R1456" s="1"/>
  <c r="R1457" s="1"/>
  <c r="R1458" s="1"/>
  <c r="R1459" s="1"/>
  <c r="R1460" s="1"/>
  <c r="R1461" s="1"/>
  <c r="R1462" s="1"/>
  <c r="R1463" s="1"/>
  <c r="R1464" s="1"/>
  <c r="R1465" s="1"/>
  <c r="R1466" s="1"/>
  <c r="R1467" s="1"/>
  <c r="R1468" s="1"/>
  <c r="R1469" s="1"/>
  <c r="R1470" s="1"/>
  <c r="R1471" s="1"/>
  <c r="R1472" s="1"/>
  <c r="R1473" s="1"/>
  <c r="R1474" s="1"/>
  <c r="R1475" s="1"/>
  <c r="R1476" s="1"/>
  <c r="R1477" s="1"/>
  <c r="R1478" s="1"/>
  <c r="R1479" s="1"/>
  <c r="R1480" s="1"/>
  <c r="R1481" s="1"/>
  <c r="R1482" s="1"/>
  <c r="R1483" s="1"/>
  <c r="R1484" s="1"/>
  <c r="R1485" s="1"/>
  <c r="R1486" s="1"/>
  <c r="R1487" s="1"/>
  <c r="R1488" s="1"/>
  <c r="R1489" s="1"/>
  <c r="R1490" s="1"/>
  <c r="R1491" s="1"/>
  <c r="R1492" s="1"/>
  <c r="R1493" s="1"/>
  <c r="R1494" s="1"/>
  <c r="R1495" s="1"/>
  <c r="R1496" s="1"/>
  <c r="R1497" s="1"/>
  <c r="R1498" s="1"/>
  <c r="R1499" s="1"/>
  <c r="R1500" s="1"/>
  <c r="R1501" s="1"/>
  <c r="R1502" s="1"/>
  <c r="R1503" s="1"/>
  <c r="R1504" s="1"/>
  <c r="R1505" s="1"/>
  <c r="R1506" s="1"/>
  <c r="R1507" s="1"/>
  <c r="R1508" s="1"/>
  <c r="R1509" s="1"/>
  <c r="R1510" s="1"/>
  <c r="R1511" s="1"/>
  <c r="R1512" s="1"/>
  <c r="R1513" s="1"/>
  <c r="R1514" s="1"/>
  <c r="R1515" s="1"/>
  <c r="R1516" s="1"/>
  <c r="R1517" s="1"/>
  <c r="R1518" s="1"/>
  <c r="R1519" s="1"/>
  <c r="R1520" s="1"/>
  <c r="R1521" s="1"/>
  <c r="R1522" s="1"/>
  <c r="R1523" s="1"/>
  <c r="R1524" s="1"/>
  <c r="R1525" s="1"/>
  <c r="R1526" s="1"/>
  <c r="R1527" s="1"/>
  <c r="R1528" s="1"/>
  <c r="R1529" s="1"/>
  <c r="R1530" s="1"/>
  <c r="R1531" s="1"/>
  <c r="R1532" s="1"/>
  <c r="R1533" s="1"/>
  <c r="R1534" s="1"/>
  <c r="R1535" s="1"/>
  <c r="R1536" s="1"/>
  <c r="R1537" s="1"/>
  <c r="R1538" s="1"/>
  <c r="R1539" s="1"/>
  <c r="R1540" s="1"/>
  <c r="R1541" s="1"/>
  <c r="R1542" s="1"/>
  <c r="R1543" s="1"/>
  <c r="R1544" s="1"/>
  <c r="R1545" s="1"/>
  <c r="R1546" s="1"/>
  <c r="R1547" s="1"/>
  <c r="R1548" s="1"/>
  <c r="R1549" s="1"/>
  <c r="R1550" s="1"/>
  <c r="R1551" s="1"/>
  <c r="R1552" s="1"/>
  <c r="R1553" s="1"/>
  <c r="R1554" s="1"/>
  <c r="R1555" s="1"/>
  <c r="R1556" s="1"/>
  <c r="R1557" s="1"/>
  <c r="R1558" s="1"/>
  <c r="R1559" s="1"/>
  <c r="R1560" s="1"/>
  <c r="R1561" s="1"/>
  <c r="R1562" s="1"/>
  <c r="R1563" s="1"/>
  <c r="R1564" s="1"/>
  <c r="R1565" s="1"/>
  <c r="R1566" s="1"/>
  <c r="R1567" s="1"/>
  <c r="R1568" s="1"/>
  <c r="R1569" s="1"/>
  <c r="R1570" s="1"/>
  <c r="R1571" s="1"/>
  <c r="R1572" s="1"/>
  <c r="R1573" s="1"/>
  <c r="R1574" s="1"/>
  <c r="R1575" s="1"/>
  <c r="R1576" s="1"/>
  <c r="R1577" s="1"/>
  <c r="R1578" s="1"/>
  <c r="R1579" s="1"/>
  <c r="R1580" s="1"/>
  <c r="R1581" s="1"/>
  <c r="R1582" s="1"/>
  <c r="R1583" s="1"/>
  <c r="R1584" s="1"/>
  <c r="R1585" s="1"/>
  <c r="R1586" s="1"/>
  <c r="R1587" s="1"/>
  <c r="R1588" s="1"/>
  <c r="R1589" s="1"/>
  <c r="R1590" s="1"/>
  <c r="R1591" s="1"/>
  <c r="R1592" s="1"/>
  <c r="R1593" s="1"/>
  <c r="R1594" s="1"/>
  <c r="R1595" s="1"/>
  <c r="R1596" s="1"/>
  <c r="R1597" s="1"/>
  <c r="R1598" s="1"/>
  <c r="R1599" s="1"/>
  <c r="R1600" s="1"/>
  <c r="R1601" s="1"/>
  <c r="R1602" s="1"/>
  <c r="R1603" s="1"/>
  <c r="R1604" s="1"/>
  <c r="R1605" s="1"/>
  <c r="R1606" s="1"/>
  <c r="R1607" s="1"/>
  <c r="R1608" s="1"/>
  <c r="R1609" s="1"/>
  <c r="R1610" s="1"/>
  <c r="R1611" s="1"/>
  <c r="R1612" s="1"/>
  <c r="R1613" s="1"/>
  <c r="R1614" s="1"/>
  <c r="R1615" s="1"/>
  <c r="R1616" s="1"/>
  <c r="R1617" s="1"/>
  <c r="R1618" s="1"/>
  <c r="R1619" s="1"/>
  <c r="R1620" s="1"/>
  <c r="R1621" s="1"/>
  <c r="R1622" s="1"/>
  <c r="R1623" s="1"/>
  <c r="R1624" s="1"/>
  <c r="R1625" s="1"/>
  <c r="R1626" s="1"/>
  <c r="R1627" s="1"/>
  <c r="R1628" s="1"/>
  <c r="R1629" s="1"/>
  <c r="R1630" s="1"/>
  <c r="R1631" s="1"/>
  <c r="R1632" s="1"/>
  <c r="R1633" s="1"/>
  <c r="R1634" s="1"/>
  <c r="R1635" s="1"/>
  <c r="R1636" s="1"/>
  <c r="R1637" s="1"/>
  <c r="R1638" s="1"/>
  <c r="R1639" s="1"/>
  <c r="R1640" s="1"/>
  <c r="R1641" s="1"/>
  <c r="R1642" s="1"/>
  <c r="R1643" s="1"/>
  <c r="R1644" s="1"/>
  <c r="R1645" s="1"/>
  <c r="R1646" s="1"/>
  <c r="R1647" s="1"/>
  <c r="R1648" s="1"/>
  <c r="R1649" s="1"/>
  <c r="R1650" s="1"/>
  <c r="R1651" s="1"/>
  <c r="R1652" s="1"/>
  <c r="R1653" s="1"/>
  <c r="R1654" s="1"/>
  <c r="R1655" s="1"/>
  <c r="R1656" s="1"/>
  <c r="R1657" s="1"/>
  <c r="R1658" s="1"/>
  <c r="R1659" s="1"/>
  <c r="R1660" s="1"/>
  <c r="R1661" s="1"/>
  <c r="R1662" s="1"/>
  <c r="R1663" s="1"/>
  <c r="R1664" s="1"/>
  <c r="R1665" s="1"/>
  <c r="R1666" s="1"/>
  <c r="R1667" s="1"/>
  <c r="R1668" s="1"/>
  <c r="R1669" s="1"/>
  <c r="R1670" s="1"/>
  <c r="R1671" s="1"/>
  <c r="R1672" s="1"/>
  <c r="R1673" s="1"/>
  <c r="R1674" s="1"/>
  <c r="R1675" s="1"/>
  <c r="R1676" s="1"/>
  <c r="R1677" s="1"/>
  <c r="R1678" s="1"/>
  <c r="R1679" s="1"/>
  <c r="R1680" s="1"/>
  <c r="R1681" s="1"/>
  <c r="R1682" s="1"/>
  <c r="R1683" s="1"/>
  <c r="R1684" s="1"/>
  <c r="R1685" s="1"/>
  <c r="R1686" s="1"/>
  <c r="R1687" s="1"/>
  <c r="R1688" s="1"/>
  <c r="R1689" s="1"/>
  <c r="R1690" s="1"/>
  <c r="R1691" s="1"/>
  <c r="R1692" s="1"/>
  <c r="R1693" s="1"/>
  <c r="R1694" s="1"/>
  <c r="R1695" s="1"/>
  <c r="R1696" s="1"/>
  <c r="R1697" s="1"/>
  <c r="R1698" s="1"/>
  <c r="R1699" s="1"/>
  <c r="R1700" s="1"/>
  <c r="R1701" s="1"/>
  <c r="R1702" s="1"/>
  <c r="R1703" s="1"/>
  <c r="R1704" s="1"/>
  <c r="R1705" s="1"/>
  <c r="R1706" s="1"/>
  <c r="R1707" s="1"/>
  <c r="R1708" s="1"/>
  <c r="R1709" s="1"/>
  <c r="R1710" s="1"/>
  <c r="R1711" s="1"/>
  <c r="R1712" s="1"/>
  <c r="R1713" s="1"/>
  <c r="R1714" s="1"/>
  <c r="R1715" s="1"/>
  <c r="R1716" s="1"/>
  <c r="R1717" s="1"/>
  <c r="R1718" s="1"/>
  <c r="R1719" s="1"/>
  <c r="R1720" s="1"/>
  <c r="R1721" s="1"/>
  <c r="R1722" s="1"/>
  <c r="R1723" s="1"/>
  <c r="R1724" s="1"/>
  <c r="R1725" s="1"/>
  <c r="R1726" s="1"/>
  <c r="R1727" s="1"/>
  <c r="R1728" s="1"/>
  <c r="R1729" s="1"/>
  <c r="R1730" s="1"/>
  <c r="R1731" s="1"/>
  <c r="R1732" s="1"/>
  <c r="R1733" s="1"/>
  <c r="R1734" s="1"/>
  <c r="R1735" s="1"/>
  <c r="R1736" s="1"/>
  <c r="R1737" s="1"/>
  <c r="R1738" s="1"/>
  <c r="R1739" s="1"/>
  <c r="R1740" s="1"/>
  <c r="R1741" s="1"/>
  <c r="R1742" s="1"/>
  <c r="R1743" s="1"/>
  <c r="R1744" s="1"/>
  <c r="R1745" s="1"/>
  <c r="R1746" s="1"/>
  <c r="R1747" s="1"/>
  <c r="R1748" s="1"/>
  <c r="R1749" s="1"/>
  <c r="R1750" s="1"/>
  <c r="R1751" s="1"/>
  <c r="R1752" s="1"/>
  <c r="R1753" s="1"/>
  <c r="R1754" s="1"/>
  <c r="R1755" s="1"/>
  <c r="R1756" s="1"/>
  <c r="R1757" s="1"/>
  <c r="R1758" s="1"/>
  <c r="R1759" s="1"/>
  <c r="R1760" s="1"/>
  <c r="R1761" s="1"/>
  <c r="K857"/>
  <c r="L857"/>
  <c r="N857"/>
  <c r="P857"/>
  <c r="K1439"/>
  <c r="L1439"/>
  <c r="N1439"/>
  <c r="P1439"/>
  <c r="K1440"/>
  <c r="L1440"/>
  <c r="N1440"/>
  <c r="P1440"/>
  <c r="K1401"/>
  <c r="L1401"/>
  <c r="N1401"/>
  <c r="P1401"/>
  <c r="K1363"/>
  <c r="L1363"/>
  <c r="N1363"/>
  <c r="P1363"/>
  <c r="K1364"/>
  <c r="L1364"/>
  <c r="N1364"/>
  <c r="P1364"/>
  <c r="K1732"/>
  <c r="L1732"/>
  <c r="N1732"/>
  <c r="P1732"/>
  <c r="K1733"/>
  <c r="L1733"/>
  <c r="N1733"/>
  <c r="P1733"/>
  <c r="K1690"/>
  <c r="L1690"/>
  <c r="N1690"/>
  <c r="P1690"/>
  <c r="K1646"/>
  <c r="L1646"/>
  <c r="N1646"/>
  <c r="P1646"/>
  <c r="K1514"/>
  <c r="L1514"/>
  <c r="N1514"/>
  <c r="P1514"/>
  <c r="K1323"/>
  <c r="L1323"/>
  <c r="N1323"/>
  <c r="P1323"/>
  <c r="K368"/>
  <c r="L368"/>
  <c r="N368"/>
  <c r="P368"/>
  <c r="K330"/>
  <c r="L330"/>
  <c r="N330"/>
  <c r="P330"/>
  <c r="K295"/>
  <c r="L295"/>
  <c r="N295"/>
  <c r="P295"/>
  <c r="K296"/>
  <c r="L296"/>
  <c r="N296"/>
  <c r="P296"/>
  <c r="K1069"/>
  <c r="L1069"/>
  <c r="N1069"/>
  <c r="P1069"/>
  <c r="K1025"/>
  <c r="K1026"/>
  <c r="K1027"/>
  <c r="K1028"/>
  <c r="L1025"/>
  <c r="N1025"/>
  <c r="P1025"/>
  <c r="L1026"/>
  <c r="N1026"/>
  <c r="P1026"/>
  <c r="L1027"/>
  <c r="N1027"/>
  <c r="P1027"/>
  <c r="L1028"/>
  <c r="N1028"/>
  <c r="P1028"/>
  <c r="K993"/>
  <c r="L993"/>
  <c r="N993"/>
  <c r="P993"/>
  <c r="K900"/>
  <c r="L900"/>
  <c r="N900"/>
  <c r="P900"/>
  <c r="K901"/>
  <c r="L901"/>
  <c r="N901"/>
  <c r="P901"/>
  <c r="K902"/>
  <c r="L902"/>
  <c r="N902"/>
  <c r="P902"/>
  <c r="K741"/>
  <c r="L741"/>
  <c r="N741"/>
  <c r="P741"/>
  <c r="K742"/>
  <c r="L742"/>
  <c r="N742"/>
  <c r="P742"/>
  <c r="K743"/>
  <c r="L743"/>
  <c r="N743"/>
  <c r="P743"/>
  <c r="K744"/>
  <c r="L744"/>
  <c r="N744"/>
  <c r="P744"/>
  <c r="K745"/>
  <c r="L745"/>
  <c r="N745"/>
  <c r="P745"/>
  <c r="K610"/>
  <c r="L610"/>
  <c r="N610"/>
  <c r="P610"/>
  <c r="K561"/>
  <c r="L561"/>
  <c r="N561"/>
  <c r="P561"/>
  <c r="K47"/>
  <c r="L47"/>
  <c r="N47"/>
  <c r="O47"/>
  <c r="P47"/>
  <c r="K48"/>
  <c r="L48"/>
  <c r="N48"/>
  <c r="O48"/>
  <c r="P48"/>
  <c r="K49"/>
  <c r="L49"/>
  <c r="N49"/>
  <c r="O49"/>
  <c r="P49"/>
  <c r="K50"/>
  <c r="L50"/>
  <c r="N50"/>
  <c r="O50"/>
  <c r="P50"/>
  <c r="C3" i="11"/>
  <c r="M118"/>
  <c r="E2"/>
  <c r="M81"/>
  <c r="M44"/>
  <c r="B1031" i="1" l="1"/>
  <c r="C1032"/>
  <c r="B906"/>
  <c r="C907"/>
  <c r="B614"/>
  <c r="C615"/>
  <c r="B1560"/>
  <c r="C1561"/>
  <c r="B1693"/>
  <c r="C1694"/>
  <c r="B1603"/>
  <c r="C1604"/>
  <c r="B1478"/>
  <c r="C1479"/>
  <c r="B1404"/>
  <c r="C1405"/>
  <c r="B1326"/>
  <c r="C1327"/>
  <c r="B1240"/>
  <c r="C1241"/>
  <c r="B1160"/>
  <c r="C1161"/>
  <c r="B1072"/>
  <c r="C1073"/>
  <c r="B996"/>
  <c r="C997"/>
  <c r="B944"/>
  <c r="C945"/>
  <c r="B821"/>
  <c r="C822"/>
  <c r="B749"/>
  <c r="C750"/>
  <c r="B516"/>
  <c r="C517"/>
  <c r="B1737"/>
  <c r="C1738"/>
  <c r="B1649"/>
  <c r="C1650"/>
  <c r="B1518"/>
  <c r="C1519"/>
  <c r="B1444"/>
  <c r="C1445"/>
  <c r="B1368"/>
  <c r="C1369"/>
  <c r="B1292"/>
  <c r="C1293"/>
  <c r="B1200"/>
  <c r="C1201"/>
  <c r="B1118"/>
  <c r="C1119"/>
  <c r="B966"/>
  <c r="C967"/>
  <c r="B860"/>
  <c r="C861"/>
  <c r="B657"/>
  <c r="C658"/>
  <c r="B779"/>
  <c r="C780"/>
  <c r="B703"/>
  <c r="C704"/>
  <c r="B565"/>
  <c r="C566"/>
  <c r="B131"/>
  <c r="C132"/>
  <c r="B441"/>
  <c r="C442"/>
  <c r="B371"/>
  <c r="C372"/>
  <c r="B174"/>
  <c r="C175"/>
  <c r="B258"/>
  <c r="C259"/>
  <c r="B92"/>
  <c r="C93"/>
  <c r="B300"/>
  <c r="C301"/>
  <c r="B222"/>
  <c r="C223"/>
  <c r="B334"/>
  <c r="C335"/>
  <c r="B475"/>
  <c r="C476"/>
  <c r="B409"/>
  <c r="C410"/>
  <c r="B53"/>
  <c r="C5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6"/>
  <c r="L1057"/>
  <c r="L1058"/>
  <c r="L1059"/>
  <c r="L1060"/>
  <c r="L1061"/>
  <c r="L1062"/>
  <c r="L1063"/>
  <c r="L1064"/>
  <c r="L1065"/>
  <c r="L1066"/>
  <c r="L1067"/>
  <c r="L1068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4"/>
  <c r="L3"/>
  <c r="N1089"/>
  <c r="P1089"/>
  <c r="N1090"/>
  <c r="P1090"/>
  <c r="N1091"/>
  <c r="P1091"/>
  <c r="N1092"/>
  <c r="P1092"/>
  <c r="N1093"/>
  <c r="P1093"/>
  <c r="N1094"/>
  <c r="P1094"/>
  <c r="N1095"/>
  <c r="P1095"/>
  <c r="N1096"/>
  <c r="P1096"/>
  <c r="N1097"/>
  <c r="P1097"/>
  <c r="N1098"/>
  <c r="P1098"/>
  <c r="N1099"/>
  <c r="P1099"/>
  <c r="N1100"/>
  <c r="P1100"/>
  <c r="N1101"/>
  <c r="P1101"/>
  <c r="N1102"/>
  <c r="P1102"/>
  <c r="N1103"/>
  <c r="P1103"/>
  <c r="N1104"/>
  <c r="P1104"/>
  <c r="N1105"/>
  <c r="P1105"/>
  <c r="N1106"/>
  <c r="P1106"/>
  <c r="N1107"/>
  <c r="P1107"/>
  <c r="N1108"/>
  <c r="P1108"/>
  <c r="N1109"/>
  <c r="P1109"/>
  <c r="N1110"/>
  <c r="P1110"/>
  <c r="N1111"/>
  <c r="P1111"/>
  <c r="N1112"/>
  <c r="P1112"/>
  <c r="N1113"/>
  <c r="P1113"/>
  <c r="N1114"/>
  <c r="P1114"/>
  <c r="N1115"/>
  <c r="P1115"/>
  <c r="N1116"/>
  <c r="P1116"/>
  <c r="N1117"/>
  <c r="P1117"/>
  <c r="N1118"/>
  <c r="P1118"/>
  <c r="N1119"/>
  <c r="P1119"/>
  <c r="N1120"/>
  <c r="P1120"/>
  <c r="N1121"/>
  <c r="P1121"/>
  <c r="N1122"/>
  <c r="P1122"/>
  <c r="N1123"/>
  <c r="P1123"/>
  <c r="N1124"/>
  <c r="P1124"/>
  <c r="N1125"/>
  <c r="P1125"/>
  <c r="N1126"/>
  <c r="P1126"/>
  <c r="N1127"/>
  <c r="P1127"/>
  <c r="N1128"/>
  <c r="P1128"/>
  <c r="N1129"/>
  <c r="P1129"/>
  <c r="N1130"/>
  <c r="P1130"/>
  <c r="N1131"/>
  <c r="P1131"/>
  <c r="N1132"/>
  <c r="P1132"/>
  <c r="N1133"/>
  <c r="P1133"/>
  <c r="N1134"/>
  <c r="P1134"/>
  <c r="N1135"/>
  <c r="P1135"/>
  <c r="N1136"/>
  <c r="P1136"/>
  <c r="N1137"/>
  <c r="P1137"/>
  <c r="N1138"/>
  <c r="P1138"/>
  <c r="N1139"/>
  <c r="P1139"/>
  <c r="N1140"/>
  <c r="P1140"/>
  <c r="N1141"/>
  <c r="P1141"/>
  <c r="N1142"/>
  <c r="P1142"/>
  <c r="N1143"/>
  <c r="P1143"/>
  <c r="N1144"/>
  <c r="P1144"/>
  <c r="N1145"/>
  <c r="P1145"/>
  <c r="N1146"/>
  <c r="P1146"/>
  <c r="N1147"/>
  <c r="P1147"/>
  <c r="N1148"/>
  <c r="P1148"/>
  <c r="N1149"/>
  <c r="P1149"/>
  <c r="N1150"/>
  <c r="P1150"/>
  <c r="N1151"/>
  <c r="P1151"/>
  <c r="N1152"/>
  <c r="P1152"/>
  <c r="N1153"/>
  <c r="P1153"/>
  <c r="N1154"/>
  <c r="P1154"/>
  <c r="N1155"/>
  <c r="P1155"/>
  <c r="N1156"/>
  <c r="P1156"/>
  <c r="N1157"/>
  <c r="P1157"/>
  <c r="N1158"/>
  <c r="P1158"/>
  <c r="N1159"/>
  <c r="P1159"/>
  <c r="N1160"/>
  <c r="P1160"/>
  <c r="N1161"/>
  <c r="P1161"/>
  <c r="N1162"/>
  <c r="P1162"/>
  <c r="N1163"/>
  <c r="P1163"/>
  <c r="N1164"/>
  <c r="P1164"/>
  <c r="N1165"/>
  <c r="P1165"/>
  <c r="N1166"/>
  <c r="P1166"/>
  <c r="N1167"/>
  <c r="P1167"/>
  <c r="N1168"/>
  <c r="P1168"/>
  <c r="N1169"/>
  <c r="P1169"/>
  <c r="N1170"/>
  <c r="P1170"/>
  <c r="N1171"/>
  <c r="P1171"/>
  <c r="N1172"/>
  <c r="P1172"/>
  <c r="N1173"/>
  <c r="P1173"/>
  <c r="N1174"/>
  <c r="P1174"/>
  <c r="N1175"/>
  <c r="P1175"/>
  <c r="N1176"/>
  <c r="P1176"/>
  <c r="N1177"/>
  <c r="P1177"/>
  <c r="N1178"/>
  <c r="P1178"/>
  <c r="N1179"/>
  <c r="P1179"/>
  <c r="N1180"/>
  <c r="P1180"/>
  <c r="N1181"/>
  <c r="P1181"/>
  <c r="N1182"/>
  <c r="P1182"/>
  <c r="N1183"/>
  <c r="P1183"/>
  <c r="N1184"/>
  <c r="P1184"/>
  <c r="N1185"/>
  <c r="P1185"/>
  <c r="N1186"/>
  <c r="P1186"/>
  <c r="N1187"/>
  <c r="P1187"/>
  <c r="N1188"/>
  <c r="P1188"/>
  <c r="N1189"/>
  <c r="P1189"/>
  <c r="N1190"/>
  <c r="P1190"/>
  <c r="N1191"/>
  <c r="P1191"/>
  <c r="N1192"/>
  <c r="P1192"/>
  <c r="N1193"/>
  <c r="P1193"/>
  <c r="N1194"/>
  <c r="P1194"/>
  <c r="N1195"/>
  <c r="P1195"/>
  <c r="N1196"/>
  <c r="P1196"/>
  <c r="N1197"/>
  <c r="P1197"/>
  <c r="N1198"/>
  <c r="P1198"/>
  <c r="N1199"/>
  <c r="P1199"/>
  <c r="N1200"/>
  <c r="P1200"/>
  <c r="N1201"/>
  <c r="P1201"/>
  <c r="N1202"/>
  <c r="P1202"/>
  <c r="N1203"/>
  <c r="P1203"/>
  <c r="N1204"/>
  <c r="P1204"/>
  <c r="N1205"/>
  <c r="P1205"/>
  <c r="N1206"/>
  <c r="P1206"/>
  <c r="N1207"/>
  <c r="P1207"/>
  <c r="N1208"/>
  <c r="P1208"/>
  <c r="N1209"/>
  <c r="P1209"/>
  <c r="N1210"/>
  <c r="P1210"/>
  <c r="N1211"/>
  <c r="P1211"/>
  <c r="N1212"/>
  <c r="P1212"/>
  <c r="N1213"/>
  <c r="P1213"/>
  <c r="N1214"/>
  <c r="P1214"/>
  <c r="N1215"/>
  <c r="P1215"/>
  <c r="N1216"/>
  <c r="P1216"/>
  <c r="N1217"/>
  <c r="P1217"/>
  <c r="N1218"/>
  <c r="P1218"/>
  <c r="N1219"/>
  <c r="P1219"/>
  <c r="N1220"/>
  <c r="P1220"/>
  <c r="N1221"/>
  <c r="P1221"/>
  <c r="N1222"/>
  <c r="P1222"/>
  <c r="N1223"/>
  <c r="P1223"/>
  <c r="N1224"/>
  <c r="P1224"/>
  <c r="N1225"/>
  <c r="P1225"/>
  <c r="N1226"/>
  <c r="P1226"/>
  <c r="N1227"/>
  <c r="P1227"/>
  <c r="N1228"/>
  <c r="P1228"/>
  <c r="N1229"/>
  <c r="P1229"/>
  <c r="N1230"/>
  <c r="P1230"/>
  <c r="N1231"/>
  <c r="P1231"/>
  <c r="N1232"/>
  <c r="P1232"/>
  <c r="N1233"/>
  <c r="P1233"/>
  <c r="N1234"/>
  <c r="P1234"/>
  <c r="N1235"/>
  <c r="P1235"/>
  <c r="N1236"/>
  <c r="P1236"/>
  <c r="N1237"/>
  <c r="P1237"/>
  <c r="N1238"/>
  <c r="P1238"/>
  <c r="N1239"/>
  <c r="P1239"/>
  <c r="N1240"/>
  <c r="P1240"/>
  <c r="N1241"/>
  <c r="P1241"/>
  <c r="N1242"/>
  <c r="P1242"/>
  <c r="N1243"/>
  <c r="P1243"/>
  <c r="N1244"/>
  <c r="P1244"/>
  <c r="N1245"/>
  <c r="P1245"/>
  <c r="N1246"/>
  <c r="P1246"/>
  <c r="N1247"/>
  <c r="P1247"/>
  <c r="N1248"/>
  <c r="P1248"/>
  <c r="N1249"/>
  <c r="P1249"/>
  <c r="N1250"/>
  <c r="P1250"/>
  <c r="N1251"/>
  <c r="P1251"/>
  <c r="N1252"/>
  <c r="P1252"/>
  <c r="N1253"/>
  <c r="P1253"/>
  <c r="N1254"/>
  <c r="P1254"/>
  <c r="N1255"/>
  <c r="P1255"/>
  <c r="N1256"/>
  <c r="P1256"/>
  <c r="N1257"/>
  <c r="P1257"/>
  <c r="N1258"/>
  <c r="P1258"/>
  <c r="N1259"/>
  <c r="P1259"/>
  <c r="N1260"/>
  <c r="P1260"/>
  <c r="N1261"/>
  <c r="P1261"/>
  <c r="N1262"/>
  <c r="P1262"/>
  <c r="N1263"/>
  <c r="P1263"/>
  <c r="N1264"/>
  <c r="P1264"/>
  <c r="N1265"/>
  <c r="P1265"/>
  <c r="N1266"/>
  <c r="P1266"/>
  <c r="N1267"/>
  <c r="P1267"/>
  <c r="N1268"/>
  <c r="P1268"/>
  <c r="N1269"/>
  <c r="P1269"/>
  <c r="N1270"/>
  <c r="P1270"/>
  <c r="N1271"/>
  <c r="P1271"/>
  <c r="N1272"/>
  <c r="P1272"/>
  <c r="N1273"/>
  <c r="P1273"/>
  <c r="N1274"/>
  <c r="P1274"/>
  <c r="N1275"/>
  <c r="P1275"/>
  <c r="N1276"/>
  <c r="P1276"/>
  <c r="N1277"/>
  <c r="P1277"/>
  <c r="N1278"/>
  <c r="P1278"/>
  <c r="N1279"/>
  <c r="P1279"/>
  <c r="N1280"/>
  <c r="P1280"/>
  <c r="N1281"/>
  <c r="P1281"/>
  <c r="N1282"/>
  <c r="P1282"/>
  <c r="N1283"/>
  <c r="P1283"/>
  <c r="N1284"/>
  <c r="P1284"/>
  <c r="N1285"/>
  <c r="P1285"/>
  <c r="N1286"/>
  <c r="P1286"/>
  <c r="N1287"/>
  <c r="P1287"/>
  <c r="N1289"/>
  <c r="P1289"/>
  <c r="N1290"/>
  <c r="P1290"/>
  <c r="N1291"/>
  <c r="P1291"/>
  <c r="N1292"/>
  <c r="P1292"/>
  <c r="N1293"/>
  <c r="P1293"/>
  <c r="N1294"/>
  <c r="P1294"/>
  <c r="N1295"/>
  <c r="P1295"/>
  <c r="N1296"/>
  <c r="P1296"/>
  <c r="N1297"/>
  <c r="P1297"/>
  <c r="N1298"/>
  <c r="P1298"/>
  <c r="N1299"/>
  <c r="P1299"/>
  <c r="N1300"/>
  <c r="P1300"/>
  <c r="N1301"/>
  <c r="P1301"/>
  <c r="N1302"/>
  <c r="P1302"/>
  <c r="N1303"/>
  <c r="P1303"/>
  <c r="N1304"/>
  <c r="P1304"/>
  <c r="N1305"/>
  <c r="P1305"/>
  <c r="N1306"/>
  <c r="P1306"/>
  <c r="N1307"/>
  <c r="P1307"/>
  <c r="N1308"/>
  <c r="P1308"/>
  <c r="N1309"/>
  <c r="P1309"/>
  <c r="N1310"/>
  <c r="P1310"/>
  <c r="N1311"/>
  <c r="P1311"/>
  <c r="N1312"/>
  <c r="P1312"/>
  <c r="N1313"/>
  <c r="P1313"/>
  <c r="N1314"/>
  <c r="P1314"/>
  <c r="N1315"/>
  <c r="P1315"/>
  <c r="N1316"/>
  <c r="P1316"/>
  <c r="N1317"/>
  <c r="P1317"/>
  <c r="N1318"/>
  <c r="P1318"/>
  <c r="N1319"/>
  <c r="P1319"/>
  <c r="N1320"/>
  <c r="P1320"/>
  <c r="N1321"/>
  <c r="P1321"/>
  <c r="N1322"/>
  <c r="P1322"/>
  <c r="N1324"/>
  <c r="P1324"/>
  <c r="N1325"/>
  <c r="P1325"/>
  <c r="N1326"/>
  <c r="P1326"/>
  <c r="N1327"/>
  <c r="P1327"/>
  <c r="N1328"/>
  <c r="P1328"/>
  <c r="N1329"/>
  <c r="P1329"/>
  <c r="N1330"/>
  <c r="P1330"/>
  <c r="N1331"/>
  <c r="P1331"/>
  <c r="N1332"/>
  <c r="P1332"/>
  <c r="N1333"/>
  <c r="P1333"/>
  <c r="N1334"/>
  <c r="P1334"/>
  <c r="N1335"/>
  <c r="P1335"/>
  <c r="N1336"/>
  <c r="P1336"/>
  <c r="N1337"/>
  <c r="P1337"/>
  <c r="N1338"/>
  <c r="P1338"/>
  <c r="N1339"/>
  <c r="P1339"/>
  <c r="N1340"/>
  <c r="P1340"/>
  <c r="N1341"/>
  <c r="P1341"/>
  <c r="N1342"/>
  <c r="P1342"/>
  <c r="N1343"/>
  <c r="P1343"/>
  <c r="N1344"/>
  <c r="P1344"/>
  <c r="N1345"/>
  <c r="P1345"/>
  <c r="N1346"/>
  <c r="P1346"/>
  <c r="N1347"/>
  <c r="P1347"/>
  <c r="N1348"/>
  <c r="P1348"/>
  <c r="N1349"/>
  <c r="P1349"/>
  <c r="N1350"/>
  <c r="P1350"/>
  <c r="N1351"/>
  <c r="P1351"/>
  <c r="N1352"/>
  <c r="P1352"/>
  <c r="N1353"/>
  <c r="P1353"/>
  <c r="N1354"/>
  <c r="P1354"/>
  <c r="N1355"/>
  <c r="P1355"/>
  <c r="N1356"/>
  <c r="P1356"/>
  <c r="N1357"/>
  <c r="P1357"/>
  <c r="N1358"/>
  <c r="P1358"/>
  <c r="N1359"/>
  <c r="P1359"/>
  <c r="N1360"/>
  <c r="P1360"/>
  <c r="N1361"/>
  <c r="P1361"/>
  <c r="N1362"/>
  <c r="P1362"/>
  <c r="N1365"/>
  <c r="P1365"/>
  <c r="N1366"/>
  <c r="P1366"/>
  <c r="N1367"/>
  <c r="P1367"/>
  <c r="N1368"/>
  <c r="P1368"/>
  <c r="N1369"/>
  <c r="P1369"/>
  <c r="N1370"/>
  <c r="P1370"/>
  <c r="N1371"/>
  <c r="P1371"/>
  <c r="N1372"/>
  <c r="P1372"/>
  <c r="N1373"/>
  <c r="P1373"/>
  <c r="N1374"/>
  <c r="P1374"/>
  <c r="N1375"/>
  <c r="P1375"/>
  <c r="N1376"/>
  <c r="P1376"/>
  <c r="N1377"/>
  <c r="P1377"/>
  <c r="N1378"/>
  <c r="P1378"/>
  <c r="N1379"/>
  <c r="P1379"/>
  <c r="N1380"/>
  <c r="P1380"/>
  <c r="N1381"/>
  <c r="P1381"/>
  <c r="N1382"/>
  <c r="P1382"/>
  <c r="N1383"/>
  <c r="P1383"/>
  <c r="N1384"/>
  <c r="P1384"/>
  <c r="N1385"/>
  <c r="P1385"/>
  <c r="N1386"/>
  <c r="P1386"/>
  <c r="N1387"/>
  <c r="P1387"/>
  <c r="N1388"/>
  <c r="P1388"/>
  <c r="N1389"/>
  <c r="P1389"/>
  <c r="N1390"/>
  <c r="P1390"/>
  <c r="N1391"/>
  <c r="P1391"/>
  <c r="N1392"/>
  <c r="P1392"/>
  <c r="N1393"/>
  <c r="P1393"/>
  <c r="N1394"/>
  <c r="P1394"/>
  <c r="N1395"/>
  <c r="P1395"/>
  <c r="N1396"/>
  <c r="P1396"/>
  <c r="N1397"/>
  <c r="P1397"/>
  <c r="N1398"/>
  <c r="P1398"/>
  <c r="N1399"/>
  <c r="P1399"/>
  <c r="N1400"/>
  <c r="P1400"/>
  <c r="N1402"/>
  <c r="P1402"/>
  <c r="N1403"/>
  <c r="P1403"/>
  <c r="N1404"/>
  <c r="P1404"/>
  <c r="N1405"/>
  <c r="P1405"/>
  <c r="N1406"/>
  <c r="P1406"/>
  <c r="N1407"/>
  <c r="P1407"/>
  <c r="N1408"/>
  <c r="P1408"/>
  <c r="N1409"/>
  <c r="P1409"/>
  <c r="N1410"/>
  <c r="P1410"/>
  <c r="N1411"/>
  <c r="P1411"/>
  <c r="N1412"/>
  <c r="P1412"/>
  <c r="N1413"/>
  <c r="P1413"/>
  <c r="N1414"/>
  <c r="P1414"/>
  <c r="N1415"/>
  <c r="P1415"/>
  <c r="N1416"/>
  <c r="P1416"/>
  <c r="N1417"/>
  <c r="P1417"/>
  <c r="N1418"/>
  <c r="P1418"/>
  <c r="N1419"/>
  <c r="P1419"/>
  <c r="N1420"/>
  <c r="P1420"/>
  <c r="N1421"/>
  <c r="P1421"/>
  <c r="N1422"/>
  <c r="P1422"/>
  <c r="N1423"/>
  <c r="P1423"/>
  <c r="N1424"/>
  <c r="P1424"/>
  <c r="N1425"/>
  <c r="P1425"/>
  <c r="N1426"/>
  <c r="P1426"/>
  <c r="N1427"/>
  <c r="P1427"/>
  <c r="N1428"/>
  <c r="P1428"/>
  <c r="N1429"/>
  <c r="P1429"/>
  <c r="N1430"/>
  <c r="P1430"/>
  <c r="N1431"/>
  <c r="P1431"/>
  <c r="N1432"/>
  <c r="P1432"/>
  <c r="N1433"/>
  <c r="P1433"/>
  <c r="N1434"/>
  <c r="P1434"/>
  <c r="N1435"/>
  <c r="P1435"/>
  <c r="N1436"/>
  <c r="P1436"/>
  <c r="N1437"/>
  <c r="P1437"/>
  <c r="N1438"/>
  <c r="P1438"/>
  <c r="N1441"/>
  <c r="P1441"/>
  <c r="N1442"/>
  <c r="P1442"/>
  <c r="N1443"/>
  <c r="P1443"/>
  <c r="N1444"/>
  <c r="P1444"/>
  <c r="N1445"/>
  <c r="P1445"/>
  <c r="N1446"/>
  <c r="P1446"/>
  <c r="N1447"/>
  <c r="P1447"/>
  <c r="N1448"/>
  <c r="P1448"/>
  <c r="N1449"/>
  <c r="P1449"/>
  <c r="N1450"/>
  <c r="P1450"/>
  <c r="N1451"/>
  <c r="P1451"/>
  <c r="N1452"/>
  <c r="P1452"/>
  <c r="N1453"/>
  <c r="P1453"/>
  <c r="N1454"/>
  <c r="P1454"/>
  <c r="N1455"/>
  <c r="P1455"/>
  <c r="N1456"/>
  <c r="P1456"/>
  <c r="N1457"/>
  <c r="P1457"/>
  <c r="N1458"/>
  <c r="P1458"/>
  <c r="N1459"/>
  <c r="P1459"/>
  <c r="N1460"/>
  <c r="P1460"/>
  <c r="N1461"/>
  <c r="P1461"/>
  <c r="N1462"/>
  <c r="P1462"/>
  <c r="N1463"/>
  <c r="P1463"/>
  <c r="N1464"/>
  <c r="P1464"/>
  <c r="N1465"/>
  <c r="P1465"/>
  <c r="N1466"/>
  <c r="P1466"/>
  <c r="N1467"/>
  <c r="P1467"/>
  <c r="N1468"/>
  <c r="P1468"/>
  <c r="N1469"/>
  <c r="P1469"/>
  <c r="N1470"/>
  <c r="P1470"/>
  <c r="N1471"/>
  <c r="P1471"/>
  <c r="N1472"/>
  <c r="P1472"/>
  <c r="N1473"/>
  <c r="P1473"/>
  <c r="N1474"/>
  <c r="P1474"/>
  <c r="N1475"/>
  <c r="P1475"/>
  <c r="N1476"/>
  <c r="P1476"/>
  <c r="N1477"/>
  <c r="P1477"/>
  <c r="N1478"/>
  <c r="P1478"/>
  <c r="N1479"/>
  <c r="P1479"/>
  <c r="N1480"/>
  <c r="P1480"/>
  <c r="N1481"/>
  <c r="P1481"/>
  <c r="N1482"/>
  <c r="P1482"/>
  <c r="N1483"/>
  <c r="P1483"/>
  <c r="N1484"/>
  <c r="P1484"/>
  <c r="N1485"/>
  <c r="P1485"/>
  <c r="N1486"/>
  <c r="P1486"/>
  <c r="N1487"/>
  <c r="P1487"/>
  <c r="N1488"/>
  <c r="P1488"/>
  <c r="N1489"/>
  <c r="P1489"/>
  <c r="N1490"/>
  <c r="P1490"/>
  <c r="N1491"/>
  <c r="P1491"/>
  <c r="N1492"/>
  <c r="P1492"/>
  <c r="N1493"/>
  <c r="P1493"/>
  <c r="N1494"/>
  <c r="P1494"/>
  <c r="N1495"/>
  <c r="P1495"/>
  <c r="N1496"/>
  <c r="P1496"/>
  <c r="N1497"/>
  <c r="P1497"/>
  <c r="N1498"/>
  <c r="P1498"/>
  <c r="N1499"/>
  <c r="P1499"/>
  <c r="N1500"/>
  <c r="P1500"/>
  <c r="N1501"/>
  <c r="P1501"/>
  <c r="N1502"/>
  <c r="P1502"/>
  <c r="N1503"/>
  <c r="P1503"/>
  <c r="N1504"/>
  <c r="P1504"/>
  <c r="N1505"/>
  <c r="P1505"/>
  <c r="N1506"/>
  <c r="P1506"/>
  <c r="N1507"/>
  <c r="P1507"/>
  <c r="N1508"/>
  <c r="P1508"/>
  <c r="N1509"/>
  <c r="P1509"/>
  <c r="N1510"/>
  <c r="P1510"/>
  <c r="N1511"/>
  <c r="P1511"/>
  <c r="N1512"/>
  <c r="P1512"/>
  <c r="N1513"/>
  <c r="P1513"/>
  <c r="N1515"/>
  <c r="P1515"/>
  <c r="N1516"/>
  <c r="P1516"/>
  <c r="N1517"/>
  <c r="P1517"/>
  <c r="N1518"/>
  <c r="P1518"/>
  <c r="N1519"/>
  <c r="P1519"/>
  <c r="N1520"/>
  <c r="P1520"/>
  <c r="N1521"/>
  <c r="P1521"/>
  <c r="N1522"/>
  <c r="P1522"/>
  <c r="N1523"/>
  <c r="P1523"/>
  <c r="N1524"/>
  <c r="P1524"/>
  <c r="N1525"/>
  <c r="P1525"/>
  <c r="N1526"/>
  <c r="P1526"/>
  <c r="N1527"/>
  <c r="P1527"/>
  <c r="N1528"/>
  <c r="P1528"/>
  <c r="N1529"/>
  <c r="P1529"/>
  <c r="N1530"/>
  <c r="P1530"/>
  <c r="N1531"/>
  <c r="P1531"/>
  <c r="N1532"/>
  <c r="P1532"/>
  <c r="N1533"/>
  <c r="P1533"/>
  <c r="N1534"/>
  <c r="P1534"/>
  <c r="N1535"/>
  <c r="P1535"/>
  <c r="N1536"/>
  <c r="P1536"/>
  <c r="N1537"/>
  <c r="P1537"/>
  <c r="N1538"/>
  <c r="P1538"/>
  <c r="N1539"/>
  <c r="P1539"/>
  <c r="N1540"/>
  <c r="P1540"/>
  <c r="N1541"/>
  <c r="P1541"/>
  <c r="N1542"/>
  <c r="P1542"/>
  <c r="N1543"/>
  <c r="P1543"/>
  <c r="N1544"/>
  <c r="P1544"/>
  <c r="N1545"/>
  <c r="P1545"/>
  <c r="N1546"/>
  <c r="P1546"/>
  <c r="N1547"/>
  <c r="P1547"/>
  <c r="N1548"/>
  <c r="P1548"/>
  <c r="N1549"/>
  <c r="P1549"/>
  <c r="N1550"/>
  <c r="P1550"/>
  <c r="N1551"/>
  <c r="P1551"/>
  <c r="N1552"/>
  <c r="P1552"/>
  <c r="N1553"/>
  <c r="P1553"/>
  <c r="N1554"/>
  <c r="P1554"/>
  <c r="N1555"/>
  <c r="P1555"/>
  <c r="N1556"/>
  <c r="P1556"/>
  <c r="N1557"/>
  <c r="P1557"/>
  <c r="N1558"/>
  <c r="P1558"/>
  <c r="N1559"/>
  <c r="P1559"/>
  <c r="N1560"/>
  <c r="P1560"/>
  <c r="N1561"/>
  <c r="P1561"/>
  <c r="N1562"/>
  <c r="P1562"/>
  <c r="N1563"/>
  <c r="P1563"/>
  <c r="N1564"/>
  <c r="P1564"/>
  <c r="N1565"/>
  <c r="P1565"/>
  <c r="N1566"/>
  <c r="P1566"/>
  <c r="N1567"/>
  <c r="P1567"/>
  <c r="N1568"/>
  <c r="P1568"/>
  <c r="N1569"/>
  <c r="P1569"/>
  <c r="N1570"/>
  <c r="P1570"/>
  <c r="N1571"/>
  <c r="P1571"/>
  <c r="N1572"/>
  <c r="P1572"/>
  <c r="N1573"/>
  <c r="P1573"/>
  <c r="N1574"/>
  <c r="P1574"/>
  <c r="N1575"/>
  <c r="P1575"/>
  <c r="N1576"/>
  <c r="P1576"/>
  <c r="N1577"/>
  <c r="P1577"/>
  <c r="N1578"/>
  <c r="P1578"/>
  <c r="N1579"/>
  <c r="P1579"/>
  <c r="N1580"/>
  <c r="P1580"/>
  <c r="N1581"/>
  <c r="P1581"/>
  <c r="N1582"/>
  <c r="P1582"/>
  <c r="N1583"/>
  <c r="P1583"/>
  <c r="N1584"/>
  <c r="P1584"/>
  <c r="N1585"/>
  <c r="P1585"/>
  <c r="N1586"/>
  <c r="P1586"/>
  <c r="N1587"/>
  <c r="P1587"/>
  <c r="N1588"/>
  <c r="P1588"/>
  <c r="N1589"/>
  <c r="P1589"/>
  <c r="N1590"/>
  <c r="P1590"/>
  <c r="N1591"/>
  <c r="P1591"/>
  <c r="N1592"/>
  <c r="P1592"/>
  <c r="N1593"/>
  <c r="P1593"/>
  <c r="N1594"/>
  <c r="P1594"/>
  <c r="N1595"/>
  <c r="P1595"/>
  <c r="N1596"/>
  <c r="P1596"/>
  <c r="N1597"/>
  <c r="P1597"/>
  <c r="N1598"/>
  <c r="P1598"/>
  <c r="N1599"/>
  <c r="P1599"/>
  <c r="N1600"/>
  <c r="P1600"/>
  <c r="N1601"/>
  <c r="P1601"/>
  <c r="N1602"/>
  <c r="P1602"/>
  <c r="N1603"/>
  <c r="P1603"/>
  <c r="N1604"/>
  <c r="P1604"/>
  <c r="N1605"/>
  <c r="P1605"/>
  <c r="N1606"/>
  <c r="P1606"/>
  <c r="N1607"/>
  <c r="P1607"/>
  <c r="N1608"/>
  <c r="P1608"/>
  <c r="N1609"/>
  <c r="P1609"/>
  <c r="N1610"/>
  <c r="P1610"/>
  <c r="N1611"/>
  <c r="P1611"/>
  <c r="N1612"/>
  <c r="P1612"/>
  <c r="N1613"/>
  <c r="P1613"/>
  <c r="N1614"/>
  <c r="P1614"/>
  <c r="N1615"/>
  <c r="P1615"/>
  <c r="N1616"/>
  <c r="P1616"/>
  <c r="N1617"/>
  <c r="P1617"/>
  <c r="N1618"/>
  <c r="P1618"/>
  <c r="N1619"/>
  <c r="P1619"/>
  <c r="N1620"/>
  <c r="P1620"/>
  <c r="N1621"/>
  <c r="P1621"/>
  <c r="N1622"/>
  <c r="P1622"/>
  <c r="N1623"/>
  <c r="P1623"/>
  <c r="N1624"/>
  <c r="P1624"/>
  <c r="N1625"/>
  <c r="P1625"/>
  <c r="N1626"/>
  <c r="P1626"/>
  <c r="N1627"/>
  <c r="P1627"/>
  <c r="N1628"/>
  <c r="P1628"/>
  <c r="N1629"/>
  <c r="P1629"/>
  <c r="N1630"/>
  <c r="P1630"/>
  <c r="N1631"/>
  <c r="P1631"/>
  <c r="N1632"/>
  <c r="P1632"/>
  <c r="N1633"/>
  <c r="P1633"/>
  <c r="N1634"/>
  <c r="P1634"/>
  <c r="N1635"/>
  <c r="P1635"/>
  <c r="N1636"/>
  <c r="P1636"/>
  <c r="N1637"/>
  <c r="P1637"/>
  <c r="N1638"/>
  <c r="P1638"/>
  <c r="N1639"/>
  <c r="P1639"/>
  <c r="N1640"/>
  <c r="P1640"/>
  <c r="N1641"/>
  <c r="P1641"/>
  <c r="N1642"/>
  <c r="P1642"/>
  <c r="N1643"/>
  <c r="P1643"/>
  <c r="N1644"/>
  <c r="P1644"/>
  <c r="N1645"/>
  <c r="P1645"/>
  <c r="N1647"/>
  <c r="P1647"/>
  <c r="N1648"/>
  <c r="P1648"/>
  <c r="N1649"/>
  <c r="P1649"/>
  <c r="N1650"/>
  <c r="P1650"/>
  <c r="N1651"/>
  <c r="P1651"/>
  <c r="N1652"/>
  <c r="P1652"/>
  <c r="N1653"/>
  <c r="P1653"/>
  <c r="N1654"/>
  <c r="P1654"/>
  <c r="N1655"/>
  <c r="P1655"/>
  <c r="N1656"/>
  <c r="P1656"/>
  <c r="N1657"/>
  <c r="P1657"/>
  <c r="N1658"/>
  <c r="P1658"/>
  <c r="N1659"/>
  <c r="P1659"/>
  <c r="N1660"/>
  <c r="P1660"/>
  <c r="N1661"/>
  <c r="P1661"/>
  <c r="N1662"/>
  <c r="P1662"/>
  <c r="N1663"/>
  <c r="P1663"/>
  <c r="N1664"/>
  <c r="P1664"/>
  <c r="N1665"/>
  <c r="P1665"/>
  <c r="N1666"/>
  <c r="P1666"/>
  <c r="N1667"/>
  <c r="P1667"/>
  <c r="N1668"/>
  <c r="P1668"/>
  <c r="N1669"/>
  <c r="P1669"/>
  <c r="N1670"/>
  <c r="P1670"/>
  <c r="N1671"/>
  <c r="P1671"/>
  <c r="N1672"/>
  <c r="P1672"/>
  <c r="N1673"/>
  <c r="P1673"/>
  <c r="N1674"/>
  <c r="P1674"/>
  <c r="N1675"/>
  <c r="P1675"/>
  <c r="N1676"/>
  <c r="P1676"/>
  <c r="N1677"/>
  <c r="P1677"/>
  <c r="N1678"/>
  <c r="P1678"/>
  <c r="N1679"/>
  <c r="P1679"/>
  <c r="N1680"/>
  <c r="P1680"/>
  <c r="N1681"/>
  <c r="P1681"/>
  <c r="N1682"/>
  <c r="P1682"/>
  <c r="N1683"/>
  <c r="P1683"/>
  <c r="N1684"/>
  <c r="P1684"/>
  <c r="N1685"/>
  <c r="P1685"/>
  <c r="N1686"/>
  <c r="P1686"/>
  <c r="N1687"/>
  <c r="P1687"/>
  <c r="N1688"/>
  <c r="P1688"/>
  <c r="N1689"/>
  <c r="P1689"/>
  <c r="N1691"/>
  <c r="P1691"/>
  <c r="N1692"/>
  <c r="P1692"/>
  <c r="N1693"/>
  <c r="P1693"/>
  <c r="N1694"/>
  <c r="P1694"/>
  <c r="N1695"/>
  <c r="P1695"/>
  <c r="N1696"/>
  <c r="P1696"/>
  <c r="N1697"/>
  <c r="P1697"/>
  <c r="N1698"/>
  <c r="P1698"/>
  <c r="N1699"/>
  <c r="P1699"/>
  <c r="N1700"/>
  <c r="P1700"/>
  <c r="N1701"/>
  <c r="P1701"/>
  <c r="N1702"/>
  <c r="P1702"/>
  <c r="N1703"/>
  <c r="P1703"/>
  <c r="N1704"/>
  <c r="P1704"/>
  <c r="N1705"/>
  <c r="P1705"/>
  <c r="N1706"/>
  <c r="P1706"/>
  <c r="N1707"/>
  <c r="P1707"/>
  <c r="N1708"/>
  <c r="P1708"/>
  <c r="N1709"/>
  <c r="P1709"/>
  <c r="N1710"/>
  <c r="P1710"/>
  <c r="N1711"/>
  <c r="P1711"/>
  <c r="N1712"/>
  <c r="P1712"/>
  <c r="N1713"/>
  <c r="P1713"/>
  <c r="N1714"/>
  <c r="P1714"/>
  <c r="N1715"/>
  <c r="P1715"/>
  <c r="N1716"/>
  <c r="P1716"/>
  <c r="N1717"/>
  <c r="P1717"/>
  <c r="N1718"/>
  <c r="P1718"/>
  <c r="N1719"/>
  <c r="P1719"/>
  <c r="N1720"/>
  <c r="P1720"/>
  <c r="N1721"/>
  <c r="P1721"/>
  <c r="N1722"/>
  <c r="P1722"/>
  <c r="N1723"/>
  <c r="P1723"/>
  <c r="N1724"/>
  <c r="P1724"/>
  <c r="N1725"/>
  <c r="P1725"/>
  <c r="N1726"/>
  <c r="P1726"/>
  <c r="N1727"/>
  <c r="P1727"/>
  <c r="N1728"/>
  <c r="P1728"/>
  <c r="N1729"/>
  <c r="P1729"/>
  <c r="N1730"/>
  <c r="P1730"/>
  <c r="N1731"/>
  <c r="P1731"/>
  <c r="N1734"/>
  <c r="P1734"/>
  <c r="N1735"/>
  <c r="P1735"/>
  <c r="N1736"/>
  <c r="P1736"/>
  <c r="N1737"/>
  <c r="P1737"/>
  <c r="N1738"/>
  <c r="P1738"/>
  <c r="N1739"/>
  <c r="P1739"/>
  <c r="N1740"/>
  <c r="P1740"/>
  <c r="N1741"/>
  <c r="P1741"/>
  <c r="N1742"/>
  <c r="P1742"/>
  <c r="N1743"/>
  <c r="P1743"/>
  <c r="N1744"/>
  <c r="P1744"/>
  <c r="N1745"/>
  <c r="P1745"/>
  <c r="N1746"/>
  <c r="P1746"/>
  <c r="N1747"/>
  <c r="P1747"/>
  <c r="N1748"/>
  <c r="P1748"/>
  <c r="N1749"/>
  <c r="P1749"/>
  <c r="N1750"/>
  <c r="P1750"/>
  <c r="N1751"/>
  <c r="P1751"/>
  <c r="N1752"/>
  <c r="P1752"/>
  <c r="N1753"/>
  <c r="P1753"/>
  <c r="N1754"/>
  <c r="P1754"/>
  <c r="N1755"/>
  <c r="P1755"/>
  <c r="N1756"/>
  <c r="P1756"/>
  <c r="N1757"/>
  <c r="P1757"/>
  <c r="N1758"/>
  <c r="P1758"/>
  <c r="N1759"/>
  <c r="P1759"/>
  <c r="N1760"/>
  <c r="P1760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8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09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4"/>
  <c r="K995"/>
  <c r="K996"/>
  <c r="K997"/>
  <c r="K99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K1019"/>
  <c r="K1020"/>
  <c r="K1021"/>
  <c r="K1022"/>
  <c r="K1023"/>
  <c r="K1024"/>
  <c r="K1029"/>
  <c r="K1030"/>
  <c r="K1031"/>
  <c r="K1032"/>
  <c r="K1033"/>
  <c r="K1034"/>
  <c r="K1035"/>
  <c r="K1036"/>
  <c r="K1037"/>
  <c r="K1038"/>
  <c r="K1039"/>
  <c r="K1040"/>
  <c r="K1041"/>
  <c r="K1042"/>
  <c r="K1043"/>
  <c r="K1044"/>
  <c r="K1045"/>
  <c r="K1046"/>
  <c r="K1047"/>
  <c r="K1048"/>
  <c r="K1049"/>
  <c r="K1050"/>
  <c r="K1051"/>
  <c r="K1052"/>
  <c r="K1053"/>
  <c r="K1054"/>
  <c r="K1056"/>
  <c r="K1057"/>
  <c r="K1058"/>
  <c r="K1059"/>
  <c r="K1060"/>
  <c r="K1061"/>
  <c r="K1062"/>
  <c r="K1063"/>
  <c r="K1064"/>
  <c r="K1065"/>
  <c r="K1066"/>
  <c r="K1067"/>
  <c r="K1068"/>
  <c r="K1070"/>
  <c r="K1071"/>
  <c r="K1072"/>
  <c r="K1073"/>
  <c r="K1074"/>
  <c r="K1075"/>
  <c r="K1076"/>
  <c r="K1077"/>
  <c r="K1078"/>
  <c r="K1079"/>
  <c r="K1080"/>
  <c r="K1081"/>
  <c r="K1082"/>
  <c r="K1083"/>
  <c r="K1084"/>
  <c r="K1085"/>
  <c r="K1086"/>
  <c r="K1087"/>
  <c r="K1088"/>
  <c r="K1089"/>
  <c r="K1090"/>
  <c r="K1091"/>
  <c r="K1092"/>
  <c r="K1093"/>
  <c r="K1094"/>
  <c r="K1095"/>
  <c r="K1096"/>
  <c r="K1097"/>
  <c r="K1098"/>
  <c r="K1099"/>
  <c r="K1100"/>
  <c r="K1101"/>
  <c r="K1102"/>
  <c r="K1103"/>
  <c r="K1104"/>
  <c r="K1105"/>
  <c r="K1106"/>
  <c r="K1107"/>
  <c r="K1108"/>
  <c r="K1109"/>
  <c r="K1110"/>
  <c r="K1111"/>
  <c r="K1112"/>
  <c r="K1113"/>
  <c r="K1114"/>
  <c r="K1115"/>
  <c r="K1116"/>
  <c r="K1117"/>
  <c r="K1118"/>
  <c r="K1119"/>
  <c r="K1120"/>
  <c r="K1121"/>
  <c r="K1122"/>
  <c r="K1123"/>
  <c r="K1124"/>
  <c r="K1125"/>
  <c r="K1126"/>
  <c r="K1127"/>
  <c r="K1128"/>
  <c r="K1129"/>
  <c r="K1130"/>
  <c r="K1131"/>
  <c r="K1132"/>
  <c r="K1133"/>
  <c r="K1134"/>
  <c r="K1135"/>
  <c r="K1136"/>
  <c r="K1137"/>
  <c r="K1138"/>
  <c r="K1139"/>
  <c r="K1140"/>
  <c r="K1141"/>
  <c r="K1142"/>
  <c r="K1143"/>
  <c r="K1144"/>
  <c r="K1145"/>
  <c r="K1146"/>
  <c r="K1147"/>
  <c r="K1148"/>
  <c r="K1149"/>
  <c r="K1150"/>
  <c r="K1151"/>
  <c r="K1152"/>
  <c r="K1153"/>
  <c r="K1154"/>
  <c r="K1155"/>
  <c r="K1156"/>
  <c r="K1157"/>
  <c r="K1158"/>
  <c r="K1159"/>
  <c r="K1160"/>
  <c r="K1161"/>
  <c r="K1162"/>
  <c r="K1163"/>
  <c r="K1164"/>
  <c r="K1165"/>
  <c r="K1166"/>
  <c r="K1167"/>
  <c r="K1168"/>
  <c r="K1169"/>
  <c r="K1170"/>
  <c r="K1171"/>
  <c r="K1172"/>
  <c r="K1173"/>
  <c r="K1174"/>
  <c r="K1175"/>
  <c r="K1176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4"/>
  <c r="K1735"/>
  <c r="K1736"/>
  <c r="K1737"/>
  <c r="K1738"/>
  <c r="K1739"/>
  <c r="K1740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4"/>
  <c r="K3"/>
  <c r="AM22" i="13" s="1"/>
  <c r="A4" i="9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F2" i="11" s="1"/>
  <c r="A33" i="9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3"/>
  <c r="A2"/>
  <c r="B615" i="1" l="1"/>
  <c r="C616"/>
  <c r="B907"/>
  <c r="C908"/>
  <c r="B1032"/>
  <c r="C1033"/>
  <c r="B566"/>
  <c r="C567"/>
  <c r="B704"/>
  <c r="C705"/>
  <c r="B780"/>
  <c r="C781"/>
  <c r="B658"/>
  <c r="C659"/>
  <c r="B861"/>
  <c r="C862"/>
  <c r="B967"/>
  <c r="C968"/>
  <c r="B1119"/>
  <c r="C1120"/>
  <c r="B1201"/>
  <c r="C1202"/>
  <c r="B1293"/>
  <c r="C1294"/>
  <c r="B1369"/>
  <c r="C1370"/>
  <c r="B1445"/>
  <c r="C1446"/>
  <c r="B1519"/>
  <c r="C1520"/>
  <c r="B1650"/>
  <c r="C1651"/>
  <c r="B1738"/>
  <c r="C1739"/>
  <c r="B517"/>
  <c r="C518"/>
  <c r="B750"/>
  <c r="C751"/>
  <c r="B822"/>
  <c r="C823"/>
  <c r="B945"/>
  <c r="C946"/>
  <c r="B997"/>
  <c r="C998"/>
  <c r="B1073"/>
  <c r="C1074"/>
  <c r="B1161"/>
  <c r="C1162"/>
  <c r="B1241"/>
  <c r="C1242"/>
  <c r="B1327"/>
  <c r="C1328"/>
  <c r="B1405"/>
  <c r="C1406"/>
  <c r="B1479"/>
  <c r="C1480"/>
  <c r="B1604"/>
  <c r="C1605"/>
  <c r="B1694"/>
  <c r="C1695"/>
  <c r="B1561"/>
  <c r="C1562"/>
  <c r="S14" i="13"/>
  <c r="P20"/>
  <c r="B132" i="1"/>
  <c r="C133"/>
  <c r="B54"/>
  <c r="C55"/>
  <c r="B410"/>
  <c r="C411"/>
  <c r="B476"/>
  <c r="C477"/>
  <c r="B335"/>
  <c r="C336"/>
  <c r="B223"/>
  <c r="C224"/>
  <c r="B301"/>
  <c r="C302"/>
  <c r="B93"/>
  <c r="C94"/>
  <c r="B259"/>
  <c r="C260"/>
  <c r="B175"/>
  <c r="C176"/>
  <c r="B372"/>
  <c r="C373"/>
  <c r="B442"/>
  <c r="C443"/>
  <c r="Q4" i="13"/>
  <c r="S6"/>
  <c r="P22"/>
  <c r="P18"/>
  <c r="P5"/>
  <c r="P21"/>
  <c r="P19"/>
  <c r="X16"/>
  <c r="S10"/>
  <c r="AQ14"/>
  <c r="AG4"/>
  <c r="AF5"/>
  <c r="AF22"/>
  <c r="AF21"/>
  <c r="AF20"/>
  <c r="AF19"/>
  <c r="AF18"/>
  <c r="X17"/>
  <c r="X15"/>
  <c r="S12"/>
  <c r="S8"/>
  <c r="AU19"/>
  <c r="AM9"/>
  <c r="Y4"/>
  <c r="I4"/>
  <c r="X5"/>
  <c r="H5"/>
  <c r="X22"/>
  <c r="H22"/>
  <c r="X21"/>
  <c r="H21"/>
  <c r="X20"/>
  <c r="H20"/>
  <c r="X19"/>
  <c r="H19"/>
  <c r="X18"/>
  <c r="H18"/>
  <c r="H17"/>
  <c r="H16"/>
  <c r="H15"/>
  <c r="S13"/>
  <c r="S11"/>
  <c r="S9"/>
  <c r="S7"/>
  <c r="AQ5"/>
  <c r="AM17"/>
  <c r="AU11"/>
  <c r="AQ6"/>
  <c r="AF17"/>
  <c r="P17"/>
  <c r="AF16"/>
  <c r="P16"/>
  <c r="AF15"/>
  <c r="P15"/>
  <c r="AF14"/>
  <c r="AI13"/>
  <c r="AI12"/>
  <c r="AI11"/>
  <c r="AI10"/>
  <c r="AI9"/>
  <c r="AI8"/>
  <c r="AI7"/>
  <c r="AI6"/>
  <c r="AJ4"/>
  <c r="AM21"/>
  <c r="AQ18"/>
  <c r="AU15"/>
  <c r="AM13"/>
  <c r="AQ10"/>
  <c r="AU7"/>
  <c r="AC4"/>
  <c r="U4"/>
  <c r="M4"/>
  <c r="E4"/>
  <c r="AB5"/>
  <c r="T5"/>
  <c r="L5"/>
  <c r="D5"/>
  <c r="AB22"/>
  <c r="T22"/>
  <c r="L22"/>
  <c r="D22"/>
  <c r="AB21"/>
  <c r="T21"/>
  <c r="L21"/>
  <c r="D21"/>
  <c r="AB20"/>
  <c r="T20"/>
  <c r="L20"/>
  <c r="D20"/>
  <c r="AB19"/>
  <c r="T19"/>
  <c r="L19"/>
  <c r="D19"/>
  <c r="AB18"/>
  <c r="T18"/>
  <c r="L18"/>
  <c r="D18"/>
  <c r="AB17"/>
  <c r="T17"/>
  <c r="L17"/>
  <c r="D17"/>
  <c r="AB16"/>
  <c r="T16"/>
  <c r="L16"/>
  <c r="D16"/>
  <c r="AB15"/>
  <c r="T15"/>
  <c r="L15"/>
  <c r="D15"/>
  <c r="AA14"/>
  <c r="K14"/>
  <c r="AA13"/>
  <c r="K13"/>
  <c r="AA12"/>
  <c r="K12"/>
  <c r="AA11"/>
  <c r="K11"/>
  <c r="AA10"/>
  <c r="K10"/>
  <c r="AA9"/>
  <c r="K9"/>
  <c r="AA8"/>
  <c r="K8"/>
  <c r="AA7"/>
  <c r="K7"/>
  <c r="AA6"/>
  <c r="K6"/>
  <c r="AO4"/>
  <c r="AU21"/>
  <c r="AQ20"/>
  <c r="AM19"/>
  <c r="AU17"/>
  <c r="AQ16"/>
  <c r="AM15"/>
  <c r="AU13"/>
  <c r="AQ12"/>
  <c r="AM11"/>
  <c r="AU9"/>
  <c r="AQ8"/>
  <c r="AQ22"/>
  <c r="AM7"/>
  <c r="AU22"/>
  <c r="AI4"/>
  <c r="AE4"/>
  <c r="AA4"/>
  <c r="W4"/>
  <c r="S4"/>
  <c r="O4"/>
  <c r="K4"/>
  <c r="G4"/>
  <c r="AH5"/>
  <c r="AD5"/>
  <c r="Z5"/>
  <c r="V5"/>
  <c r="R5"/>
  <c r="N5"/>
  <c r="J5"/>
  <c r="F5"/>
  <c r="AH22"/>
  <c r="AD22"/>
  <c r="Z22"/>
  <c r="V22"/>
  <c r="R22"/>
  <c r="N22"/>
  <c r="J22"/>
  <c r="F22"/>
  <c r="AH21"/>
  <c r="AD21"/>
  <c r="Z21"/>
  <c r="V21"/>
  <c r="R21"/>
  <c r="N21"/>
  <c r="J21"/>
  <c r="F21"/>
  <c r="AH20"/>
  <c r="AD20"/>
  <c r="Z20"/>
  <c r="V20"/>
  <c r="R20"/>
  <c r="N20"/>
  <c r="J20"/>
  <c r="F20"/>
  <c r="AH19"/>
  <c r="AD19"/>
  <c r="Z19"/>
  <c r="V19"/>
  <c r="R19"/>
  <c r="N19"/>
  <c r="J19"/>
  <c r="F19"/>
  <c r="AH18"/>
  <c r="AD18"/>
  <c r="Z18"/>
  <c r="V18"/>
  <c r="R18"/>
  <c r="N18"/>
  <c r="J18"/>
  <c r="F18"/>
  <c r="AH17"/>
  <c r="AD17"/>
  <c r="Z17"/>
  <c r="V17"/>
  <c r="R17"/>
  <c r="N17"/>
  <c r="J17"/>
  <c r="F17"/>
  <c r="AH16"/>
  <c r="AD16"/>
  <c r="Z16"/>
  <c r="V16"/>
  <c r="R16"/>
  <c r="N16"/>
  <c r="J16"/>
  <c r="F16"/>
  <c r="AH15"/>
  <c r="AD15"/>
  <c r="Z15"/>
  <c r="V15"/>
  <c r="R15"/>
  <c r="N15"/>
  <c r="J15"/>
  <c r="F15"/>
  <c r="AH14"/>
  <c r="AD14"/>
  <c r="W14"/>
  <c r="O14"/>
  <c r="G14"/>
  <c r="AE13"/>
  <c r="W13"/>
  <c r="O13"/>
  <c r="G13"/>
  <c r="AE12"/>
  <c r="W12"/>
  <c r="O12"/>
  <c r="G12"/>
  <c r="AE11"/>
  <c r="W11"/>
  <c r="O11"/>
  <c r="G11"/>
  <c r="AE10"/>
  <c r="W10"/>
  <c r="O10"/>
  <c r="G10"/>
  <c r="AE9"/>
  <c r="W9"/>
  <c r="O9"/>
  <c r="G9"/>
  <c r="AE8"/>
  <c r="W8"/>
  <c r="O8"/>
  <c r="G8"/>
  <c r="AE7"/>
  <c r="W7"/>
  <c r="O7"/>
  <c r="G7"/>
  <c r="AE6"/>
  <c r="W6"/>
  <c r="O6"/>
  <c r="G6"/>
  <c r="AS4"/>
  <c r="AU5"/>
  <c r="AM5"/>
  <c r="AQ21"/>
  <c r="AU20"/>
  <c r="AM20"/>
  <c r="AQ19"/>
  <c r="AU18"/>
  <c r="AM18"/>
  <c r="AQ17"/>
  <c r="AU16"/>
  <c r="AM16"/>
  <c r="AQ15"/>
  <c r="AU14"/>
  <c r="AM14"/>
  <c r="AQ13"/>
  <c r="AU12"/>
  <c r="AM12"/>
  <c r="AQ11"/>
  <c r="AU10"/>
  <c r="AM10"/>
  <c r="AQ9"/>
  <c r="AU8"/>
  <c r="AM8"/>
  <c r="AQ7"/>
  <c r="AU6"/>
  <c r="AM6"/>
  <c r="AJ22"/>
  <c r="AL22"/>
  <c r="AN22"/>
  <c r="AP22"/>
  <c r="AR22"/>
  <c r="AT22"/>
  <c r="AJ6"/>
  <c r="AL6"/>
  <c r="AN6"/>
  <c r="AP6"/>
  <c r="AR6"/>
  <c r="AT6"/>
  <c r="AJ7"/>
  <c r="AL7"/>
  <c r="AN7"/>
  <c r="AP7"/>
  <c r="AR7"/>
  <c r="AT7"/>
  <c r="AJ8"/>
  <c r="AL8"/>
  <c r="AN8"/>
  <c r="AP8"/>
  <c r="AR8"/>
  <c r="AT8"/>
  <c r="AJ9"/>
  <c r="AL9"/>
  <c r="AN9"/>
  <c r="AP9"/>
  <c r="AR9"/>
  <c r="AT9"/>
  <c r="AJ10"/>
  <c r="AL10"/>
  <c r="AN10"/>
  <c r="AP10"/>
  <c r="AR10"/>
  <c r="AT10"/>
  <c r="AJ11"/>
  <c r="AL11"/>
  <c r="AN11"/>
  <c r="AP11"/>
  <c r="AR11"/>
  <c r="AT11"/>
  <c r="AJ12"/>
  <c r="AL12"/>
  <c r="AN12"/>
  <c r="AP12"/>
  <c r="AR12"/>
  <c r="AT12"/>
  <c r="AJ13"/>
  <c r="AL13"/>
  <c r="AN13"/>
  <c r="AP13"/>
  <c r="AR13"/>
  <c r="AT13"/>
  <c r="AJ14"/>
  <c r="AL14"/>
  <c r="AN14"/>
  <c r="AP14"/>
  <c r="AR14"/>
  <c r="AT14"/>
  <c r="AJ15"/>
  <c r="AL15"/>
  <c r="AN15"/>
  <c r="AP15"/>
  <c r="AR15"/>
  <c r="AT15"/>
  <c r="AJ16"/>
  <c r="AL16"/>
  <c r="AN16"/>
  <c r="AP16"/>
  <c r="AR16"/>
  <c r="AT16"/>
  <c r="AJ17"/>
  <c r="AL17"/>
  <c r="AN17"/>
  <c r="AP17"/>
  <c r="AR17"/>
  <c r="AT17"/>
  <c r="AJ18"/>
  <c r="AL18"/>
  <c r="AN18"/>
  <c r="AP18"/>
  <c r="AR18"/>
  <c r="AT18"/>
  <c r="AJ19"/>
  <c r="AL19"/>
  <c r="AN19"/>
  <c r="AP19"/>
  <c r="AR19"/>
  <c r="AT19"/>
  <c r="AJ20"/>
  <c r="AL20"/>
  <c r="AN20"/>
  <c r="AP20"/>
  <c r="AR20"/>
  <c r="AT20"/>
  <c r="AJ21"/>
  <c r="AL21"/>
  <c r="AN21"/>
  <c r="AP21"/>
  <c r="AR21"/>
  <c r="AT21"/>
  <c r="AJ5"/>
  <c r="AL5"/>
  <c r="AN5"/>
  <c r="AP5"/>
  <c r="AR5"/>
  <c r="AT5"/>
  <c r="AL4"/>
  <c r="AN4"/>
  <c r="AP4"/>
  <c r="AR4"/>
  <c r="AT4"/>
  <c r="AK4"/>
  <c r="D6"/>
  <c r="F6"/>
  <c r="H6"/>
  <c r="J6"/>
  <c r="L6"/>
  <c r="N6"/>
  <c r="P6"/>
  <c r="R6"/>
  <c r="T6"/>
  <c r="V6"/>
  <c r="X6"/>
  <c r="Z6"/>
  <c r="AB6"/>
  <c r="AD6"/>
  <c r="AF6"/>
  <c r="AH6"/>
  <c r="D7"/>
  <c r="F7"/>
  <c r="H7"/>
  <c r="J7"/>
  <c r="L7"/>
  <c r="N7"/>
  <c r="P7"/>
  <c r="R7"/>
  <c r="T7"/>
  <c r="V7"/>
  <c r="X7"/>
  <c r="Z7"/>
  <c r="AB7"/>
  <c r="AD7"/>
  <c r="AF7"/>
  <c r="AH7"/>
  <c r="D8"/>
  <c r="F8"/>
  <c r="H8"/>
  <c r="J8"/>
  <c r="L8"/>
  <c r="N8"/>
  <c r="P8"/>
  <c r="R8"/>
  <c r="T8"/>
  <c r="V8"/>
  <c r="X8"/>
  <c r="Z8"/>
  <c r="AB8"/>
  <c r="AD8"/>
  <c r="AF8"/>
  <c r="AH8"/>
  <c r="D9"/>
  <c r="F9"/>
  <c r="H9"/>
  <c r="J9"/>
  <c r="L9"/>
  <c r="N9"/>
  <c r="P9"/>
  <c r="R9"/>
  <c r="T9"/>
  <c r="V9"/>
  <c r="X9"/>
  <c r="Z9"/>
  <c r="AB9"/>
  <c r="AD9"/>
  <c r="AF9"/>
  <c r="AH9"/>
  <c r="D10"/>
  <c r="F10"/>
  <c r="H10"/>
  <c r="J10"/>
  <c r="L10"/>
  <c r="N10"/>
  <c r="P10"/>
  <c r="R10"/>
  <c r="T10"/>
  <c r="V10"/>
  <c r="X10"/>
  <c r="Z10"/>
  <c r="AB10"/>
  <c r="AD10"/>
  <c r="AF10"/>
  <c r="AH10"/>
  <c r="D11"/>
  <c r="F11"/>
  <c r="H11"/>
  <c r="J11"/>
  <c r="L11"/>
  <c r="N11"/>
  <c r="P11"/>
  <c r="R11"/>
  <c r="T11"/>
  <c r="V11"/>
  <c r="X11"/>
  <c r="Z11"/>
  <c r="AB11"/>
  <c r="AD11"/>
  <c r="AF11"/>
  <c r="AH11"/>
  <c r="D12"/>
  <c r="F12"/>
  <c r="H12"/>
  <c r="J12"/>
  <c r="L12"/>
  <c r="N12"/>
  <c r="P12"/>
  <c r="R12"/>
  <c r="T12"/>
  <c r="V12"/>
  <c r="X12"/>
  <c r="Z12"/>
  <c r="AB12"/>
  <c r="AD12"/>
  <c r="AF12"/>
  <c r="AH12"/>
  <c r="D13"/>
  <c r="F13"/>
  <c r="H13"/>
  <c r="J13"/>
  <c r="L13"/>
  <c r="N13"/>
  <c r="P13"/>
  <c r="R13"/>
  <c r="T13"/>
  <c r="V13"/>
  <c r="X13"/>
  <c r="Z13"/>
  <c r="AB13"/>
  <c r="AD13"/>
  <c r="AF13"/>
  <c r="AH13"/>
  <c r="D14"/>
  <c r="F14"/>
  <c r="H14"/>
  <c r="J14"/>
  <c r="L14"/>
  <c r="N14"/>
  <c r="P14"/>
  <c r="R14"/>
  <c r="T14"/>
  <c r="V14"/>
  <c r="X14"/>
  <c r="Z14"/>
  <c r="AB14"/>
  <c r="D4"/>
  <c r="AH4"/>
  <c r="AF4"/>
  <c r="AD4"/>
  <c r="AB4"/>
  <c r="Z4"/>
  <c r="X4"/>
  <c r="V4"/>
  <c r="T4"/>
  <c r="R4"/>
  <c r="P4"/>
  <c r="N4"/>
  <c r="L4"/>
  <c r="J4"/>
  <c r="H4"/>
  <c r="F4"/>
  <c r="AI5"/>
  <c r="AG5"/>
  <c r="AE5"/>
  <c r="AC5"/>
  <c r="AA5"/>
  <c r="Y5"/>
  <c r="W5"/>
  <c r="U5"/>
  <c r="S5"/>
  <c r="Q5"/>
  <c r="O5"/>
  <c r="M5"/>
  <c r="K5"/>
  <c r="I5"/>
  <c r="G5"/>
  <c r="E5"/>
  <c r="AI22"/>
  <c r="AG22"/>
  <c r="AE22"/>
  <c r="AC22"/>
  <c r="AA22"/>
  <c r="Y22"/>
  <c r="W22"/>
  <c r="U22"/>
  <c r="S22"/>
  <c r="Q22"/>
  <c r="O22"/>
  <c r="M22"/>
  <c r="K22"/>
  <c r="I22"/>
  <c r="G22"/>
  <c r="E22"/>
  <c r="AI21"/>
  <c r="AG21"/>
  <c r="AE21"/>
  <c r="AC21"/>
  <c r="AA21"/>
  <c r="Y21"/>
  <c r="W21"/>
  <c r="U21"/>
  <c r="S21"/>
  <c r="Q21"/>
  <c r="O21"/>
  <c r="M21"/>
  <c r="K21"/>
  <c r="I21"/>
  <c r="G21"/>
  <c r="E21"/>
  <c r="AI20"/>
  <c r="AG20"/>
  <c r="AE20"/>
  <c r="AC20"/>
  <c r="AA20"/>
  <c r="Y20"/>
  <c r="W20"/>
  <c r="U20"/>
  <c r="S20"/>
  <c r="Q20"/>
  <c r="O20"/>
  <c r="M20"/>
  <c r="K20"/>
  <c r="I20"/>
  <c r="G20"/>
  <c r="E20"/>
  <c r="AI19"/>
  <c r="AG19"/>
  <c r="AE19"/>
  <c r="AC19"/>
  <c r="AA19"/>
  <c r="Y19"/>
  <c r="W19"/>
  <c r="U19"/>
  <c r="S19"/>
  <c r="Q19"/>
  <c r="O19"/>
  <c r="M19"/>
  <c r="K19"/>
  <c r="I19"/>
  <c r="G19"/>
  <c r="E19"/>
  <c r="AI18"/>
  <c r="AG18"/>
  <c r="AE18"/>
  <c r="AC18"/>
  <c r="AA18"/>
  <c r="Y18"/>
  <c r="W18"/>
  <c r="U18"/>
  <c r="S18"/>
  <c r="Q18"/>
  <c r="O18"/>
  <c r="M18"/>
  <c r="K18"/>
  <c r="I18"/>
  <c r="G18"/>
  <c r="E18"/>
  <c r="AI17"/>
  <c r="AG17"/>
  <c r="AE17"/>
  <c r="AC17"/>
  <c r="AA17"/>
  <c r="Y17"/>
  <c r="W17"/>
  <c r="U17"/>
  <c r="S17"/>
  <c r="Q17"/>
  <c r="O17"/>
  <c r="M17"/>
  <c r="K17"/>
  <c r="I17"/>
  <c r="G17"/>
  <c r="E17"/>
  <c r="AI16"/>
  <c r="AG16"/>
  <c r="AE16"/>
  <c r="AC16"/>
  <c r="AA16"/>
  <c r="Y16"/>
  <c r="W16"/>
  <c r="U16"/>
  <c r="S16"/>
  <c r="Q16"/>
  <c r="O16"/>
  <c r="M16"/>
  <c r="K16"/>
  <c r="I16"/>
  <c r="G16"/>
  <c r="E16"/>
  <c r="AI15"/>
  <c r="AG15"/>
  <c r="AE15"/>
  <c r="AC15"/>
  <c r="AA15"/>
  <c r="Y15"/>
  <c r="W15"/>
  <c r="U15"/>
  <c r="S15"/>
  <c r="Q15"/>
  <c r="O15"/>
  <c r="M15"/>
  <c r="K15"/>
  <c r="I15"/>
  <c r="G15"/>
  <c r="E15"/>
  <c r="AI14"/>
  <c r="AG14"/>
  <c r="AE14"/>
  <c r="AC14"/>
  <c r="Y14"/>
  <c r="U14"/>
  <c r="Q14"/>
  <c r="M14"/>
  <c r="I14"/>
  <c r="E14"/>
  <c r="AG13"/>
  <c r="AC13"/>
  <c r="Y13"/>
  <c r="U13"/>
  <c r="Q13"/>
  <c r="M13"/>
  <c r="I13"/>
  <c r="E13"/>
  <c r="AG12"/>
  <c r="AC12"/>
  <c r="Y12"/>
  <c r="U12"/>
  <c r="Q12"/>
  <c r="M12"/>
  <c r="I12"/>
  <c r="E12"/>
  <c r="AG11"/>
  <c r="AC11"/>
  <c r="Y11"/>
  <c r="U11"/>
  <c r="Q11"/>
  <c r="M11"/>
  <c r="I11"/>
  <c r="E11"/>
  <c r="AG10"/>
  <c r="AC10"/>
  <c r="Y10"/>
  <c r="U10"/>
  <c r="Q10"/>
  <c r="M10"/>
  <c r="I10"/>
  <c r="E10"/>
  <c r="AG9"/>
  <c r="AC9"/>
  <c r="Y9"/>
  <c r="U9"/>
  <c r="Q9"/>
  <c r="M9"/>
  <c r="I9"/>
  <c r="E9"/>
  <c r="AG8"/>
  <c r="AC8"/>
  <c r="Y8"/>
  <c r="U8"/>
  <c r="Q8"/>
  <c r="M8"/>
  <c r="I8"/>
  <c r="E8"/>
  <c r="AG7"/>
  <c r="AC7"/>
  <c r="Y7"/>
  <c r="U7"/>
  <c r="Q7"/>
  <c r="M7"/>
  <c r="I7"/>
  <c r="E7"/>
  <c r="AG6"/>
  <c r="AC6"/>
  <c r="Y6"/>
  <c r="U6"/>
  <c r="Q6"/>
  <c r="M6"/>
  <c r="I6"/>
  <c r="E6"/>
  <c r="AU4"/>
  <c r="AQ4"/>
  <c r="AM4"/>
  <c r="AS5"/>
  <c r="AO5"/>
  <c r="AK5"/>
  <c r="AS21"/>
  <c r="AO21"/>
  <c r="AK21"/>
  <c r="AS20"/>
  <c r="AO20"/>
  <c r="AK20"/>
  <c r="AS19"/>
  <c r="AO19"/>
  <c r="AK19"/>
  <c r="AS18"/>
  <c r="AO18"/>
  <c r="AK18"/>
  <c r="AS17"/>
  <c r="AO17"/>
  <c r="AK17"/>
  <c r="AS16"/>
  <c r="AO16"/>
  <c r="AK16"/>
  <c r="AS15"/>
  <c r="AO15"/>
  <c r="AK15"/>
  <c r="AS14"/>
  <c r="AO14"/>
  <c r="AK14"/>
  <c r="AS13"/>
  <c r="AO13"/>
  <c r="AK13"/>
  <c r="AS12"/>
  <c r="AO12"/>
  <c r="AK12"/>
  <c r="AS11"/>
  <c r="AO11"/>
  <c r="AK11"/>
  <c r="AS10"/>
  <c r="AO10"/>
  <c r="AK10"/>
  <c r="AS9"/>
  <c r="AO9"/>
  <c r="AK9"/>
  <c r="AS8"/>
  <c r="AO8"/>
  <c r="AK8"/>
  <c r="AS7"/>
  <c r="AO7"/>
  <c r="AK7"/>
  <c r="AS6"/>
  <c r="AO6"/>
  <c r="AK6"/>
  <c r="AS22"/>
  <c r="AO22"/>
  <c r="AK22"/>
  <c r="D23"/>
  <c r="N120" i="1"/>
  <c r="P120"/>
  <c r="N36"/>
  <c r="O36"/>
  <c r="P36"/>
  <c r="N997"/>
  <c r="P997"/>
  <c r="Q4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Q78" s="1"/>
  <c r="Q79" s="1"/>
  <c r="Q80" s="1"/>
  <c r="Q81" s="1"/>
  <c r="Q82" s="1"/>
  <c r="Q83" s="1"/>
  <c r="Q84" s="1"/>
  <c r="Q85" s="1"/>
  <c r="Q86" s="1"/>
  <c r="Q87" s="1"/>
  <c r="Q88" s="1"/>
  <c r="Q89" s="1"/>
  <c r="Q90" s="1"/>
  <c r="Q91" s="1"/>
  <c r="Q92" s="1"/>
  <c r="Q93" s="1"/>
  <c r="Q94" s="1"/>
  <c r="Q95" s="1"/>
  <c r="Q96" s="1"/>
  <c r="Q97" s="1"/>
  <c r="Q98" s="1"/>
  <c r="Q99" s="1"/>
  <c r="Q100" s="1"/>
  <c r="Q101" s="1"/>
  <c r="Q102" s="1"/>
  <c r="Q103" s="1"/>
  <c r="Q104" s="1"/>
  <c r="Q105" s="1"/>
  <c r="Q106" s="1"/>
  <c r="Q107" s="1"/>
  <c r="Q108" s="1"/>
  <c r="Q109" s="1"/>
  <c r="Q110" s="1"/>
  <c r="Q111" s="1"/>
  <c r="Q112" s="1"/>
  <c r="Q113" s="1"/>
  <c r="Q114" s="1"/>
  <c r="Q115" s="1"/>
  <c r="Q116" s="1"/>
  <c r="Q117" s="1"/>
  <c r="Q118" s="1"/>
  <c r="Q119" s="1"/>
  <c r="Q120" s="1"/>
  <c r="Q121" s="1"/>
  <c r="Q122" s="1"/>
  <c r="Q123" s="1"/>
  <c r="Q124" s="1"/>
  <c r="Q125" s="1"/>
  <c r="Q126" s="1"/>
  <c r="Q127" s="1"/>
  <c r="Q128" s="1"/>
  <c r="Q129" s="1"/>
  <c r="Q130" s="1"/>
  <c r="Q131" s="1"/>
  <c r="Q132" s="1"/>
  <c r="Q133" s="1"/>
  <c r="Q134" s="1"/>
  <c r="Q135" s="1"/>
  <c r="Q136" s="1"/>
  <c r="Q137" s="1"/>
  <c r="Q138" s="1"/>
  <c r="Q139" s="1"/>
  <c r="Q140" s="1"/>
  <c r="Q141" s="1"/>
  <c r="Q142" s="1"/>
  <c r="Q143" s="1"/>
  <c r="Q144" s="1"/>
  <c r="Q145" s="1"/>
  <c r="Q146" s="1"/>
  <c r="Q147" s="1"/>
  <c r="Q148" s="1"/>
  <c r="Q149" s="1"/>
  <c r="Q150" s="1"/>
  <c r="Q151" s="1"/>
  <c r="Q152" s="1"/>
  <c r="Q153" s="1"/>
  <c r="Q154" s="1"/>
  <c r="Q155" s="1"/>
  <c r="Q156" s="1"/>
  <c r="Q157" s="1"/>
  <c r="Q158" s="1"/>
  <c r="Q159" s="1"/>
  <c r="Q160" s="1"/>
  <c r="Q161" s="1"/>
  <c r="Q162" s="1"/>
  <c r="Q163" s="1"/>
  <c r="Q164" s="1"/>
  <c r="Q165" s="1"/>
  <c r="Q166" s="1"/>
  <c r="Q167" s="1"/>
  <c r="Q168" s="1"/>
  <c r="Q169" s="1"/>
  <c r="Q170" s="1"/>
  <c r="Q171" s="1"/>
  <c r="Q172" s="1"/>
  <c r="Q173" s="1"/>
  <c r="Q174" s="1"/>
  <c r="Q175" s="1"/>
  <c r="Q176" s="1"/>
  <c r="Q177" s="1"/>
  <c r="Q178" s="1"/>
  <c r="Q179" s="1"/>
  <c r="Q180" s="1"/>
  <c r="Q181" s="1"/>
  <c r="Q182" s="1"/>
  <c r="Q183" s="1"/>
  <c r="Q184" s="1"/>
  <c r="Q185" s="1"/>
  <c r="Q186" s="1"/>
  <c r="Q187" s="1"/>
  <c r="Q188" s="1"/>
  <c r="Q189" s="1"/>
  <c r="Q190" s="1"/>
  <c r="Q191" s="1"/>
  <c r="Q192" s="1"/>
  <c r="Q193" s="1"/>
  <c r="Q194" s="1"/>
  <c r="Q195" s="1"/>
  <c r="Q196" s="1"/>
  <c r="Q197" s="1"/>
  <c r="Q198" s="1"/>
  <c r="Q199" s="1"/>
  <c r="Q200" s="1"/>
  <c r="Q201" s="1"/>
  <c r="Q202" s="1"/>
  <c r="Q203" s="1"/>
  <c r="Q204" s="1"/>
  <c r="Q205" s="1"/>
  <c r="Q206" s="1"/>
  <c r="Q207" s="1"/>
  <c r="Q208" s="1"/>
  <c r="Q209" s="1"/>
  <c r="Q210" s="1"/>
  <c r="Q211" s="1"/>
  <c r="Q212" s="1"/>
  <c r="Q213" s="1"/>
  <c r="Q214" s="1"/>
  <c r="Q215" s="1"/>
  <c r="Q216" s="1"/>
  <c r="Q217" s="1"/>
  <c r="Q218" s="1"/>
  <c r="Q219" s="1"/>
  <c r="Q220" s="1"/>
  <c r="Q221" s="1"/>
  <c r="Q222" s="1"/>
  <c r="Q223" s="1"/>
  <c r="Q224" s="1"/>
  <c r="Q225" s="1"/>
  <c r="Q226" s="1"/>
  <c r="Q227" s="1"/>
  <c r="Q228" s="1"/>
  <c r="Q229" s="1"/>
  <c r="Q230" s="1"/>
  <c r="Q231" s="1"/>
  <c r="Q232" s="1"/>
  <c r="Q233" s="1"/>
  <c r="Q234" s="1"/>
  <c r="Q235" s="1"/>
  <c r="Q236" s="1"/>
  <c r="Q237" s="1"/>
  <c r="Q238" s="1"/>
  <c r="Q239" s="1"/>
  <c r="Q240" s="1"/>
  <c r="Q241" s="1"/>
  <c r="Q242" s="1"/>
  <c r="Q243" s="1"/>
  <c r="Q244" s="1"/>
  <c r="Q245" s="1"/>
  <c r="Q246" s="1"/>
  <c r="Q247" s="1"/>
  <c r="Q248" s="1"/>
  <c r="Q249" s="1"/>
  <c r="Q250" s="1"/>
  <c r="Q251" s="1"/>
  <c r="Q252" s="1"/>
  <c r="Q253" s="1"/>
  <c r="Q254" s="1"/>
  <c r="Q255" s="1"/>
  <c r="Q256" s="1"/>
  <c r="Q257" s="1"/>
  <c r="Q258" s="1"/>
  <c r="Q259" s="1"/>
  <c r="Q260" s="1"/>
  <c r="Q261" s="1"/>
  <c r="Q262" s="1"/>
  <c r="Q263" s="1"/>
  <c r="Q264" s="1"/>
  <c r="Q265" s="1"/>
  <c r="Q266" s="1"/>
  <c r="Q267" s="1"/>
  <c r="Q268" s="1"/>
  <c r="Q269" s="1"/>
  <c r="Q270" s="1"/>
  <c r="Q271" s="1"/>
  <c r="Q272" s="1"/>
  <c r="Q273" s="1"/>
  <c r="Q274" s="1"/>
  <c r="Q275" s="1"/>
  <c r="Q276" s="1"/>
  <c r="Q277" s="1"/>
  <c r="Q278" s="1"/>
  <c r="Q279" s="1"/>
  <c r="Q280" s="1"/>
  <c r="Q281" s="1"/>
  <c r="Q282" s="1"/>
  <c r="Q283" s="1"/>
  <c r="Q284" s="1"/>
  <c r="Q285" s="1"/>
  <c r="Q286" s="1"/>
  <c r="Q287" s="1"/>
  <c r="Q288" s="1"/>
  <c r="Q289" s="1"/>
  <c r="Q290" s="1"/>
  <c r="Q291" s="1"/>
  <c r="Q292" s="1"/>
  <c r="Q293" s="1"/>
  <c r="Q294" s="1"/>
  <c r="Q295" s="1"/>
  <c r="Q296" s="1"/>
  <c r="Q297" s="1"/>
  <c r="Q298" s="1"/>
  <c r="Q299" s="1"/>
  <c r="Q300" s="1"/>
  <c r="Q301" s="1"/>
  <c r="Q302" s="1"/>
  <c r="Q303" s="1"/>
  <c r="Q304" s="1"/>
  <c r="Q305" s="1"/>
  <c r="Q306" s="1"/>
  <c r="Q307" s="1"/>
  <c r="Q308" s="1"/>
  <c r="Q309" s="1"/>
  <c r="Q310" s="1"/>
  <c r="Q311" s="1"/>
  <c r="Q312" s="1"/>
  <c r="Q313" s="1"/>
  <c r="Q314" s="1"/>
  <c r="Q315" s="1"/>
  <c r="Q316" s="1"/>
  <c r="Q317" s="1"/>
  <c r="Q318" s="1"/>
  <c r="Q319" s="1"/>
  <c r="Q320" s="1"/>
  <c r="Q321" s="1"/>
  <c r="Q322" s="1"/>
  <c r="Q323" s="1"/>
  <c r="Q324" s="1"/>
  <c r="Q325" s="1"/>
  <c r="Q326" s="1"/>
  <c r="Q327" s="1"/>
  <c r="Q328" s="1"/>
  <c r="Q329" s="1"/>
  <c r="Q330" s="1"/>
  <c r="Q331" s="1"/>
  <c r="Q332" s="1"/>
  <c r="Q333" s="1"/>
  <c r="Q334" s="1"/>
  <c r="Q335" s="1"/>
  <c r="Q336" s="1"/>
  <c r="Q337" s="1"/>
  <c r="Q338" s="1"/>
  <c r="Q339" s="1"/>
  <c r="Q340" s="1"/>
  <c r="Q341" s="1"/>
  <c r="Q342" s="1"/>
  <c r="Q343" s="1"/>
  <c r="Q344" s="1"/>
  <c r="Q345" s="1"/>
  <c r="Q346" s="1"/>
  <c r="Q347" s="1"/>
  <c r="Q348" s="1"/>
  <c r="Q349" s="1"/>
  <c r="Q350" s="1"/>
  <c r="Q351" s="1"/>
  <c r="Q352" s="1"/>
  <c r="Q353" s="1"/>
  <c r="Q354" s="1"/>
  <c r="Q355" s="1"/>
  <c r="Q356" s="1"/>
  <c r="Q357" s="1"/>
  <c r="Q358" s="1"/>
  <c r="Q359" s="1"/>
  <c r="Q360" s="1"/>
  <c r="Q361" s="1"/>
  <c r="Q362" s="1"/>
  <c r="Q363" s="1"/>
  <c r="Q364" s="1"/>
  <c r="Q365" s="1"/>
  <c r="Q366" s="1"/>
  <c r="Q367" s="1"/>
  <c r="Q368" s="1"/>
  <c r="Q369" s="1"/>
  <c r="Q370" s="1"/>
  <c r="Q371" s="1"/>
  <c r="Q372" s="1"/>
  <c r="Q373" s="1"/>
  <c r="Q374" s="1"/>
  <c r="Q375" s="1"/>
  <c r="Q376" s="1"/>
  <c r="Q377" s="1"/>
  <c r="Q378" s="1"/>
  <c r="Q379" s="1"/>
  <c r="Q380" s="1"/>
  <c r="Q381" s="1"/>
  <c r="Q382" s="1"/>
  <c r="Q383" s="1"/>
  <c r="Q384" s="1"/>
  <c r="Q385" s="1"/>
  <c r="Q386" s="1"/>
  <c r="Q387" s="1"/>
  <c r="Q388" s="1"/>
  <c r="Q389" s="1"/>
  <c r="Q390" s="1"/>
  <c r="Q391" s="1"/>
  <c r="Q392" s="1"/>
  <c r="Q393" s="1"/>
  <c r="Q394" s="1"/>
  <c r="Q395" s="1"/>
  <c r="Q396" s="1"/>
  <c r="Q397" s="1"/>
  <c r="Q398" s="1"/>
  <c r="Q399" s="1"/>
  <c r="Q400" s="1"/>
  <c r="Q401" s="1"/>
  <c r="Q402" s="1"/>
  <c r="Q403" s="1"/>
  <c r="Q404" s="1"/>
  <c r="Q405" s="1"/>
  <c r="Q406" s="1"/>
  <c r="Q407" s="1"/>
  <c r="Q408" s="1"/>
  <c r="Q409" s="1"/>
  <c r="Q410" s="1"/>
  <c r="Q411" s="1"/>
  <c r="Q412" s="1"/>
  <c r="Q413" s="1"/>
  <c r="Q414" s="1"/>
  <c r="Q415" s="1"/>
  <c r="Q416" s="1"/>
  <c r="Q417" s="1"/>
  <c r="Q418" s="1"/>
  <c r="Q419" s="1"/>
  <c r="Q420" s="1"/>
  <c r="Q421" s="1"/>
  <c r="Q422" s="1"/>
  <c r="Q423" s="1"/>
  <c r="Q424" s="1"/>
  <c r="Q425" s="1"/>
  <c r="Q426" s="1"/>
  <c r="Q427" s="1"/>
  <c r="Q428" s="1"/>
  <c r="Q429" s="1"/>
  <c r="Q430" s="1"/>
  <c r="Q431" s="1"/>
  <c r="Q432" s="1"/>
  <c r="Q433" s="1"/>
  <c r="Q434" s="1"/>
  <c r="Q435" s="1"/>
  <c r="Q436" s="1"/>
  <c r="Q437" s="1"/>
  <c r="Q438" s="1"/>
  <c r="Q439" s="1"/>
  <c r="Q440" s="1"/>
  <c r="Q441" s="1"/>
  <c r="Q442" s="1"/>
  <c r="Q443" s="1"/>
  <c r="Q444" s="1"/>
  <c r="Q445" s="1"/>
  <c r="Q446" s="1"/>
  <c r="Q447" s="1"/>
  <c r="Q448" s="1"/>
  <c r="Q449" s="1"/>
  <c r="Q450" s="1"/>
  <c r="Q451" s="1"/>
  <c r="Q452" s="1"/>
  <c r="Q453" s="1"/>
  <c r="Q454" s="1"/>
  <c r="Q455" s="1"/>
  <c r="Q456" s="1"/>
  <c r="Q457" s="1"/>
  <c r="Q458" s="1"/>
  <c r="Q459" s="1"/>
  <c r="Q460" s="1"/>
  <c r="Q461" s="1"/>
  <c r="Q462" s="1"/>
  <c r="Q463" s="1"/>
  <c r="Q464" s="1"/>
  <c r="Q465" s="1"/>
  <c r="Q466" s="1"/>
  <c r="Q467" s="1"/>
  <c r="Q468" s="1"/>
  <c r="Q469" s="1"/>
  <c r="Q470" s="1"/>
  <c r="Q471" s="1"/>
  <c r="Q472" s="1"/>
  <c r="Q473" s="1"/>
  <c r="Q474" s="1"/>
  <c r="Q475" s="1"/>
  <c r="Q476" s="1"/>
  <c r="Q477" s="1"/>
  <c r="Q478" s="1"/>
  <c r="Q479" s="1"/>
  <c r="Q480" s="1"/>
  <c r="Q481" s="1"/>
  <c r="Q482" s="1"/>
  <c r="Q483" s="1"/>
  <c r="Q484" s="1"/>
  <c r="Q485" s="1"/>
  <c r="Q486" s="1"/>
  <c r="Q487" s="1"/>
  <c r="Q488" s="1"/>
  <c r="Q489" s="1"/>
  <c r="Q490" s="1"/>
  <c r="Q491" s="1"/>
  <c r="Q492" s="1"/>
  <c r="Q493" s="1"/>
  <c r="Q494" s="1"/>
  <c r="Q495" s="1"/>
  <c r="Q496" s="1"/>
  <c r="Q497" s="1"/>
  <c r="Q498" s="1"/>
  <c r="Q499" s="1"/>
  <c r="Q500" s="1"/>
  <c r="Q501" s="1"/>
  <c r="Q502" s="1"/>
  <c r="Q503" s="1"/>
  <c r="Q504" s="1"/>
  <c r="Q505" s="1"/>
  <c r="Q506" s="1"/>
  <c r="Q507" s="1"/>
  <c r="Q508" s="1"/>
  <c r="Q509" s="1"/>
  <c r="Q510" s="1"/>
  <c r="Q511" s="1"/>
  <c r="Q512" s="1"/>
  <c r="Q513" s="1"/>
  <c r="Q514" s="1"/>
  <c r="Q515" s="1"/>
  <c r="Q516" s="1"/>
  <c r="Q517" s="1"/>
  <c r="Q518" s="1"/>
  <c r="Q519" s="1"/>
  <c r="Q520" s="1"/>
  <c r="Q521" s="1"/>
  <c r="Q522" s="1"/>
  <c r="Q523" s="1"/>
  <c r="Q524" s="1"/>
  <c r="Q525" s="1"/>
  <c r="Q526" s="1"/>
  <c r="Q527" s="1"/>
  <c r="Q528" s="1"/>
  <c r="Q529" s="1"/>
  <c r="Q530" s="1"/>
  <c r="Q531" s="1"/>
  <c r="Q532" s="1"/>
  <c r="Q533" s="1"/>
  <c r="Q534" s="1"/>
  <c r="Q535" s="1"/>
  <c r="Q536" s="1"/>
  <c r="Q537" s="1"/>
  <c r="Q538" s="1"/>
  <c r="Q539" s="1"/>
  <c r="Q540" s="1"/>
  <c r="Q541" s="1"/>
  <c r="Q542" s="1"/>
  <c r="Q543" s="1"/>
  <c r="Q544" s="1"/>
  <c r="Q545" s="1"/>
  <c r="Q546" s="1"/>
  <c r="Q547" s="1"/>
  <c r="Q548" s="1"/>
  <c r="Q549" s="1"/>
  <c r="Q550" s="1"/>
  <c r="Q551" s="1"/>
  <c r="Q552" s="1"/>
  <c r="Q553" s="1"/>
  <c r="Q554" s="1"/>
  <c r="Q555" s="1"/>
  <c r="Q556" s="1"/>
  <c r="Q557" s="1"/>
  <c r="Q558" s="1"/>
  <c r="Q559" s="1"/>
  <c r="Q560" s="1"/>
  <c r="Q561" s="1"/>
  <c r="Q562" s="1"/>
  <c r="Q563" s="1"/>
  <c r="Q564" s="1"/>
  <c r="Q565" s="1"/>
  <c r="Q566" s="1"/>
  <c r="Q567" s="1"/>
  <c r="Q568" s="1"/>
  <c r="Q569" s="1"/>
  <c r="Q570" s="1"/>
  <c r="Q571" s="1"/>
  <c r="Q572" s="1"/>
  <c r="Q573" s="1"/>
  <c r="Q574" s="1"/>
  <c r="Q575" s="1"/>
  <c r="Q576" s="1"/>
  <c r="Q577" s="1"/>
  <c r="Q578" s="1"/>
  <c r="Q579" s="1"/>
  <c r="Q580" s="1"/>
  <c r="Q581" s="1"/>
  <c r="Q582" s="1"/>
  <c r="Q583" s="1"/>
  <c r="Q584" s="1"/>
  <c r="Q585" s="1"/>
  <c r="Q586" s="1"/>
  <c r="Q587" s="1"/>
  <c r="Q588" s="1"/>
  <c r="Q589" s="1"/>
  <c r="Q590" s="1"/>
  <c r="Q591" s="1"/>
  <c r="Q592" s="1"/>
  <c r="Q593" s="1"/>
  <c r="Q594" s="1"/>
  <c r="Q595" s="1"/>
  <c r="Q596" s="1"/>
  <c r="Q597" s="1"/>
  <c r="Q598" s="1"/>
  <c r="Q599" s="1"/>
  <c r="Q600" s="1"/>
  <c r="Q601" s="1"/>
  <c r="Q602" s="1"/>
  <c r="Q603" s="1"/>
  <c r="Q604" s="1"/>
  <c r="Q605" s="1"/>
  <c r="Q606" s="1"/>
  <c r="Q607" s="1"/>
  <c r="Q608" s="1"/>
  <c r="Q609" s="1"/>
  <c r="Q610" s="1"/>
  <c r="Q611" s="1"/>
  <c r="Q612" s="1"/>
  <c r="Q613" s="1"/>
  <c r="Q614" s="1"/>
  <c r="Q615" s="1"/>
  <c r="Q616" s="1"/>
  <c r="Q617" s="1"/>
  <c r="Q618" s="1"/>
  <c r="Q619" s="1"/>
  <c r="Q620" s="1"/>
  <c r="Q621" s="1"/>
  <c r="Q622" s="1"/>
  <c r="Q623" s="1"/>
  <c r="Q624" s="1"/>
  <c r="Q625" s="1"/>
  <c r="Q626" s="1"/>
  <c r="Q627" s="1"/>
  <c r="Q628" s="1"/>
  <c r="Q629" s="1"/>
  <c r="Q630" s="1"/>
  <c r="Q631" s="1"/>
  <c r="Q632" s="1"/>
  <c r="Q633" s="1"/>
  <c r="Q634" s="1"/>
  <c r="Q635" s="1"/>
  <c r="Q636" s="1"/>
  <c r="Q637" s="1"/>
  <c r="Q638" s="1"/>
  <c r="Q639" s="1"/>
  <c r="Q640" s="1"/>
  <c r="Q641" s="1"/>
  <c r="Q642" s="1"/>
  <c r="Q643" s="1"/>
  <c r="Q644" s="1"/>
  <c r="Q645" s="1"/>
  <c r="Q646" s="1"/>
  <c r="Q647" s="1"/>
  <c r="Q648" s="1"/>
  <c r="Q649" s="1"/>
  <c r="Q650" s="1"/>
  <c r="Q651" s="1"/>
  <c r="Q652" s="1"/>
  <c r="Q653" s="1"/>
  <c r="Q654" s="1"/>
  <c r="Q655" s="1"/>
  <c r="Q656" s="1"/>
  <c r="Q657" s="1"/>
  <c r="Q658" s="1"/>
  <c r="Q659" s="1"/>
  <c r="Q660" s="1"/>
  <c r="Q661" s="1"/>
  <c r="Q662" s="1"/>
  <c r="Q663" s="1"/>
  <c r="Q664" s="1"/>
  <c r="Q665" s="1"/>
  <c r="Q666" s="1"/>
  <c r="Q667" s="1"/>
  <c r="Q668" s="1"/>
  <c r="Q669" s="1"/>
  <c r="Q670" s="1"/>
  <c r="Q671" s="1"/>
  <c r="Q672" s="1"/>
  <c r="Q673" s="1"/>
  <c r="Q674" s="1"/>
  <c r="Q675" s="1"/>
  <c r="Q676" s="1"/>
  <c r="Q677" s="1"/>
  <c r="Q678" s="1"/>
  <c r="Q679" s="1"/>
  <c r="Q680" s="1"/>
  <c r="Q681" s="1"/>
  <c r="Q682" s="1"/>
  <c r="Q683" s="1"/>
  <c r="Q684" s="1"/>
  <c r="Q685" s="1"/>
  <c r="Q686" s="1"/>
  <c r="Q687" s="1"/>
  <c r="Q688" s="1"/>
  <c r="Q689" s="1"/>
  <c r="Q690" s="1"/>
  <c r="Q691" s="1"/>
  <c r="Q692" s="1"/>
  <c r="Q693" s="1"/>
  <c r="Q694" s="1"/>
  <c r="Q695" s="1"/>
  <c r="Q696" s="1"/>
  <c r="Q697" s="1"/>
  <c r="Q698" s="1"/>
  <c r="Q699" s="1"/>
  <c r="Q700" s="1"/>
  <c r="Q701" s="1"/>
  <c r="Q702" s="1"/>
  <c r="Q703" s="1"/>
  <c r="Q704" s="1"/>
  <c r="Q705" s="1"/>
  <c r="Q706" s="1"/>
  <c r="Q707" s="1"/>
  <c r="Q708" s="1"/>
  <c r="Q709" s="1"/>
  <c r="Q710" s="1"/>
  <c r="Q711" s="1"/>
  <c r="Q712" s="1"/>
  <c r="Q713" s="1"/>
  <c r="Q714" s="1"/>
  <c r="Q715" s="1"/>
  <c r="Q716" s="1"/>
  <c r="Q717" s="1"/>
  <c r="Q718" s="1"/>
  <c r="Q719" s="1"/>
  <c r="Q720" s="1"/>
  <c r="Q721" s="1"/>
  <c r="Q722" s="1"/>
  <c r="Q723" s="1"/>
  <c r="Q724" s="1"/>
  <c r="Q725" s="1"/>
  <c r="Q726" s="1"/>
  <c r="Q727" s="1"/>
  <c r="Q728" s="1"/>
  <c r="Q729" s="1"/>
  <c r="Q730" s="1"/>
  <c r="Q731" s="1"/>
  <c r="Q732" s="1"/>
  <c r="Q733" s="1"/>
  <c r="Q734" s="1"/>
  <c r="Q735" s="1"/>
  <c r="Q736" s="1"/>
  <c r="Q737" s="1"/>
  <c r="Q738" s="1"/>
  <c r="Q739" s="1"/>
  <c r="Q740" s="1"/>
  <c r="Q741" s="1"/>
  <c r="Q742" s="1"/>
  <c r="Q743" s="1"/>
  <c r="Q744" s="1"/>
  <c r="Q745" s="1"/>
  <c r="Q746" s="1"/>
  <c r="Q747" s="1"/>
  <c r="Q748" s="1"/>
  <c r="Q749" s="1"/>
  <c r="Q750" s="1"/>
  <c r="Q751" s="1"/>
  <c r="Q752" s="1"/>
  <c r="Q753" s="1"/>
  <c r="Q754" s="1"/>
  <c r="Q755" s="1"/>
  <c r="Q756" s="1"/>
  <c r="Q757" s="1"/>
  <c r="Q758" s="1"/>
  <c r="Q759" s="1"/>
  <c r="Q760" s="1"/>
  <c r="Q761" s="1"/>
  <c r="Q762" s="1"/>
  <c r="Q763" s="1"/>
  <c r="Q764" s="1"/>
  <c r="Q765" s="1"/>
  <c r="Q766" s="1"/>
  <c r="Q767" s="1"/>
  <c r="Q768" s="1"/>
  <c r="Q769" s="1"/>
  <c r="Q770" s="1"/>
  <c r="Q771" s="1"/>
  <c r="Q772" s="1"/>
  <c r="Q773" s="1"/>
  <c r="Q774" s="1"/>
  <c r="Q775" s="1"/>
  <c r="Q776" s="1"/>
  <c r="Q777" s="1"/>
  <c r="Q778" s="1"/>
  <c r="Q779" s="1"/>
  <c r="Q780" s="1"/>
  <c r="Q781" s="1"/>
  <c r="Q782" s="1"/>
  <c r="Q783" s="1"/>
  <c r="Q784" s="1"/>
  <c r="Q785" s="1"/>
  <c r="Q786" s="1"/>
  <c r="Q787" s="1"/>
  <c r="Q788" s="1"/>
  <c r="Q789" s="1"/>
  <c r="Q790" s="1"/>
  <c r="Q791" s="1"/>
  <c r="Q792" s="1"/>
  <c r="Q793" s="1"/>
  <c r="Q794" s="1"/>
  <c r="Q795" s="1"/>
  <c r="Q796" s="1"/>
  <c r="Q797" s="1"/>
  <c r="Q798" s="1"/>
  <c r="Q799" s="1"/>
  <c r="Q800" s="1"/>
  <c r="Q801" s="1"/>
  <c r="Q802" s="1"/>
  <c r="Q803" s="1"/>
  <c r="Q804" s="1"/>
  <c r="Q805" s="1"/>
  <c r="Q806" s="1"/>
  <c r="Q807" s="1"/>
  <c r="Q808" s="1"/>
  <c r="Q809" s="1"/>
  <c r="Q810" s="1"/>
  <c r="Q811" s="1"/>
  <c r="Q812" s="1"/>
  <c r="Q813" s="1"/>
  <c r="Q814" s="1"/>
  <c r="Q815" s="1"/>
  <c r="Q816" s="1"/>
  <c r="Q817" s="1"/>
  <c r="Q818" s="1"/>
  <c r="Q819" s="1"/>
  <c r="Q820" s="1"/>
  <c r="Q821" s="1"/>
  <c r="Q822" s="1"/>
  <c r="Q823" s="1"/>
  <c r="Q824" s="1"/>
  <c r="Q825" s="1"/>
  <c r="Q826" s="1"/>
  <c r="Q827" s="1"/>
  <c r="Q828" s="1"/>
  <c r="Q829" s="1"/>
  <c r="Q830" s="1"/>
  <c r="Q831" s="1"/>
  <c r="Q832" s="1"/>
  <c r="Q833" s="1"/>
  <c r="Q834" s="1"/>
  <c r="Q835" s="1"/>
  <c r="Q836" s="1"/>
  <c r="Q837" s="1"/>
  <c r="Q838" s="1"/>
  <c r="Q839" s="1"/>
  <c r="Q840" s="1"/>
  <c r="Q841" s="1"/>
  <c r="Q842" s="1"/>
  <c r="Q843" s="1"/>
  <c r="Q844" s="1"/>
  <c r="Q845" s="1"/>
  <c r="Q846" s="1"/>
  <c r="Q847" s="1"/>
  <c r="Q848" s="1"/>
  <c r="Q849" s="1"/>
  <c r="Q850" s="1"/>
  <c r="Q851" s="1"/>
  <c r="Q852" s="1"/>
  <c r="Q853" s="1"/>
  <c r="Q854" s="1"/>
  <c r="Q855" s="1"/>
  <c r="Q856" s="1"/>
  <c r="Q857" s="1"/>
  <c r="Q858" s="1"/>
  <c r="Q859" s="1"/>
  <c r="Q860" s="1"/>
  <c r="Q861" s="1"/>
  <c r="Q862" s="1"/>
  <c r="Q863" s="1"/>
  <c r="Q864" s="1"/>
  <c r="Q865" s="1"/>
  <c r="Q866" s="1"/>
  <c r="Q867" s="1"/>
  <c r="Q868" s="1"/>
  <c r="Q869" s="1"/>
  <c r="Q870" s="1"/>
  <c r="Q871" s="1"/>
  <c r="Q872" s="1"/>
  <c r="Q873" s="1"/>
  <c r="Q874" s="1"/>
  <c r="Q875" s="1"/>
  <c r="Q876" s="1"/>
  <c r="Q877" s="1"/>
  <c r="Q878" s="1"/>
  <c r="Q879" s="1"/>
  <c r="Q880" s="1"/>
  <c r="Q881" s="1"/>
  <c r="Q882" s="1"/>
  <c r="Q883" s="1"/>
  <c r="Q884" s="1"/>
  <c r="Q885" s="1"/>
  <c r="Q886" s="1"/>
  <c r="Q887" s="1"/>
  <c r="Q888" s="1"/>
  <c r="Q889" s="1"/>
  <c r="Q890" s="1"/>
  <c r="Q891" s="1"/>
  <c r="Q892" s="1"/>
  <c r="Q893" s="1"/>
  <c r="Q894" s="1"/>
  <c r="Q895" s="1"/>
  <c r="Q896" s="1"/>
  <c r="Q897" s="1"/>
  <c r="Q898" s="1"/>
  <c r="Q899" s="1"/>
  <c r="Q900" s="1"/>
  <c r="Q901" s="1"/>
  <c r="Q902" s="1"/>
  <c r="Q903" s="1"/>
  <c r="Q904" s="1"/>
  <c r="Q905" s="1"/>
  <c r="Q906" s="1"/>
  <c r="Q907" s="1"/>
  <c r="Q908" s="1"/>
  <c r="Q909" s="1"/>
  <c r="Q910" s="1"/>
  <c r="Q911" s="1"/>
  <c r="Q912" s="1"/>
  <c r="Q913" s="1"/>
  <c r="Q914" s="1"/>
  <c r="Q915" s="1"/>
  <c r="Q916" s="1"/>
  <c r="Q917" s="1"/>
  <c r="Q918" s="1"/>
  <c r="Q919" s="1"/>
  <c r="Q920" s="1"/>
  <c r="Q921" s="1"/>
  <c r="Q922" s="1"/>
  <c r="Q923" s="1"/>
  <c r="Q924" s="1"/>
  <c r="Q925" s="1"/>
  <c r="Q926" s="1"/>
  <c r="Q927" s="1"/>
  <c r="Q928" s="1"/>
  <c r="Q929" s="1"/>
  <c r="Q930" s="1"/>
  <c r="Q931" s="1"/>
  <c r="Q932" s="1"/>
  <c r="Q933" s="1"/>
  <c r="Q934" s="1"/>
  <c r="Q935" s="1"/>
  <c r="Q936" s="1"/>
  <c r="Q937" s="1"/>
  <c r="Q938" s="1"/>
  <c r="Q939" s="1"/>
  <c r="Q940" s="1"/>
  <c r="Q941" s="1"/>
  <c r="Q942" s="1"/>
  <c r="Q943" s="1"/>
  <c r="Q944" s="1"/>
  <c r="Q945" s="1"/>
  <c r="Q946" s="1"/>
  <c r="Q947" s="1"/>
  <c r="Q948" s="1"/>
  <c r="Q949" s="1"/>
  <c r="Q950" s="1"/>
  <c r="Q951" s="1"/>
  <c r="Q952" s="1"/>
  <c r="Q953" s="1"/>
  <c r="Q954" s="1"/>
  <c r="Q955" s="1"/>
  <c r="Q956" s="1"/>
  <c r="Q957" s="1"/>
  <c r="Q958" s="1"/>
  <c r="Q959" s="1"/>
  <c r="Q960" s="1"/>
  <c r="Q961" s="1"/>
  <c r="Q962" s="1"/>
  <c r="Q963" s="1"/>
  <c r="Q964" s="1"/>
  <c r="Q965" s="1"/>
  <c r="Q966" s="1"/>
  <c r="Q967" s="1"/>
  <c r="Q968" s="1"/>
  <c r="Q969" s="1"/>
  <c r="Q970" s="1"/>
  <c r="Q971" s="1"/>
  <c r="Q972" s="1"/>
  <c r="Q973" s="1"/>
  <c r="Q974" s="1"/>
  <c r="Q975" s="1"/>
  <c r="Q976" s="1"/>
  <c r="Q977" s="1"/>
  <c r="Q978" s="1"/>
  <c r="Q979" s="1"/>
  <c r="Q980" s="1"/>
  <c r="Q981" s="1"/>
  <c r="Q982" s="1"/>
  <c r="Q983" s="1"/>
  <c r="Q984" s="1"/>
  <c r="Q985" s="1"/>
  <c r="Q986" s="1"/>
  <c r="Q987" s="1"/>
  <c r="Q988" s="1"/>
  <c r="Q989" s="1"/>
  <c r="Q990" s="1"/>
  <c r="Q991" s="1"/>
  <c r="Q992" s="1"/>
  <c r="Q993" s="1"/>
  <c r="Q994" s="1"/>
  <c r="Q995" s="1"/>
  <c r="Q996" s="1"/>
  <c r="Q997" s="1"/>
  <c r="Q998" s="1"/>
  <c r="Q999" s="1"/>
  <c r="Q1000" s="1"/>
  <c r="Q1001" s="1"/>
  <c r="Q1002" s="1"/>
  <c r="Q1003" s="1"/>
  <c r="Q1004" s="1"/>
  <c r="Q1005" s="1"/>
  <c r="Q1006" s="1"/>
  <c r="Q1007" s="1"/>
  <c r="Q1008" s="1"/>
  <c r="Q1009" s="1"/>
  <c r="Q1010" s="1"/>
  <c r="Q1011" s="1"/>
  <c r="Q1012" s="1"/>
  <c r="Q1013" s="1"/>
  <c r="Q1014" s="1"/>
  <c r="Q1015" s="1"/>
  <c r="Q1016" s="1"/>
  <c r="Q1017" s="1"/>
  <c r="Q1018" s="1"/>
  <c r="Q1019" s="1"/>
  <c r="Q1020" s="1"/>
  <c r="Q1021" s="1"/>
  <c r="Q1022" s="1"/>
  <c r="Q1023" s="1"/>
  <c r="Q1024" s="1"/>
  <c r="Q1025" s="1"/>
  <c r="Q1026" s="1"/>
  <c r="Q1027" s="1"/>
  <c r="Q1028" s="1"/>
  <c r="Q1029" s="1"/>
  <c r="Q1030" s="1"/>
  <c r="Q1031" s="1"/>
  <c r="Q1032" s="1"/>
  <c r="Q1033" s="1"/>
  <c r="Q1034" s="1"/>
  <c r="Q1035" s="1"/>
  <c r="Q1036" s="1"/>
  <c r="Q1037" s="1"/>
  <c r="Q1038" s="1"/>
  <c r="Q1039" s="1"/>
  <c r="Q1040" s="1"/>
  <c r="Q1041" s="1"/>
  <c r="Q1042" s="1"/>
  <c r="Q1043" s="1"/>
  <c r="Q1044" s="1"/>
  <c r="Q1045" s="1"/>
  <c r="Q1046" s="1"/>
  <c r="Q1047" s="1"/>
  <c r="Q1048" s="1"/>
  <c r="Q1049" s="1"/>
  <c r="Q1050" s="1"/>
  <c r="Q1051" s="1"/>
  <c r="Q1052" s="1"/>
  <c r="Q1053" s="1"/>
  <c r="Q1054" s="1"/>
  <c r="Q1055" s="1"/>
  <c r="Q1056" s="1"/>
  <c r="Q1057" s="1"/>
  <c r="Q1058" s="1"/>
  <c r="Q1059" s="1"/>
  <c r="Q1060" s="1"/>
  <c r="Q1061" s="1"/>
  <c r="Q1062" s="1"/>
  <c r="Q1063" s="1"/>
  <c r="Q1064" s="1"/>
  <c r="Q1065" s="1"/>
  <c r="Q1066" s="1"/>
  <c r="Q1067" s="1"/>
  <c r="Q1068" s="1"/>
  <c r="Q1069" s="1"/>
  <c r="Q1070" s="1"/>
  <c r="Q1071" s="1"/>
  <c r="Q1072" s="1"/>
  <c r="Q1073" s="1"/>
  <c r="Q1074" s="1"/>
  <c r="Q1075" s="1"/>
  <c r="Q1076" s="1"/>
  <c r="Q1077" s="1"/>
  <c r="Q1078" s="1"/>
  <c r="Q1079" s="1"/>
  <c r="Q1080" s="1"/>
  <c r="Q1081" s="1"/>
  <c r="Q1082" s="1"/>
  <c r="Q1083" s="1"/>
  <c r="Q1084" s="1"/>
  <c r="Q1085" s="1"/>
  <c r="Q1086" s="1"/>
  <c r="Q1087" s="1"/>
  <c r="Q1088" s="1"/>
  <c r="Q1089" s="1"/>
  <c r="Q1090" s="1"/>
  <c r="Q1091" s="1"/>
  <c r="Q1092" s="1"/>
  <c r="Q1093" s="1"/>
  <c r="Q1094" s="1"/>
  <c r="Q1095" s="1"/>
  <c r="Q1096" s="1"/>
  <c r="Q1097" s="1"/>
  <c r="Q1098" s="1"/>
  <c r="Q1099" s="1"/>
  <c r="Q1100" s="1"/>
  <c r="Q1101" s="1"/>
  <c r="Q1102" s="1"/>
  <c r="Q1103" s="1"/>
  <c r="Q1104" s="1"/>
  <c r="Q1105" s="1"/>
  <c r="Q1106" s="1"/>
  <c r="Q1107" s="1"/>
  <c r="Q1108" s="1"/>
  <c r="Q1109" s="1"/>
  <c r="Q1110" s="1"/>
  <c r="Q1111" s="1"/>
  <c r="Q1112" s="1"/>
  <c r="Q1113" s="1"/>
  <c r="Q1114" s="1"/>
  <c r="Q1115" s="1"/>
  <c r="Q1116" s="1"/>
  <c r="Q1117" s="1"/>
  <c r="Q1118" s="1"/>
  <c r="Q1119" s="1"/>
  <c r="Q1120" s="1"/>
  <c r="Q1121" s="1"/>
  <c r="Q1122" s="1"/>
  <c r="Q1123" s="1"/>
  <c r="Q1124" s="1"/>
  <c r="Q1125" s="1"/>
  <c r="Q1126" s="1"/>
  <c r="Q1127" s="1"/>
  <c r="Q1128" s="1"/>
  <c r="Q1129" s="1"/>
  <c r="Q1130" s="1"/>
  <c r="Q1131" s="1"/>
  <c r="Q1132" s="1"/>
  <c r="Q1133" s="1"/>
  <c r="Q1134" s="1"/>
  <c r="Q1135" s="1"/>
  <c r="Q1136" s="1"/>
  <c r="Q1137" s="1"/>
  <c r="Q1138" s="1"/>
  <c r="Q1139" s="1"/>
  <c r="Q1140" s="1"/>
  <c r="Q1141" s="1"/>
  <c r="Q1142" s="1"/>
  <c r="Q1143" s="1"/>
  <c r="Q1144" s="1"/>
  <c r="Q1145" s="1"/>
  <c r="Q1146" s="1"/>
  <c r="Q1147" s="1"/>
  <c r="Q1148" s="1"/>
  <c r="Q1149" s="1"/>
  <c r="Q1150" s="1"/>
  <c r="Q1151" s="1"/>
  <c r="Q1152" s="1"/>
  <c r="Q1153" s="1"/>
  <c r="Q1154" s="1"/>
  <c r="Q1155" s="1"/>
  <c r="Q1156" s="1"/>
  <c r="Q1157" s="1"/>
  <c r="Q1158" s="1"/>
  <c r="Q1159" s="1"/>
  <c r="Q1160" s="1"/>
  <c r="Q1161" s="1"/>
  <c r="Q1162" s="1"/>
  <c r="Q1163" s="1"/>
  <c r="Q1164" s="1"/>
  <c r="Q1165" s="1"/>
  <c r="Q1166" s="1"/>
  <c r="Q1167" s="1"/>
  <c r="Q1168" s="1"/>
  <c r="Q1169" s="1"/>
  <c r="Q1170" s="1"/>
  <c r="Q1171" s="1"/>
  <c r="Q1172" s="1"/>
  <c r="Q1173" s="1"/>
  <c r="Q1174" s="1"/>
  <c r="Q1175" s="1"/>
  <c r="Q1176" s="1"/>
  <c r="Q1177" s="1"/>
  <c r="Q1178" s="1"/>
  <c r="Q1179" s="1"/>
  <c r="Q1180" s="1"/>
  <c r="Q1181" s="1"/>
  <c r="Q1182" s="1"/>
  <c r="Q1183" s="1"/>
  <c r="Q1184" s="1"/>
  <c r="Q1185" s="1"/>
  <c r="Q1186" s="1"/>
  <c r="Q1187" s="1"/>
  <c r="Q1188" s="1"/>
  <c r="Q1189" s="1"/>
  <c r="Q1190" s="1"/>
  <c r="Q1191" s="1"/>
  <c r="Q1192" s="1"/>
  <c r="Q1193" s="1"/>
  <c r="Q1194" s="1"/>
  <c r="Q1195" s="1"/>
  <c r="Q1196" s="1"/>
  <c r="Q1197" s="1"/>
  <c r="Q1198" s="1"/>
  <c r="Q1199" s="1"/>
  <c r="Q1200" s="1"/>
  <c r="Q1201" s="1"/>
  <c r="Q1202" s="1"/>
  <c r="Q1203" s="1"/>
  <c r="Q1204" s="1"/>
  <c r="Q1205" s="1"/>
  <c r="Q1206" s="1"/>
  <c r="Q1207" s="1"/>
  <c r="Q1208" s="1"/>
  <c r="Q1209" s="1"/>
  <c r="Q1210" s="1"/>
  <c r="Q1211" s="1"/>
  <c r="Q1212" s="1"/>
  <c r="Q1213" s="1"/>
  <c r="Q1214" s="1"/>
  <c r="Q1215" s="1"/>
  <c r="Q1216" s="1"/>
  <c r="Q1217" s="1"/>
  <c r="Q1218" s="1"/>
  <c r="Q1219" s="1"/>
  <c r="Q1220" s="1"/>
  <c r="Q1221" s="1"/>
  <c r="Q1222" s="1"/>
  <c r="Q1223" s="1"/>
  <c r="Q1224" s="1"/>
  <c r="Q1225" s="1"/>
  <c r="Q1226" s="1"/>
  <c r="Q1227" s="1"/>
  <c r="Q1228" s="1"/>
  <c r="Q1229" s="1"/>
  <c r="Q1230" s="1"/>
  <c r="Q1231" s="1"/>
  <c r="Q1232" s="1"/>
  <c r="Q1233" s="1"/>
  <c r="Q1234" s="1"/>
  <c r="Q1235" s="1"/>
  <c r="Q1236" s="1"/>
  <c r="Q1237" s="1"/>
  <c r="Q1238" s="1"/>
  <c r="Q1239" s="1"/>
  <c r="Q1240" s="1"/>
  <c r="Q1241" s="1"/>
  <c r="Q1242" s="1"/>
  <c r="Q1243" s="1"/>
  <c r="Q1244" s="1"/>
  <c r="Q1245" s="1"/>
  <c r="Q1246" s="1"/>
  <c r="Q1247" s="1"/>
  <c r="Q1248" s="1"/>
  <c r="Q1249" s="1"/>
  <c r="Q1250" s="1"/>
  <c r="Q1251" s="1"/>
  <c r="Q1252" s="1"/>
  <c r="Q1253" s="1"/>
  <c r="Q1254" s="1"/>
  <c r="Q1255" s="1"/>
  <c r="Q1256" s="1"/>
  <c r="Q1257" s="1"/>
  <c r="Q1258" s="1"/>
  <c r="Q1259" s="1"/>
  <c r="Q1260" s="1"/>
  <c r="Q1261" s="1"/>
  <c r="Q1262" s="1"/>
  <c r="Q1263" s="1"/>
  <c r="Q1264" s="1"/>
  <c r="Q1265" s="1"/>
  <c r="Q1266" s="1"/>
  <c r="Q1267" s="1"/>
  <c r="Q1268" s="1"/>
  <c r="Q1269" s="1"/>
  <c r="Q1270" s="1"/>
  <c r="Q1271" s="1"/>
  <c r="Q1272" s="1"/>
  <c r="Q1273" s="1"/>
  <c r="Q1274" s="1"/>
  <c r="Q1275" s="1"/>
  <c r="Q1276" s="1"/>
  <c r="Q1277" s="1"/>
  <c r="Q1278" s="1"/>
  <c r="Q1279" s="1"/>
  <c r="Q1280" s="1"/>
  <c r="Q1281" s="1"/>
  <c r="Q1282" s="1"/>
  <c r="Q1283" s="1"/>
  <c r="Q1284" s="1"/>
  <c r="Q1285" s="1"/>
  <c r="Q1286" s="1"/>
  <c r="Q1287" s="1"/>
  <c r="Q1288" s="1"/>
  <c r="Q1289" s="1"/>
  <c r="Q1290" s="1"/>
  <c r="Q1291" s="1"/>
  <c r="Q1292" s="1"/>
  <c r="Q1293" s="1"/>
  <c r="Q1294" s="1"/>
  <c r="Q1295" s="1"/>
  <c r="Q1296" s="1"/>
  <c r="Q1297" s="1"/>
  <c r="Q1298" s="1"/>
  <c r="Q1299" s="1"/>
  <c r="Q1300" s="1"/>
  <c r="Q1301" s="1"/>
  <c r="Q1302" s="1"/>
  <c r="Q1303" s="1"/>
  <c r="Q1304" s="1"/>
  <c r="Q1305" s="1"/>
  <c r="Q1306" s="1"/>
  <c r="Q1307" s="1"/>
  <c r="Q1308" s="1"/>
  <c r="Q1309" s="1"/>
  <c r="Q1310" s="1"/>
  <c r="Q1311" s="1"/>
  <c r="Q1312" s="1"/>
  <c r="Q1313" s="1"/>
  <c r="Q1314" s="1"/>
  <c r="Q1315" s="1"/>
  <c r="Q1316" s="1"/>
  <c r="Q1317" s="1"/>
  <c r="Q1318" s="1"/>
  <c r="Q1319" s="1"/>
  <c r="Q1320" s="1"/>
  <c r="Q1321" s="1"/>
  <c r="Q1322" s="1"/>
  <c r="Q1323" s="1"/>
  <c r="Q1324" s="1"/>
  <c r="Q1325" s="1"/>
  <c r="Q1326" s="1"/>
  <c r="Q1327" s="1"/>
  <c r="Q1328" s="1"/>
  <c r="Q1329" s="1"/>
  <c r="Q1330" s="1"/>
  <c r="Q1331" s="1"/>
  <c r="Q1332" s="1"/>
  <c r="Q1333" s="1"/>
  <c r="Q1334" s="1"/>
  <c r="Q1335" s="1"/>
  <c r="Q1336" s="1"/>
  <c r="Q1337" s="1"/>
  <c r="Q1338" s="1"/>
  <c r="Q1339" s="1"/>
  <c r="Q1340" s="1"/>
  <c r="Q1341" s="1"/>
  <c r="Q1342" s="1"/>
  <c r="Q1343" s="1"/>
  <c r="Q1344" s="1"/>
  <c r="Q1345" s="1"/>
  <c r="Q1346" s="1"/>
  <c r="Q1347" s="1"/>
  <c r="Q1348" s="1"/>
  <c r="Q1349" s="1"/>
  <c r="Q1350" s="1"/>
  <c r="Q1351" s="1"/>
  <c r="Q1352" s="1"/>
  <c r="Q1353" s="1"/>
  <c r="Q1354" s="1"/>
  <c r="Q1355" s="1"/>
  <c r="Q1356" s="1"/>
  <c r="Q1357" s="1"/>
  <c r="Q1358" s="1"/>
  <c r="Q1359" s="1"/>
  <c r="Q1360" s="1"/>
  <c r="Q1361" s="1"/>
  <c r="Q1362" s="1"/>
  <c r="Q1363" s="1"/>
  <c r="Q1364" s="1"/>
  <c r="Q1365" s="1"/>
  <c r="Q1366" s="1"/>
  <c r="Q1367" s="1"/>
  <c r="Q1368" s="1"/>
  <c r="Q1369" s="1"/>
  <c r="Q1370" s="1"/>
  <c r="Q1371" s="1"/>
  <c r="Q1372" s="1"/>
  <c r="Q1373" s="1"/>
  <c r="Q1374" s="1"/>
  <c r="Q1375" s="1"/>
  <c r="Q1376" s="1"/>
  <c r="Q1377" s="1"/>
  <c r="Q1378" s="1"/>
  <c r="Q1379" s="1"/>
  <c r="Q1380" s="1"/>
  <c r="Q1381" s="1"/>
  <c r="Q1382" s="1"/>
  <c r="Q1383" s="1"/>
  <c r="Q1384" s="1"/>
  <c r="Q1385" s="1"/>
  <c r="Q1386" s="1"/>
  <c r="Q1387" s="1"/>
  <c r="Q1388" s="1"/>
  <c r="Q1389" s="1"/>
  <c r="Q1390" s="1"/>
  <c r="Q1391" s="1"/>
  <c r="Q1392" s="1"/>
  <c r="Q1393" s="1"/>
  <c r="Q1394" s="1"/>
  <c r="Q1395" s="1"/>
  <c r="Q1396" s="1"/>
  <c r="Q1397" s="1"/>
  <c r="Q1398" s="1"/>
  <c r="Q1399" s="1"/>
  <c r="Q1400" s="1"/>
  <c r="Q1401" s="1"/>
  <c r="Q1402" s="1"/>
  <c r="Q1403" s="1"/>
  <c r="Q1404" s="1"/>
  <c r="Q1405" s="1"/>
  <c r="Q1406" s="1"/>
  <c r="Q1407" s="1"/>
  <c r="Q1408" s="1"/>
  <c r="Q1409" s="1"/>
  <c r="Q1410" s="1"/>
  <c r="Q1411" s="1"/>
  <c r="Q1412" s="1"/>
  <c r="Q1413" s="1"/>
  <c r="Q1414" s="1"/>
  <c r="Q1415" s="1"/>
  <c r="Q1416" s="1"/>
  <c r="Q1417" s="1"/>
  <c r="Q1418" s="1"/>
  <c r="Q1419" s="1"/>
  <c r="Q1420" s="1"/>
  <c r="Q1421" s="1"/>
  <c r="Q1422" s="1"/>
  <c r="Q1423" s="1"/>
  <c r="Q1424" s="1"/>
  <c r="Q1425" s="1"/>
  <c r="Q1426" s="1"/>
  <c r="Q1427" s="1"/>
  <c r="Q1428" s="1"/>
  <c r="Q1429" s="1"/>
  <c r="Q1430" s="1"/>
  <c r="Q1431" s="1"/>
  <c r="Q1432" s="1"/>
  <c r="Q1433" s="1"/>
  <c r="Q1434" s="1"/>
  <c r="Q1435" s="1"/>
  <c r="Q1436" s="1"/>
  <c r="Q1437" s="1"/>
  <c r="Q1438" s="1"/>
  <c r="Q1439" s="1"/>
  <c r="Q1440" s="1"/>
  <c r="Q1441" s="1"/>
  <c r="Q1442" s="1"/>
  <c r="Q1443" s="1"/>
  <c r="Q1444" s="1"/>
  <c r="Q1445" s="1"/>
  <c r="Q1446" s="1"/>
  <c r="Q1447" s="1"/>
  <c r="Q1448" s="1"/>
  <c r="Q1449" s="1"/>
  <c r="Q1450" s="1"/>
  <c r="Q1451" s="1"/>
  <c r="Q1452" s="1"/>
  <c r="Q1453" s="1"/>
  <c r="Q1454" s="1"/>
  <c r="Q1455" s="1"/>
  <c r="Q1456" s="1"/>
  <c r="Q1457" s="1"/>
  <c r="Q1458" s="1"/>
  <c r="Q1459" s="1"/>
  <c r="Q1460" s="1"/>
  <c r="Q1461" s="1"/>
  <c r="Q1462" s="1"/>
  <c r="Q1463" s="1"/>
  <c r="Q1464" s="1"/>
  <c r="Q1465" s="1"/>
  <c r="Q1466" s="1"/>
  <c r="Q1467" s="1"/>
  <c r="Q1468" s="1"/>
  <c r="Q1469" s="1"/>
  <c r="Q1470" s="1"/>
  <c r="Q1471" s="1"/>
  <c r="Q1472" s="1"/>
  <c r="Q1473" s="1"/>
  <c r="Q1474" s="1"/>
  <c r="Q1475" s="1"/>
  <c r="Q1476" s="1"/>
  <c r="Q1477" s="1"/>
  <c r="Q1478" s="1"/>
  <c r="Q1479" s="1"/>
  <c r="Q1480" s="1"/>
  <c r="Q1481" s="1"/>
  <c r="Q1482" s="1"/>
  <c r="Q1483" s="1"/>
  <c r="Q1484" s="1"/>
  <c r="Q1485" s="1"/>
  <c r="Q1486" s="1"/>
  <c r="Q1487" s="1"/>
  <c r="Q1488" s="1"/>
  <c r="Q1489" s="1"/>
  <c r="Q1490" s="1"/>
  <c r="Q1491" s="1"/>
  <c r="Q1492" s="1"/>
  <c r="Q1493" s="1"/>
  <c r="Q1494" s="1"/>
  <c r="Q1495" s="1"/>
  <c r="Q1496" s="1"/>
  <c r="Q1497" s="1"/>
  <c r="Q1498" s="1"/>
  <c r="Q1499" s="1"/>
  <c r="Q1500" s="1"/>
  <c r="Q1501" s="1"/>
  <c r="Q1502" s="1"/>
  <c r="Q1503" s="1"/>
  <c r="Q1504" s="1"/>
  <c r="Q1505" s="1"/>
  <c r="Q1506" s="1"/>
  <c r="Q1507" s="1"/>
  <c r="Q1508" s="1"/>
  <c r="Q1509" s="1"/>
  <c r="Q1510" s="1"/>
  <c r="Q1511" s="1"/>
  <c r="Q1512" s="1"/>
  <c r="Q1513" s="1"/>
  <c r="Q1514" s="1"/>
  <c r="Q1515" s="1"/>
  <c r="Q1516" s="1"/>
  <c r="Q1517" s="1"/>
  <c r="Q1518" s="1"/>
  <c r="Q1519" s="1"/>
  <c r="Q1520" s="1"/>
  <c r="Q1521" s="1"/>
  <c r="Q1522" s="1"/>
  <c r="Q1523" s="1"/>
  <c r="Q1524" s="1"/>
  <c r="Q1525" s="1"/>
  <c r="Q1526" s="1"/>
  <c r="Q1527" s="1"/>
  <c r="Q1528" s="1"/>
  <c r="Q1529" s="1"/>
  <c r="Q1530" s="1"/>
  <c r="Q1531" s="1"/>
  <c r="Q1532" s="1"/>
  <c r="Q1533" s="1"/>
  <c r="Q1534" s="1"/>
  <c r="Q1535" s="1"/>
  <c r="Q1536" s="1"/>
  <c r="Q1537" s="1"/>
  <c r="Q1538" s="1"/>
  <c r="Q1539" s="1"/>
  <c r="Q1540" s="1"/>
  <c r="Q1541" s="1"/>
  <c r="Q1542" s="1"/>
  <c r="Q1543" s="1"/>
  <c r="Q1544" s="1"/>
  <c r="Q1545" s="1"/>
  <c r="Q1546" s="1"/>
  <c r="Q1547" s="1"/>
  <c r="Q1548" s="1"/>
  <c r="Q1549" s="1"/>
  <c r="Q1550" s="1"/>
  <c r="Q1551" s="1"/>
  <c r="Q1552" s="1"/>
  <c r="Q1553" s="1"/>
  <c r="Q1554" s="1"/>
  <c r="Q1555" s="1"/>
  <c r="Q1556" s="1"/>
  <c r="Q1557" s="1"/>
  <c r="Q1558" s="1"/>
  <c r="Q1559" s="1"/>
  <c r="Q1560" s="1"/>
  <c r="Q1561" s="1"/>
  <c r="Q1562" s="1"/>
  <c r="Q1563" s="1"/>
  <c r="Q1564" s="1"/>
  <c r="Q1565" s="1"/>
  <c r="Q1566" s="1"/>
  <c r="Q1567" s="1"/>
  <c r="Q1568" s="1"/>
  <c r="Q1569" s="1"/>
  <c r="Q1570" s="1"/>
  <c r="Q1571" s="1"/>
  <c r="Q1572" s="1"/>
  <c r="Q1573" s="1"/>
  <c r="Q1574" s="1"/>
  <c r="Q1575" s="1"/>
  <c r="Q1576" s="1"/>
  <c r="Q1577" s="1"/>
  <c r="Q1578" s="1"/>
  <c r="Q1579" s="1"/>
  <c r="Q1580" s="1"/>
  <c r="Q1581" s="1"/>
  <c r="Q1582" s="1"/>
  <c r="Q1583" s="1"/>
  <c r="Q1584" s="1"/>
  <c r="Q1585" s="1"/>
  <c r="Q1586" s="1"/>
  <c r="Q1587" s="1"/>
  <c r="Q1588" s="1"/>
  <c r="Q1589" s="1"/>
  <c r="Q1590" s="1"/>
  <c r="Q1591" s="1"/>
  <c r="Q1592" s="1"/>
  <c r="Q1593" s="1"/>
  <c r="Q1594" s="1"/>
  <c r="Q1595" s="1"/>
  <c r="Q1596" s="1"/>
  <c r="Q1597" s="1"/>
  <c r="Q1598" s="1"/>
  <c r="Q1599" s="1"/>
  <c r="Q1600" s="1"/>
  <c r="Q1601" s="1"/>
  <c r="Q1602" s="1"/>
  <c r="Q1603" s="1"/>
  <c r="Q1604" s="1"/>
  <c r="Q1605" s="1"/>
  <c r="Q1606" s="1"/>
  <c r="Q1607" s="1"/>
  <c r="Q1608" s="1"/>
  <c r="Q1609" s="1"/>
  <c r="Q1610" s="1"/>
  <c r="Q1611" s="1"/>
  <c r="Q1612" s="1"/>
  <c r="Q1613" s="1"/>
  <c r="Q1614" s="1"/>
  <c r="Q1615" s="1"/>
  <c r="Q1616" s="1"/>
  <c r="Q1617" s="1"/>
  <c r="Q1618" s="1"/>
  <c r="Q1619" s="1"/>
  <c r="Q1620" s="1"/>
  <c r="Q1621" s="1"/>
  <c r="Q1622" s="1"/>
  <c r="Q1623" s="1"/>
  <c r="Q1624" s="1"/>
  <c r="Q1625" s="1"/>
  <c r="Q1626" s="1"/>
  <c r="Q1627" s="1"/>
  <c r="Q1628" s="1"/>
  <c r="Q1629" s="1"/>
  <c r="Q1630" s="1"/>
  <c r="Q1631" s="1"/>
  <c r="Q1632" s="1"/>
  <c r="Q1633" s="1"/>
  <c r="Q1634" s="1"/>
  <c r="Q1635" s="1"/>
  <c r="Q1636" s="1"/>
  <c r="Q1637" s="1"/>
  <c r="Q1638" s="1"/>
  <c r="Q1639" s="1"/>
  <c r="Q1640" s="1"/>
  <c r="Q1641" s="1"/>
  <c r="Q1642" s="1"/>
  <c r="Q1643" s="1"/>
  <c r="Q1644" s="1"/>
  <c r="Q1645" s="1"/>
  <c r="Q1646" s="1"/>
  <c r="Q1647" s="1"/>
  <c r="Q1648" s="1"/>
  <c r="Q1649" s="1"/>
  <c r="Q1650" s="1"/>
  <c r="Q1651" s="1"/>
  <c r="Q1652" s="1"/>
  <c r="Q1653" s="1"/>
  <c r="Q1654" s="1"/>
  <c r="Q1655" s="1"/>
  <c r="Q1656" s="1"/>
  <c r="Q1657" s="1"/>
  <c r="Q1658" s="1"/>
  <c r="Q1659" s="1"/>
  <c r="Q1660" s="1"/>
  <c r="Q1661" s="1"/>
  <c r="Q1662" s="1"/>
  <c r="Q1663" s="1"/>
  <c r="Q1664" s="1"/>
  <c r="Q1665" s="1"/>
  <c r="Q1666" s="1"/>
  <c r="Q1667" s="1"/>
  <c r="Q1668" s="1"/>
  <c r="Q1669" s="1"/>
  <c r="Q1670" s="1"/>
  <c r="Q1671" s="1"/>
  <c r="Q1672" s="1"/>
  <c r="Q1673" s="1"/>
  <c r="Q1674" s="1"/>
  <c r="Q1675" s="1"/>
  <c r="Q1676" s="1"/>
  <c r="Q1677" s="1"/>
  <c r="Q1678" s="1"/>
  <c r="Q1679" s="1"/>
  <c r="Q1680" s="1"/>
  <c r="Q1681" s="1"/>
  <c r="Q1682" s="1"/>
  <c r="Q1683" s="1"/>
  <c r="Q1684" s="1"/>
  <c r="Q1685" s="1"/>
  <c r="Q1686" s="1"/>
  <c r="Q1687" s="1"/>
  <c r="Q1688" s="1"/>
  <c r="Q1689" s="1"/>
  <c r="Q1690" s="1"/>
  <c r="Q1691" s="1"/>
  <c r="Q1692" s="1"/>
  <c r="Q1693" s="1"/>
  <c r="Q1694" s="1"/>
  <c r="Q1695" s="1"/>
  <c r="Q1696" s="1"/>
  <c r="Q1697" s="1"/>
  <c r="Q1698" s="1"/>
  <c r="Q1699" s="1"/>
  <c r="Q1700" s="1"/>
  <c r="Q1701" s="1"/>
  <c r="Q1702" s="1"/>
  <c r="Q1703" s="1"/>
  <c r="Q1704" s="1"/>
  <c r="Q1705" s="1"/>
  <c r="Q1706" s="1"/>
  <c r="Q1707" s="1"/>
  <c r="Q1708" s="1"/>
  <c r="Q1709" s="1"/>
  <c r="Q1710" s="1"/>
  <c r="Q1711" s="1"/>
  <c r="Q1712" s="1"/>
  <c r="Q1713" s="1"/>
  <c r="Q1714" s="1"/>
  <c r="Q1715" s="1"/>
  <c r="Q1716" s="1"/>
  <c r="Q1717" s="1"/>
  <c r="Q1718" s="1"/>
  <c r="Q1719" s="1"/>
  <c r="Q1720" s="1"/>
  <c r="Q1721" s="1"/>
  <c r="Q1722" s="1"/>
  <c r="Q1723" s="1"/>
  <c r="Q1724" s="1"/>
  <c r="Q1725" s="1"/>
  <c r="Q1726" s="1"/>
  <c r="Q1727" s="1"/>
  <c r="Q1728" s="1"/>
  <c r="Q1729" s="1"/>
  <c r="Q1730" s="1"/>
  <c r="Q1731" s="1"/>
  <c r="Q1732" s="1"/>
  <c r="Q1733" s="1"/>
  <c r="Q1734" s="1"/>
  <c r="Q1735" s="1"/>
  <c r="Q1736" s="1"/>
  <c r="Q1737" s="1"/>
  <c r="Q1738" s="1"/>
  <c r="Q1739" s="1"/>
  <c r="Q1740" s="1"/>
  <c r="Q1741" s="1"/>
  <c r="Q1742" s="1"/>
  <c r="Q1743" s="1"/>
  <c r="Q1744" s="1"/>
  <c r="Q1745" s="1"/>
  <c r="Q1746" s="1"/>
  <c r="Q1747" s="1"/>
  <c r="Q1748" s="1"/>
  <c r="Q1749" s="1"/>
  <c r="Q1750" s="1"/>
  <c r="Q1751" s="1"/>
  <c r="Q1752" s="1"/>
  <c r="Q1753" s="1"/>
  <c r="Q1754" s="1"/>
  <c r="Q1755" s="1"/>
  <c r="Q1756" s="1"/>
  <c r="Q1757" s="1"/>
  <c r="Q1758" s="1"/>
  <c r="Q1759" s="1"/>
  <c r="Q1760" s="1"/>
  <c r="Q1761" s="1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7"/>
  <c r="N38"/>
  <c r="N39"/>
  <c r="N40"/>
  <c r="N41"/>
  <c r="N42"/>
  <c r="N43"/>
  <c r="N44"/>
  <c r="N45"/>
  <c r="N46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1"/>
  <c r="N122"/>
  <c r="N123"/>
  <c r="N124"/>
  <c r="N125"/>
  <c r="N126"/>
  <c r="N127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8"/>
  <c r="N859"/>
  <c r="N860"/>
  <c r="N861"/>
  <c r="N862"/>
  <c r="N863"/>
  <c r="N864"/>
  <c r="N865"/>
  <c r="N866"/>
  <c r="N867"/>
  <c r="N868"/>
  <c r="N869"/>
  <c r="N870"/>
  <c r="N871"/>
  <c r="N872"/>
  <c r="N873"/>
  <c r="N874"/>
  <c r="N875"/>
  <c r="N876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2"/>
  <c r="N973"/>
  <c r="N974"/>
  <c r="N975"/>
  <c r="N976"/>
  <c r="N977"/>
  <c r="N978"/>
  <c r="N979"/>
  <c r="N980"/>
  <c r="N981"/>
  <c r="N982"/>
  <c r="N983"/>
  <c r="N984"/>
  <c r="N985"/>
  <c r="N986"/>
  <c r="N987"/>
  <c r="N988"/>
  <c r="N989"/>
  <c r="N990"/>
  <c r="N991"/>
  <c r="N992"/>
  <c r="N994"/>
  <c r="N995"/>
  <c r="N996"/>
  <c r="N998"/>
  <c r="N999"/>
  <c r="N1000"/>
  <c r="N1001"/>
  <c r="N1002"/>
  <c r="N1003"/>
  <c r="N1004"/>
  <c r="N1005"/>
  <c r="N1006"/>
  <c r="N1007"/>
  <c r="N1008"/>
  <c r="N1009"/>
  <c r="N1010"/>
  <c r="N1011"/>
  <c r="N1012"/>
  <c r="N1013"/>
  <c r="N1014"/>
  <c r="N1015"/>
  <c r="N1016"/>
  <c r="N1017"/>
  <c r="N1018"/>
  <c r="N1019"/>
  <c r="N1020"/>
  <c r="N1021"/>
  <c r="N1022"/>
  <c r="N1023"/>
  <c r="N1024"/>
  <c r="N1029"/>
  <c r="N1030"/>
  <c r="N1031"/>
  <c r="N1032"/>
  <c r="N1033"/>
  <c r="N1034"/>
  <c r="N1035"/>
  <c r="N1036"/>
  <c r="N1037"/>
  <c r="N1038"/>
  <c r="N1039"/>
  <c r="N1040"/>
  <c r="N1041"/>
  <c r="N1042"/>
  <c r="N1043"/>
  <c r="N1044"/>
  <c r="N1045"/>
  <c r="N1046"/>
  <c r="N1047"/>
  <c r="N1048"/>
  <c r="N1049"/>
  <c r="N1050"/>
  <c r="N1051"/>
  <c r="N1052"/>
  <c r="N1053"/>
  <c r="N1054"/>
  <c r="N1056"/>
  <c r="N1057"/>
  <c r="N1058"/>
  <c r="N1059"/>
  <c r="N1060"/>
  <c r="N1061"/>
  <c r="N1062"/>
  <c r="N1063"/>
  <c r="N1064"/>
  <c r="N1065"/>
  <c r="N1066"/>
  <c r="N1067"/>
  <c r="N1068"/>
  <c r="N1070"/>
  <c r="N1071"/>
  <c r="N1072"/>
  <c r="N1073"/>
  <c r="N1074"/>
  <c r="N1075"/>
  <c r="N1076"/>
  <c r="N1077"/>
  <c r="N1078"/>
  <c r="N1079"/>
  <c r="N1080"/>
  <c r="N1081"/>
  <c r="N1082"/>
  <c r="N1083"/>
  <c r="N1084"/>
  <c r="N1085"/>
  <c r="N1086"/>
  <c r="N1087"/>
  <c r="N1088"/>
  <c r="N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7"/>
  <c r="P38"/>
  <c r="P39"/>
  <c r="P40"/>
  <c r="P41"/>
  <c r="P42"/>
  <c r="P43"/>
  <c r="P44"/>
  <c r="P45"/>
  <c r="P46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1"/>
  <c r="P122"/>
  <c r="P123"/>
  <c r="P124"/>
  <c r="P125"/>
  <c r="P126"/>
  <c r="P127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4"/>
  <c r="P995"/>
  <c r="P996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6"/>
  <c r="P1057"/>
  <c r="P1058"/>
  <c r="P1059"/>
  <c r="P1060"/>
  <c r="P1061"/>
  <c r="P1062"/>
  <c r="P1063"/>
  <c r="P1064"/>
  <c r="P1065"/>
  <c r="P1066"/>
  <c r="P1067"/>
  <c r="P1068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7"/>
  <c r="O38"/>
  <c r="O39"/>
  <c r="O40"/>
  <c r="O41"/>
  <c r="O42"/>
  <c r="O43"/>
  <c r="O44"/>
  <c r="O45"/>
  <c r="O46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3"/>
  <c r="B9" i="1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K4753" i="10"/>
  <c r="K4752"/>
  <c r="K4751"/>
  <c r="K4750"/>
  <c r="K4749"/>
  <c r="K4748"/>
  <c r="K4747"/>
  <c r="K4746"/>
  <c r="K4745"/>
  <c r="K4744"/>
  <c r="K4743"/>
  <c r="K4742"/>
  <c r="K4741"/>
  <c r="K4740"/>
  <c r="K4739"/>
  <c r="K4738"/>
  <c r="K4737"/>
  <c r="K4736"/>
  <c r="K4735"/>
  <c r="K4734"/>
  <c r="K4733"/>
  <c r="K4732"/>
  <c r="K4731"/>
  <c r="K4730"/>
  <c r="K4729"/>
  <c r="K4728"/>
  <c r="K4727"/>
  <c r="K4726"/>
  <c r="K4725"/>
  <c r="K4724"/>
  <c r="K4723"/>
  <c r="K4722"/>
  <c r="K4721"/>
  <c r="K4720"/>
  <c r="K4719"/>
  <c r="K4718"/>
  <c r="K4717"/>
  <c r="K4716"/>
  <c r="K4715"/>
  <c r="K4714"/>
  <c r="K4713"/>
  <c r="K4712"/>
  <c r="K4711"/>
  <c r="K4710"/>
  <c r="K4709"/>
  <c r="K4708"/>
  <c r="K4707"/>
  <c r="K4706"/>
  <c r="K4705"/>
  <c r="K4704"/>
  <c r="K4703"/>
  <c r="K4702"/>
  <c r="K4701"/>
  <c r="K4700"/>
  <c r="K4699"/>
  <c r="K4698"/>
  <c r="K4697"/>
  <c r="K4696"/>
  <c r="K4695"/>
  <c r="K4694"/>
  <c r="K4693"/>
  <c r="K4692"/>
  <c r="K4691"/>
  <c r="K4690"/>
  <c r="K4689"/>
  <c r="K4688"/>
  <c r="K4687"/>
  <c r="K4686"/>
  <c r="K4685"/>
  <c r="K4684"/>
  <c r="K4683"/>
  <c r="K4682"/>
  <c r="K4681"/>
  <c r="K4680"/>
  <c r="K4679"/>
  <c r="K4678"/>
  <c r="K4677"/>
  <c r="K4676"/>
  <c r="K4675"/>
  <c r="K4674"/>
  <c r="K4673"/>
  <c r="K4672"/>
  <c r="K4671"/>
  <c r="K4670"/>
  <c r="K4669"/>
  <c r="K4668"/>
  <c r="K4667"/>
  <c r="K4666"/>
  <c r="K4665"/>
  <c r="K4664"/>
  <c r="K4663"/>
  <c r="K4662"/>
  <c r="K4661"/>
  <c r="K4660"/>
  <c r="K4659"/>
  <c r="K4658"/>
  <c r="K4657"/>
  <c r="K4656"/>
  <c r="K4655"/>
  <c r="K4654"/>
  <c r="K4653"/>
  <c r="K4652"/>
  <c r="K4651"/>
  <c r="K4650"/>
  <c r="K4649"/>
  <c r="K4648"/>
  <c r="K4647"/>
  <c r="K4646"/>
  <c r="K4645"/>
  <c r="K4644"/>
  <c r="K4643"/>
  <c r="K4642"/>
  <c r="K4641"/>
  <c r="K4640"/>
  <c r="K4639"/>
  <c r="K4638"/>
  <c r="K4637"/>
  <c r="K4636"/>
  <c r="K4635"/>
  <c r="K4634"/>
  <c r="K4633"/>
  <c r="K4632"/>
  <c r="K4631"/>
  <c r="K4630"/>
  <c r="K4629"/>
  <c r="K4628"/>
  <c r="K4627"/>
  <c r="K4626"/>
  <c r="K4625"/>
  <c r="K4624"/>
  <c r="K4623"/>
  <c r="K4622"/>
  <c r="K4621"/>
  <c r="K4620"/>
  <c r="K4619"/>
  <c r="K4618"/>
  <c r="K4617"/>
  <c r="K4616"/>
  <c r="K4615"/>
  <c r="K4614"/>
  <c r="K4613"/>
  <c r="K4612"/>
  <c r="K4611"/>
  <c r="K4610"/>
  <c r="K4609"/>
  <c r="K4608"/>
  <c r="K4607"/>
  <c r="K4606"/>
  <c r="K4605"/>
  <c r="K4604"/>
  <c r="K4603"/>
  <c r="K4602"/>
  <c r="K4601"/>
  <c r="K4600"/>
  <c r="K4599"/>
  <c r="K4598"/>
  <c r="K4597"/>
  <c r="K4596"/>
  <c r="K4595"/>
  <c r="K4594"/>
  <c r="K4593"/>
  <c r="K4592"/>
  <c r="K4591"/>
  <c r="K4590"/>
  <c r="K4589"/>
  <c r="K4588"/>
  <c r="K4587"/>
  <c r="K4586"/>
  <c r="K4585"/>
  <c r="K4584"/>
  <c r="K4583"/>
  <c r="K4582"/>
  <c r="K4581"/>
  <c r="K4580"/>
  <c r="K4579"/>
  <c r="K4578"/>
  <c r="K4577"/>
  <c r="K4576"/>
  <c r="K4575"/>
  <c r="K4574"/>
  <c r="K4573"/>
  <c r="K4572"/>
  <c r="K4571"/>
  <c r="K4570"/>
  <c r="K4569"/>
  <c r="K4568"/>
  <c r="K4567"/>
  <c r="K4566"/>
  <c r="K4565"/>
  <c r="K4564"/>
  <c r="K4563"/>
  <c r="K4562"/>
  <c r="K4561"/>
  <c r="K4560"/>
  <c r="K4559"/>
  <c r="K4558"/>
  <c r="K4557"/>
  <c r="K4556"/>
  <c r="K4555"/>
  <c r="K4554"/>
  <c r="K4553"/>
  <c r="K4552"/>
  <c r="K4551"/>
  <c r="K4550"/>
  <c r="K4549"/>
  <c r="K4548"/>
  <c r="K4547"/>
  <c r="K4546"/>
  <c r="K4545"/>
  <c r="K4544"/>
  <c r="K4543"/>
  <c r="K4542"/>
  <c r="K4541"/>
  <c r="K4540"/>
  <c r="K4539"/>
  <c r="K4538"/>
  <c r="K4537"/>
  <c r="K4536"/>
  <c r="K4535"/>
  <c r="K4534"/>
  <c r="K4533"/>
  <c r="K4532"/>
  <c r="K4531"/>
  <c r="K4530"/>
  <c r="K4529"/>
  <c r="K4528"/>
  <c r="K4527"/>
  <c r="K4526"/>
  <c r="K4525"/>
  <c r="K4524"/>
  <c r="K4523"/>
  <c r="K4522"/>
  <c r="K4521"/>
  <c r="K4520"/>
  <c r="K4519"/>
  <c r="K4518"/>
  <c r="K4517"/>
  <c r="K4516"/>
  <c r="K4515"/>
  <c r="K4514"/>
  <c r="K4513"/>
  <c r="K4512"/>
  <c r="K4511"/>
  <c r="K4510"/>
  <c r="K4509"/>
  <c r="K4508"/>
  <c r="K4507"/>
  <c r="K4506"/>
  <c r="K4505"/>
  <c r="K4504"/>
  <c r="K4503"/>
  <c r="K4502"/>
  <c r="K4501"/>
  <c r="K4500"/>
  <c r="K4499"/>
  <c r="K4498"/>
  <c r="K4497"/>
  <c r="K4496"/>
  <c r="K4495"/>
  <c r="K4494"/>
  <c r="K4493"/>
  <c r="K4492"/>
  <c r="K4491"/>
  <c r="K4490"/>
  <c r="K4489"/>
  <c r="K4488"/>
  <c r="K4487"/>
  <c r="K4486"/>
  <c r="K4485"/>
  <c r="K4484"/>
  <c r="K4483"/>
  <c r="K4482"/>
  <c r="K4481"/>
  <c r="K4480"/>
  <c r="K4479"/>
  <c r="K4478"/>
  <c r="K4477"/>
  <c r="K4476"/>
  <c r="K4475"/>
  <c r="K4474"/>
  <c r="K4473"/>
  <c r="K4472"/>
  <c r="K4471"/>
  <c r="K4470"/>
  <c r="K4469"/>
  <c r="K4468"/>
  <c r="K4467"/>
  <c r="K4466"/>
  <c r="K4465"/>
  <c r="K4464"/>
  <c r="K4463"/>
  <c r="K4462"/>
  <c r="K4461"/>
  <c r="K4460"/>
  <c r="K4459"/>
  <c r="K4458"/>
  <c r="K4457"/>
  <c r="K4456"/>
  <c r="K4455"/>
  <c r="K4454"/>
  <c r="K4453"/>
  <c r="K4452"/>
  <c r="K4451"/>
  <c r="K4450"/>
  <c r="K4449"/>
  <c r="K4448"/>
  <c r="K4447"/>
  <c r="K4446"/>
  <c r="K4445"/>
  <c r="K4444"/>
  <c r="K4443"/>
  <c r="K4442"/>
  <c r="K4441"/>
  <c r="K4440"/>
  <c r="K4439"/>
  <c r="K4438"/>
  <c r="K4437"/>
  <c r="K4436"/>
  <c r="K4435"/>
  <c r="K4434"/>
  <c r="K4433"/>
  <c r="K4432"/>
  <c r="K4431"/>
  <c r="K4430"/>
  <c r="K4429"/>
  <c r="K4428"/>
  <c r="K4427"/>
  <c r="K4426"/>
  <c r="K4425"/>
  <c r="K4424"/>
  <c r="K4423"/>
  <c r="K4422"/>
  <c r="K4421"/>
  <c r="K4420"/>
  <c r="K4419"/>
  <c r="K4418"/>
  <c r="K4417"/>
  <c r="K4416"/>
  <c r="K4415"/>
  <c r="K4414"/>
  <c r="K4413"/>
  <c r="K4412"/>
  <c r="K4411"/>
  <c r="K4410"/>
  <c r="K4409"/>
  <c r="K4408"/>
  <c r="K4407"/>
  <c r="K4406"/>
  <c r="K4405"/>
  <c r="K4404"/>
  <c r="K4403"/>
  <c r="K4402"/>
  <c r="K4401"/>
  <c r="K4400"/>
  <c r="K4399"/>
  <c r="K4398"/>
  <c r="K4397"/>
  <c r="K4396"/>
  <c r="K4395"/>
  <c r="K4394"/>
  <c r="K4393"/>
  <c r="K4392"/>
  <c r="K4391"/>
  <c r="K4390"/>
  <c r="K4389"/>
  <c r="K4388"/>
  <c r="K4387"/>
  <c r="K4386"/>
  <c r="K4385"/>
  <c r="K4384"/>
  <c r="K4383"/>
  <c r="K4382"/>
  <c r="K4381"/>
  <c r="K4380"/>
  <c r="K4379"/>
  <c r="K4378"/>
  <c r="K4377"/>
  <c r="K4376"/>
  <c r="K4375"/>
  <c r="K4374"/>
  <c r="K4373"/>
  <c r="K4372"/>
  <c r="K4371"/>
  <c r="K4370"/>
  <c r="K4369"/>
  <c r="K4368"/>
  <c r="K4367"/>
  <c r="K4366"/>
  <c r="K4365"/>
  <c r="K4364"/>
  <c r="K4363"/>
  <c r="K4362"/>
  <c r="K4361"/>
  <c r="K4360"/>
  <c r="K4359"/>
  <c r="K4358"/>
  <c r="K4357"/>
  <c r="K4356"/>
  <c r="K4355"/>
  <c r="K4354"/>
  <c r="K4353"/>
  <c r="K4352"/>
  <c r="K4351"/>
  <c r="K4350"/>
  <c r="K4349"/>
  <c r="K4348"/>
  <c r="K4347"/>
  <c r="K4346"/>
  <c r="K4345"/>
  <c r="K4344"/>
  <c r="K4343"/>
  <c r="K4342"/>
  <c r="K4341"/>
  <c r="K4340"/>
  <c r="K4339"/>
  <c r="K4338"/>
  <c r="K4337"/>
  <c r="K4336"/>
  <c r="K4335"/>
  <c r="K4334"/>
  <c r="K4333"/>
  <c r="K4332"/>
  <c r="K4331"/>
  <c r="K4330"/>
  <c r="K4329"/>
  <c r="K4328"/>
  <c r="K4327"/>
  <c r="K4326"/>
  <c r="K4325"/>
  <c r="K4324"/>
  <c r="K4323"/>
  <c r="K4322"/>
  <c r="K4321"/>
  <c r="K4320"/>
  <c r="K4319"/>
  <c r="K4318"/>
  <c r="K4317"/>
  <c r="K4316"/>
  <c r="K4315"/>
  <c r="K4314"/>
  <c r="K4313"/>
  <c r="K4312"/>
  <c r="K4311"/>
  <c r="K4310"/>
  <c r="K4309"/>
  <c r="K4308"/>
  <c r="K4307"/>
  <c r="K4306"/>
  <c r="K4305"/>
  <c r="K4304"/>
  <c r="K4303"/>
  <c r="K4302"/>
  <c r="K4301"/>
  <c r="K4300"/>
  <c r="K4299"/>
  <c r="K4298"/>
  <c r="K4297"/>
  <c r="K4296"/>
  <c r="K4295"/>
  <c r="K4294"/>
  <c r="K4293"/>
  <c r="K4292"/>
  <c r="K4291"/>
  <c r="K4290"/>
  <c r="K4289"/>
  <c r="K4288"/>
  <c r="K4287"/>
  <c r="K4286"/>
  <c r="K4285"/>
  <c r="K4284"/>
  <c r="K4283"/>
  <c r="K4282"/>
  <c r="K4281"/>
  <c r="K4280"/>
  <c r="K4279"/>
  <c r="K4278"/>
  <c r="K4277"/>
  <c r="K4276"/>
  <c r="K4275"/>
  <c r="K4274"/>
  <c r="K4273"/>
  <c r="K4272"/>
  <c r="K4271"/>
  <c r="K4270"/>
  <c r="K4269"/>
  <c r="K4268"/>
  <c r="K4267"/>
  <c r="K4266"/>
  <c r="K4265"/>
  <c r="K4264"/>
  <c r="K4263"/>
  <c r="K4262"/>
  <c r="K4261"/>
  <c r="K4260"/>
  <c r="K4259"/>
  <c r="K4258"/>
  <c r="K4257"/>
  <c r="K4256"/>
  <c r="K4255"/>
  <c r="K4254"/>
  <c r="K4253"/>
  <c r="K4252"/>
  <c r="K4251"/>
  <c r="K4250"/>
  <c r="K4249"/>
  <c r="K4248"/>
  <c r="K4247"/>
  <c r="K4246"/>
  <c r="K4245"/>
  <c r="K4244"/>
  <c r="K4243"/>
  <c r="K4242"/>
  <c r="K4241"/>
  <c r="K4240"/>
  <c r="K4239"/>
  <c r="K4238"/>
  <c r="K4237"/>
  <c r="K4236"/>
  <c r="K4235"/>
  <c r="K4234"/>
  <c r="K4233"/>
  <c r="K4232"/>
  <c r="K4231"/>
  <c r="K4230"/>
  <c r="K4229"/>
  <c r="K4228"/>
  <c r="K4227"/>
  <c r="K4226"/>
  <c r="K4225"/>
  <c r="K4224"/>
  <c r="K4223"/>
  <c r="K4222"/>
  <c r="K4221"/>
  <c r="K4220"/>
  <c r="K4219"/>
  <c r="K4218"/>
  <c r="K4217"/>
  <c r="K4216"/>
  <c r="K4215"/>
  <c r="K4214"/>
  <c r="K4213"/>
  <c r="K4212"/>
  <c r="K4211"/>
  <c r="K4210"/>
  <c r="K4209"/>
  <c r="K4208"/>
  <c r="K4207"/>
  <c r="K4206"/>
  <c r="K4205"/>
  <c r="K4204"/>
  <c r="K4203"/>
  <c r="K4202"/>
  <c r="K4201"/>
  <c r="K4200"/>
  <c r="K4199"/>
  <c r="K4198"/>
  <c r="K4197"/>
  <c r="K4196"/>
  <c r="K4195"/>
  <c r="K4194"/>
  <c r="K4193"/>
  <c r="K4192"/>
  <c r="K4191"/>
  <c r="K4190"/>
  <c r="K4189"/>
  <c r="K4188"/>
  <c r="K4187"/>
  <c r="K4186"/>
  <c r="K4185"/>
  <c r="K4184"/>
  <c r="K4183"/>
  <c r="K4182"/>
  <c r="K4181"/>
  <c r="K4180"/>
  <c r="K4179"/>
  <c r="K4178"/>
  <c r="K4177"/>
  <c r="K4176"/>
  <c r="K4175"/>
  <c r="K4174"/>
  <c r="K4173"/>
  <c r="K4172"/>
  <c r="K4171"/>
  <c r="K4170"/>
  <c r="K4169"/>
  <c r="K4168"/>
  <c r="K4167"/>
  <c r="K4166"/>
  <c r="K4165"/>
  <c r="K4164"/>
  <c r="K4163"/>
  <c r="K4162"/>
  <c r="K4161"/>
  <c r="K4160"/>
  <c r="K4159"/>
  <c r="K4158"/>
  <c r="K4157"/>
  <c r="K4156"/>
  <c r="K4155"/>
  <c r="K4154"/>
  <c r="K4153"/>
  <c r="K4152"/>
  <c r="K4151"/>
  <c r="K4150"/>
  <c r="K4149"/>
  <c r="K4148"/>
  <c r="K4147"/>
  <c r="K4146"/>
  <c r="K4145"/>
  <c r="K4144"/>
  <c r="K4143"/>
  <c r="K4142"/>
  <c r="K4141"/>
  <c r="K4140"/>
  <c r="K4139"/>
  <c r="K4138"/>
  <c r="K4137"/>
  <c r="K4136"/>
  <c r="K4135"/>
  <c r="K4134"/>
  <c r="K4133"/>
  <c r="K4132"/>
  <c r="K4131"/>
  <c r="K4130"/>
  <c r="K4129"/>
  <c r="K4128"/>
  <c r="K4127"/>
  <c r="K4126"/>
  <c r="K4125"/>
  <c r="K4124"/>
  <c r="K4123"/>
  <c r="K4122"/>
  <c r="K4121"/>
  <c r="K4120"/>
  <c r="K4119"/>
  <c r="K4118"/>
  <c r="K4117"/>
  <c r="K4116"/>
  <c r="K4115"/>
  <c r="K4114"/>
  <c r="K4113"/>
  <c r="K4112"/>
  <c r="K4111"/>
  <c r="K4110"/>
  <c r="K4109"/>
  <c r="K4108"/>
  <c r="K4107"/>
  <c r="K4106"/>
  <c r="K4105"/>
  <c r="K4104"/>
  <c r="K4103"/>
  <c r="K4102"/>
  <c r="K4101"/>
  <c r="K4100"/>
  <c r="K4099"/>
  <c r="K4098"/>
  <c r="K4097"/>
  <c r="K4096"/>
  <c r="K4095"/>
  <c r="K4094"/>
  <c r="K4093"/>
  <c r="K4092"/>
  <c r="K4091"/>
  <c r="K4090"/>
  <c r="K4089"/>
  <c r="K4088"/>
  <c r="K4087"/>
  <c r="K4086"/>
  <c r="K4085"/>
  <c r="K4084"/>
  <c r="K4083"/>
  <c r="K4082"/>
  <c r="K4081"/>
  <c r="K4080"/>
  <c r="K4079"/>
  <c r="K4078"/>
  <c r="K4077"/>
  <c r="K4076"/>
  <c r="K4075"/>
  <c r="K4074"/>
  <c r="K4073"/>
  <c r="K4072"/>
  <c r="K4071"/>
  <c r="K4070"/>
  <c r="K4069"/>
  <c r="K4068"/>
  <c r="K4067"/>
  <c r="K4066"/>
  <c r="K4065"/>
  <c r="K4064"/>
  <c r="K4063"/>
  <c r="K4062"/>
  <c r="K4061"/>
  <c r="K4060"/>
  <c r="K4059"/>
  <c r="K4058"/>
  <c r="K4057"/>
  <c r="K4056"/>
  <c r="K4055"/>
  <c r="K4054"/>
  <c r="K4053"/>
  <c r="K4052"/>
  <c r="K4051"/>
  <c r="K4050"/>
  <c r="K4049"/>
  <c r="K4048"/>
  <c r="K4047"/>
  <c r="K4046"/>
  <c r="K4045"/>
  <c r="K4044"/>
  <c r="K4043"/>
  <c r="K4042"/>
  <c r="K4041"/>
  <c r="K4040"/>
  <c r="K4039"/>
  <c r="K4038"/>
  <c r="K4037"/>
  <c r="K4036"/>
  <c r="K4035"/>
  <c r="K4034"/>
  <c r="K4033"/>
  <c r="K4032"/>
  <c r="K4031"/>
  <c r="K4030"/>
  <c r="K4029"/>
  <c r="K4028"/>
  <c r="K4027"/>
  <c r="K4026"/>
  <c r="K4025"/>
  <c r="K4024"/>
  <c r="K4023"/>
  <c r="K4022"/>
  <c r="K4021"/>
  <c r="K4020"/>
  <c r="K4019"/>
  <c r="K4018"/>
  <c r="K4017"/>
  <c r="K4016"/>
  <c r="K4015"/>
  <c r="K4014"/>
  <c r="K4013"/>
  <c r="K4012"/>
  <c r="K4011"/>
  <c r="K4010"/>
  <c r="K4009"/>
  <c r="K4008"/>
  <c r="K4007"/>
  <c r="K4006"/>
  <c r="K4005"/>
  <c r="K4004"/>
  <c r="K4003"/>
  <c r="K4002"/>
  <c r="K4001"/>
  <c r="K4000"/>
  <c r="K3999"/>
  <c r="K3998"/>
  <c r="K3997"/>
  <c r="K3996"/>
  <c r="K3995"/>
  <c r="K3994"/>
  <c r="K3993"/>
  <c r="K3992"/>
  <c r="K3991"/>
  <c r="K3990"/>
  <c r="K3989"/>
  <c r="K3988"/>
  <c r="K3987"/>
  <c r="K3986"/>
  <c r="K3985"/>
  <c r="K3984"/>
  <c r="K3983"/>
  <c r="K3982"/>
  <c r="K3981"/>
  <c r="K3980"/>
  <c r="K3979"/>
  <c r="K3978"/>
  <c r="K3977"/>
  <c r="K3976"/>
  <c r="K3975"/>
  <c r="K3974"/>
  <c r="K3973"/>
  <c r="K3972"/>
  <c r="K3971"/>
  <c r="K3970"/>
  <c r="K3969"/>
  <c r="K3968"/>
  <c r="K3967"/>
  <c r="K3966"/>
  <c r="K3965"/>
  <c r="K3964"/>
  <c r="K3963"/>
  <c r="K3962"/>
  <c r="K3961"/>
  <c r="K3960"/>
  <c r="K3959"/>
  <c r="K3958"/>
  <c r="K3957"/>
  <c r="K3956"/>
  <c r="K3955"/>
  <c r="K3954"/>
  <c r="K3953"/>
  <c r="K3952"/>
  <c r="K3951"/>
  <c r="K3950"/>
  <c r="K3949"/>
  <c r="K3948"/>
  <c r="K3947"/>
  <c r="K3946"/>
  <c r="K3945"/>
  <c r="K3944"/>
  <c r="K3943"/>
  <c r="K3942"/>
  <c r="K3941"/>
  <c r="K3940"/>
  <c r="K3939"/>
  <c r="K3938"/>
  <c r="K3937"/>
  <c r="K3936"/>
  <c r="K3935"/>
  <c r="K3934"/>
  <c r="K3933"/>
  <c r="K3932"/>
  <c r="K3931"/>
  <c r="K3930"/>
  <c r="K3929"/>
  <c r="K3928"/>
  <c r="K3927"/>
  <c r="K3926"/>
  <c r="K3925"/>
  <c r="K3924"/>
  <c r="K3923"/>
  <c r="K3922"/>
  <c r="K3921"/>
  <c r="K3920"/>
  <c r="K3919"/>
  <c r="K3918"/>
  <c r="K3917"/>
  <c r="K3916"/>
  <c r="K3915"/>
  <c r="K3914"/>
  <c r="K3913"/>
  <c r="K3912"/>
  <c r="K3911"/>
  <c r="K3910"/>
  <c r="K3909"/>
  <c r="K3908"/>
  <c r="K3907"/>
  <c r="K3906"/>
  <c r="K3905"/>
  <c r="K3904"/>
  <c r="K3903"/>
  <c r="K3902"/>
  <c r="K3901"/>
  <c r="K3900"/>
  <c r="K3899"/>
  <c r="K3898"/>
  <c r="K3897"/>
  <c r="K3896"/>
  <c r="K3895"/>
  <c r="K3894"/>
  <c r="K3893"/>
  <c r="K3892"/>
  <c r="K3891"/>
  <c r="K3890"/>
  <c r="K3889"/>
  <c r="K3888"/>
  <c r="K3887"/>
  <c r="K3886"/>
  <c r="K3885"/>
  <c r="K3884"/>
  <c r="K3883"/>
  <c r="K3882"/>
  <c r="K3881"/>
  <c r="K3880"/>
  <c r="K3879"/>
  <c r="K3878"/>
  <c r="K3877"/>
  <c r="K3876"/>
  <c r="K3875"/>
  <c r="K3874"/>
  <c r="K3873"/>
  <c r="K3872"/>
  <c r="K3871"/>
  <c r="K3870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05"/>
  <c r="K3804"/>
  <c r="K3803"/>
  <c r="K3802"/>
  <c r="K3801"/>
  <c r="K3800"/>
  <c r="K3799"/>
  <c r="K3798"/>
  <c r="K3797"/>
  <c r="K3796"/>
  <c r="K3795"/>
  <c r="K3794"/>
  <c r="K3793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71"/>
  <c r="K3770"/>
  <c r="K3769"/>
  <c r="K3768"/>
  <c r="K3767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50"/>
  <c r="K3749"/>
  <c r="K3748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659"/>
  <c r="K3658"/>
  <c r="K3657"/>
  <c r="K3656"/>
  <c r="K3655"/>
  <c r="K3654"/>
  <c r="K3653"/>
  <c r="K3652"/>
  <c r="K3651"/>
  <c r="K3650"/>
  <c r="K3649"/>
  <c r="K3648"/>
  <c r="K3647"/>
  <c r="K3646"/>
  <c r="K3645"/>
  <c r="K3644"/>
  <c r="K3643"/>
  <c r="K3642"/>
  <c r="K3641"/>
  <c r="K3640"/>
  <c r="K3639"/>
  <c r="K3638"/>
  <c r="K3637"/>
  <c r="K3636"/>
  <c r="K3635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07"/>
  <c r="K3606"/>
  <c r="K3605"/>
  <c r="K3604"/>
  <c r="K3603"/>
  <c r="K3602"/>
  <c r="K3601"/>
  <c r="K3600"/>
  <c r="K3599"/>
  <c r="K3598"/>
  <c r="K3597"/>
  <c r="K3596"/>
  <c r="K3595"/>
  <c r="K3594"/>
  <c r="K3593"/>
  <c r="K3592"/>
  <c r="K3591"/>
  <c r="K3590"/>
  <c r="K3589"/>
  <c r="K3588"/>
  <c r="K3587"/>
  <c r="K3586"/>
  <c r="K3585"/>
  <c r="K3584"/>
  <c r="K3583"/>
  <c r="K3582"/>
  <c r="K3581"/>
  <c r="K3580"/>
  <c r="K3579"/>
  <c r="K3578"/>
  <c r="K3577"/>
  <c r="K3576"/>
  <c r="K3575"/>
  <c r="K3574"/>
  <c r="K3573"/>
  <c r="K3572"/>
  <c r="K3571"/>
  <c r="K3570"/>
  <c r="K3569"/>
  <c r="K3568"/>
  <c r="K3567"/>
  <c r="K3566"/>
  <c r="K3565"/>
  <c r="K3564"/>
  <c r="K3563"/>
  <c r="K3562"/>
  <c r="K3561"/>
  <c r="K3560"/>
  <c r="K3559"/>
  <c r="K3558"/>
  <c r="K3557"/>
  <c r="K3556"/>
  <c r="K3555"/>
  <c r="K3554"/>
  <c r="K3553"/>
  <c r="K3552"/>
  <c r="K3551"/>
  <c r="K3550"/>
  <c r="K3549"/>
  <c r="K3548"/>
  <c r="K3547"/>
  <c r="K3546"/>
  <c r="K3545"/>
  <c r="K3544"/>
  <c r="K3543"/>
  <c r="K3542"/>
  <c r="K3541"/>
  <c r="K3540"/>
  <c r="K3539"/>
  <c r="K3538"/>
  <c r="K3537"/>
  <c r="K3536"/>
  <c r="K3535"/>
  <c r="K3534"/>
  <c r="K3533"/>
  <c r="K3532"/>
  <c r="K3531"/>
  <c r="K3530"/>
  <c r="K3529"/>
  <c r="K3528"/>
  <c r="K3527"/>
  <c r="K3526"/>
  <c r="K3525"/>
  <c r="K3524"/>
  <c r="K3523"/>
  <c r="K3522"/>
  <c r="K3521"/>
  <c r="K3520"/>
  <c r="K3519"/>
  <c r="K3518"/>
  <c r="K3517"/>
  <c r="K3516"/>
  <c r="K3515"/>
  <c r="K3514"/>
  <c r="K3513"/>
  <c r="K3512"/>
  <c r="K3511"/>
  <c r="K3510"/>
  <c r="K3509"/>
  <c r="K3508"/>
  <c r="K3507"/>
  <c r="K3506"/>
  <c r="K3505"/>
  <c r="K3504"/>
  <c r="K3503"/>
  <c r="K3502"/>
  <c r="K3501"/>
  <c r="K3500"/>
  <c r="K3499"/>
  <c r="K3498"/>
  <c r="K3497"/>
  <c r="K3496"/>
  <c r="K3495"/>
  <c r="K3494"/>
  <c r="K3493"/>
  <c r="K3492"/>
  <c r="K3491"/>
  <c r="K3490"/>
  <c r="K3489"/>
  <c r="K3488"/>
  <c r="K3487"/>
  <c r="K3486"/>
  <c r="K3485"/>
  <c r="K3484"/>
  <c r="K3483"/>
  <c r="K3482"/>
  <c r="K3481"/>
  <c r="K3480"/>
  <c r="K3479"/>
  <c r="K3478"/>
  <c r="K3477"/>
  <c r="K3476"/>
  <c r="K3475"/>
  <c r="K3474"/>
  <c r="K3473"/>
  <c r="K3472"/>
  <c r="K3471"/>
  <c r="K3470"/>
  <c r="K3469"/>
  <c r="K3468"/>
  <c r="K3467"/>
  <c r="K3466"/>
  <c r="K3465"/>
  <c r="K3464"/>
  <c r="K3463"/>
  <c r="K3462"/>
  <c r="K3461"/>
  <c r="K3460"/>
  <c r="K3459"/>
  <c r="K3458"/>
  <c r="K3457"/>
  <c r="K3456"/>
  <c r="K3455"/>
  <c r="K3454"/>
  <c r="K3453"/>
  <c r="K3452"/>
  <c r="K3451"/>
  <c r="K3450"/>
  <c r="K3449"/>
  <c r="K3448"/>
  <c r="K3447"/>
  <c r="K3446"/>
  <c r="K3445"/>
  <c r="K3444"/>
  <c r="K3443"/>
  <c r="K3442"/>
  <c r="K3441"/>
  <c r="K3440"/>
  <c r="K3439"/>
  <c r="K3438"/>
  <c r="K3437"/>
  <c r="K3436"/>
  <c r="K3435"/>
  <c r="K3434"/>
  <c r="K3433"/>
  <c r="K3432"/>
  <c r="K3431"/>
  <c r="K3430"/>
  <c r="K3429"/>
  <c r="K3428"/>
  <c r="K3427"/>
  <c r="K3426"/>
  <c r="K3425"/>
  <c r="K3424"/>
  <c r="K3423"/>
  <c r="K3422"/>
  <c r="K3421"/>
  <c r="K3420"/>
  <c r="K3419"/>
  <c r="K3418"/>
  <c r="K3417"/>
  <c r="K3416"/>
  <c r="K3415"/>
  <c r="K3414"/>
  <c r="K3413"/>
  <c r="K3412"/>
  <c r="K3411"/>
  <c r="K3410"/>
  <c r="K3409"/>
  <c r="K3408"/>
  <c r="K3407"/>
  <c r="K3406"/>
  <c r="K3405"/>
  <c r="K3404"/>
  <c r="K3403"/>
  <c r="K3402"/>
  <c r="K3401"/>
  <c r="K3400"/>
  <c r="K3399"/>
  <c r="K3398"/>
  <c r="K3397"/>
  <c r="K3396"/>
  <c r="K3395"/>
  <c r="K3394"/>
  <c r="K3393"/>
  <c r="K3392"/>
  <c r="K3391"/>
  <c r="K3390"/>
  <c r="K3389"/>
  <c r="K3388"/>
  <c r="K3387"/>
  <c r="K3386"/>
  <c r="K3385"/>
  <c r="K3384"/>
  <c r="K3383"/>
  <c r="K3382"/>
  <c r="K3381"/>
  <c r="K3380"/>
  <c r="K3379"/>
  <c r="K3378"/>
  <c r="K3377"/>
  <c r="K3376"/>
  <c r="K3375"/>
  <c r="K3374"/>
  <c r="K3373"/>
  <c r="K3372"/>
  <c r="K3371"/>
  <c r="K3370"/>
  <c r="K3369"/>
  <c r="K3368"/>
  <c r="K3367"/>
  <c r="K3366"/>
  <c r="K3365"/>
  <c r="K3364"/>
  <c r="K3363"/>
  <c r="K3362"/>
  <c r="K3361"/>
  <c r="K3360"/>
  <c r="K3359"/>
  <c r="K3358"/>
  <c r="K3357"/>
  <c r="K3356"/>
  <c r="K3355"/>
  <c r="K3354"/>
  <c r="K3353"/>
  <c r="K3352"/>
  <c r="K3351"/>
  <c r="K3350"/>
  <c r="K3349"/>
  <c r="K3348"/>
  <c r="K3347"/>
  <c r="K3346"/>
  <c r="K3345"/>
  <c r="K3344"/>
  <c r="K3343"/>
  <c r="K3342"/>
  <c r="K3341"/>
  <c r="K3340"/>
  <c r="K3339"/>
  <c r="K3338"/>
  <c r="K3337"/>
  <c r="K3336"/>
  <c r="K3335"/>
  <c r="K3334"/>
  <c r="K3333"/>
  <c r="K3332"/>
  <c r="K3331"/>
  <c r="K3330"/>
  <c r="K3329"/>
  <c r="K3328"/>
  <c r="K3327"/>
  <c r="K3326"/>
  <c r="K3325"/>
  <c r="K3324"/>
  <c r="K3323"/>
  <c r="K3322"/>
  <c r="K3321"/>
  <c r="K3320"/>
  <c r="K3319"/>
  <c r="K3318"/>
  <c r="K3317"/>
  <c r="K3316"/>
  <c r="K3315"/>
  <c r="K3314"/>
  <c r="K3313"/>
  <c r="K3312"/>
  <c r="K3311"/>
  <c r="K3310"/>
  <c r="K3309"/>
  <c r="K3308"/>
  <c r="K3307"/>
  <c r="K3306"/>
  <c r="K3305"/>
  <c r="K3304"/>
  <c r="K3303"/>
  <c r="K3302"/>
  <c r="K3301"/>
  <c r="K3300"/>
  <c r="K3299"/>
  <c r="K3298"/>
  <c r="K3297"/>
  <c r="K3296"/>
  <c r="K3295"/>
  <c r="K3294"/>
  <c r="K3293"/>
  <c r="K3292"/>
  <c r="K3291"/>
  <c r="K3290"/>
  <c r="K3289"/>
  <c r="K3288"/>
  <c r="K3287"/>
  <c r="K3286"/>
  <c r="K3285"/>
  <c r="K3284"/>
  <c r="K3283"/>
  <c r="K3282"/>
  <c r="K3281"/>
  <c r="K3280"/>
  <c r="K3279"/>
  <c r="K3278"/>
  <c r="K3277"/>
  <c r="K3276"/>
  <c r="K3275"/>
  <c r="K3274"/>
  <c r="K3273"/>
  <c r="K3272"/>
  <c r="K3271"/>
  <c r="K3270"/>
  <c r="K3269"/>
  <c r="K3268"/>
  <c r="K3267"/>
  <c r="K3266"/>
  <c r="K3265"/>
  <c r="K3264"/>
  <c r="K3263"/>
  <c r="K3262"/>
  <c r="K3261"/>
  <c r="K3260"/>
  <c r="K3259"/>
  <c r="K3258"/>
  <c r="K3257"/>
  <c r="K3256"/>
  <c r="K3255"/>
  <c r="K3254"/>
  <c r="K3253"/>
  <c r="K3252"/>
  <c r="K3251"/>
  <c r="K3250"/>
  <c r="K3249"/>
  <c r="K3248"/>
  <c r="K3247"/>
  <c r="K3246"/>
  <c r="K3245"/>
  <c r="K3244"/>
  <c r="K3243"/>
  <c r="K3242"/>
  <c r="K3241"/>
  <c r="K3240"/>
  <c r="K3239"/>
  <c r="K3238"/>
  <c r="K3237"/>
  <c r="K3236"/>
  <c r="K3235"/>
  <c r="K3234"/>
  <c r="K3233"/>
  <c r="K3232"/>
  <c r="K3231"/>
  <c r="K3230"/>
  <c r="K3229"/>
  <c r="K3228"/>
  <c r="K3227"/>
  <c r="K3226"/>
  <c r="K3225"/>
  <c r="K3224"/>
  <c r="K3223"/>
  <c r="K3222"/>
  <c r="K3221"/>
  <c r="K3220"/>
  <c r="K3219"/>
  <c r="K3218"/>
  <c r="K3217"/>
  <c r="K3216"/>
  <c r="K3215"/>
  <c r="K3214"/>
  <c r="K3213"/>
  <c r="K3212"/>
  <c r="K3211"/>
  <c r="K3210"/>
  <c r="K3209"/>
  <c r="K3208"/>
  <c r="K3207"/>
  <c r="K3206"/>
  <c r="K3205"/>
  <c r="K3204"/>
  <c r="K3203"/>
  <c r="K3202"/>
  <c r="K3201"/>
  <c r="K3200"/>
  <c r="K3199"/>
  <c r="K3198"/>
  <c r="K3197"/>
  <c r="K3196"/>
  <c r="K3195"/>
  <c r="K3194"/>
  <c r="K3193"/>
  <c r="K3192"/>
  <c r="K3191"/>
  <c r="K3190"/>
  <c r="K3189"/>
  <c r="K3188"/>
  <c r="K3187"/>
  <c r="K3186"/>
  <c r="K3185"/>
  <c r="K3184"/>
  <c r="K3183"/>
  <c r="K3182"/>
  <c r="K3181"/>
  <c r="K3180"/>
  <c r="K3179"/>
  <c r="K3178"/>
  <c r="K3177"/>
  <c r="K3176"/>
  <c r="K3175"/>
  <c r="K3174"/>
  <c r="K3173"/>
  <c r="K3172"/>
  <c r="K3171"/>
  <c r="K3170"/>
  <c r="K3169"/>
  <c r="K3168"/>
  <c r="K3167"/>
  <c r="K3166"/>
  <c r="K3165"/>
  <c r="K3164"/>
  <c r="K3163"/>
  <c r="K3162"/>
  <c r="K3161"/>
  <c r="K3160"/>
  <c r="K3159"/>
  <c r="K3158"/>
  <c r="K3157"/>
  <c r="K3156"/>
  <c r="K3155"/>
  <c r="K3154"/>
  <c r="K3153"/>
  <c r="K3152"/>
  <c r="K3151"/>
  <c r="K3150"/>
  <c r="K3149"/>
  <c r="K3148"/>
  <c r="K3147"/>
  <c r="K3146"/>
  <c r="K3145"/>
  <c r="K3144"/>
  <c r="K3143"/>
  <c r="K3142"/>
  <c r="K3141"/>
  <c r="K3140"/>
  <c r="K3139"/>
  <c r="K3138"/>
  <c r="K3137"/>
  <c r="K3136"/>
  <c r="K3135"/>
  <c r="K3134"/>
  <c r="K3133"/>
  <c r="K3132"/>
  <c r="K3131"/>
  <c r="K3130"/>
  <c r="K3129"/>
  <c r="K3128"/>
  <c r="K3127"/>
  <c r="K3126"/>
  <c r="K3125"/>
  <c r="K3124"/>
  <c r="K3123"/>
  <c r="K3122"/>
  <c r="K3121"/>
  <c r="K3120"/>
  <c r="K3119"/>
  <c r="K3118"/>
  <c r="K3117"/>
  <c r="K3116"/>
  <c r="K3115"/>
  <c r="K3114"/>
  <c r="K3113"/>
  <c r="K3112"/>
  <c r="K3111"/>
  <c r="K3110"/>
  <c r="K3109"/>
  <c r="K3108"/>
  <c r="K3107"/>
  <c r="K3106"/>
  <c r="K3105"/>
  <c r="K3104"/>
  <c r="K3103"/>
  <c r="K3102"/>
  <c r="K3101"/>
  <c r="K3100"/>
  <c r="K3099"/>
  <c r="K3098"/>
  <c r="K3097"/>
  <c r="K3096"/>
  <c r="K3095"/>
  <c r="K3094"/>
  <c r="K3093"/>
  <c r="K3092"/>
  <c r="K3091"/>
  <c r="K3090"/>
  <c r="K3089"/>
  <c r="K3088"/>
  <c r="K3087"/>
  <c r="K3086"/>
  <c r="K3085"/>
  <c r="K3084"/>
  <c r="K3083"/>
  <c r="K3082"/>
  <c r="K3081"/>
  <c r="K3080"/>
  <c r="K3079"/>
  <c r="K3078"/>
  <c r="K3077"/>
  <c r="K3076"/>
  <c r="K3075"/>
  <c r="K3074"/>
  <c r="K3073"/>
  <c r="K3072"/>
  <c r="K3071"/>
  <c r="K3070"/>
  <c r="K3069"/>
  <c r="K3068"/>
  <c r="K3067"/>
  <c r="K3066"/>
  <c r="K3065"/>
  <c r="K3064"/>
  <c r="K3063"/>
  <c r="K3062"/>
  <c r="K3061"/>
  <c r="K3060"/>
  <c r="K3059"/>
  <c r="K3058"/>
  <c r="K3057"/>
  <c r="K3056"/>
  <c r="K3055"/>
  <c r="K3054"/>
  <c r="K3053"/>
  <c r="K3052"/>
  <c r="K3051"/>
  <c r="K3050"/>
  <c r="K3049"/>
  <c r="K3048"/>
  <c r="K3047"/>
  <c r="K3046"/>
  <c r="K3045"/>
  <c r="K3044"/>
  <c r="K3043"/>
  <c r="K3042"/>
  <c r="K3041"/>
  <c r="K3040"/>
  <c r="K3039"/>
  <c r="K3038"/>
  <c r="K3037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2972"/>
  <c r="K2971"/>
  <c r="K2970"/>
  <c r="K2969"/>
  <c r="K2968"/>
  <c r="K2967"/>
  <c r="K2966"/>
  <c r="K2965"/>
  <c r="K2964"/>
  <c r="K2963"/>
  <c r="K2962"/>
  <c r="K296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7"/>
  <c r="K2916"/>
  <c r="K2915"/>
  <c r="K2914"/>
  <c r="K2913"/>
  <c r="K2912"/>
  <c r="K2911"/>
  <c r="K2910"/>
  <c r="K2909"/>
  <c r="K2908"/>
  <c r="K2907"/>
  <c r="K2906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7"/>
  <c r="K2846"/>
  <c r="K2845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8"/>
  <c r="K2787"/>
  <c r="K2786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K2733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93"/>
  <c r="K2692"/>
  <c r="K2691"/>
  <c r="K2690"/>
  <c r="K2689"/>
  <c r="K2688"/>
  <c r="K2687"/>
  <c r="K2686"/>
  <c r="K2685"/>
  <c r="K2684"/>
  <c r="K2683"/>
  <c r="K2682"/>
  <c r="K2681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K2505"/>
  <c r="K2504"/>
  <c r="K2503"/>
  <c r="K2502"/>
  <c r="K2501"/>
  <c r="K2500"/>
  <c r="K2499"/>
  <c r="K2498"/>
  <c r="K2497"/>
  <c r="K2496"/>
  <c r="K2495"/>
  <c r="K2494"/>
  <c r="K2493"/>
  <c r="K2492"/>
  <c r="K2491"/>
  <c r="K2490"/>
  <c r="K2489"/>
  <c r="K2488"/>
  <c r="K2487"/>
  <c r="K2486"/>
  <c r="K2485"/>
  <c r="K2484"/>
  <c r="K2483"/>
  <c r="K2482"/>
  <c r="K2481"/>
  <c r="K2480"/>
  <c r="K2479"/>
  <c r="K2478"/>
  <c r="K2477"/>
  <c r="K2476"/>
  <c r="K2475"/>
  <c r="K2474"/>
  <c r="K2473"/>
  <c r="K2472"/>
  <c r="K2471"/>
  <c r="K2470"/>
  <c r="K2469"/>
  <c r="K2468"/>
  <c r="K2467"/>
  <c r="K2466"/>
  <c r="K2465"/>
  <c r="K2464"/>
  <c r="K2463"/>
  <c r="K2462"/>
  <c r="K2461"/>
  <c r="K2460"/>
  <c r="K2459"/>
  <c r="K2458"/>
  <c r="K2457"/>
  <c r="K2456"/>
  <c r="K2455"/>
  <c r="K2454"/>
  <c r="K2453"/>
  <c r="K2452"/>
  <c r="K2451"/>
  <c r="K2450"/>
  <c r="K2449"/>
  <c r="K2448"/>
  <c r="K2447"/>
  <c r="K2446"/>
  <c r="K2445"/>
  <c r="K2444"/>
  <c r="K2443"/>
  <c r="K2442"/>
  <c r="K2441"/>
  <c r="K2440"/>
  <c r="K2439"/>
  <c r="K2438"/>
  <c r="K2437"/>
  <c r="K2436"/>
  <c r="K2435"/>
  <c r="K2434"/>
  <c r="K2433"/>
  <c r="K2432"/>
  <c r="K2431"/>
  <c r="K2430"/>
  <c r="K2429"/>
  <c r="K2428"/>
  <c r="K2427"/>
  <c r="K2426"/>
  <c r="K2425"/>
  <c r="K2424"/>
  <c r="K2423"/>
  <c r="K2422"/>
  <c r="K2421"/>
  <c r="K2420"/>
  <c r="K2419"/>
  <c r="K2418"/>
  <c r="K2417"/>
  <c r="K2416"/>
  <c r="K2415"/>
  <c r="K2414"/>
  <c r="K2413"/>
  <c r="K2412"/>
  <c r="K2411"/>
  <c r="K2410"/>
  <c r="K2409"/>
  <c r="K2408"/>
  <c r="K2407"/>
  <c r="K2406"/>
  <c r="K2405"/>
  <c r="K2404"/>
  <c r="K2403"/>
  <c r="K2402"/>
  <c r="K2401"/>
  <c r="K2400"/>
  <c r="K2399"/>
  <c r="K2398"/>
  <c r="K2397"/>
  <c r="K2396"/>
  <c r="K2395"/>
  <c r="K2394"/>
  <c r="K2393"/>
  <c r="K2392"/>
  <c r="K2391"/>
  <c r="K2390"/>
  <c r="K2389"/>
  <c r="K2388"/>
  <c r="K2387"/>
  <c r="K2386"/>
  <c r="K2385"/>
  <c r="K2384"/>
  <c r="K2383"/>
  <c r="K2382"/>
  <c r="K2381"/>
  <c r="K2380"/>
  <c r="K2379"/>
  <c r="K2378"/>
  <c r="K2377"/>
  <c r="K2376"/>
  <c r="K2375"/>
  <c r="K2374"/>
  <c r="K2373"/>
  <c r="K2372"/>
  <c r="K2371"/>
  <c r="K2370"/>
  <c r="K2369"/>
  <c r="K2368"/>
  <c r="K2367"/>
  <c r="K2366"/>
  <c r="K2365"/>
  <c r="K2364"/>
  <c r="K2363"/>
  <c r="K2362"/>
  <c r="K2361"/>
  <c r="K2360"/>
  <c r="K2359"/>
  <c r="K2358"/>
  <c r="K2357"/>
  <c r="K2356"/>
  <c r="K2355"/>
  <c r="K2354"/>
  <c r="K2353"/>
  <c r="K2352"/>
  <c r="K2351"/>
  <c r="K2350"/>
  <c r="K2349"/>
  <c r="K2348"/>
  <c r="K2347"/>
  <c r="K2346"/>
  <c r="K2345"/>
  <c r="K2344"/>
  <c r="K2343"/>
  <c r="K2342"/>
  <c r="K2341"/>
  <c r="K2340"/>
  <c r="K2339"/>
  <c r="K2338"/>
  <c r="K2337"/>
  <c r="K2336"/>
  <c r="K2335"/>
  <c r="K2334"/>
  <c r="K2333"/>
  <c r="K2332"/>
  <c r="K2331"/>
  <c r="K2330"/>
  <c r="K2329"/>
  <c r="K2328"/>
  <c r="K2327"/>
  <c r="K2326"/>
  <c r="K2325"/>
  <c r="K2324"/>
  <c r="K2323"/>
  <c r="K2322"/>
  <c r="K2321"/>
  <c r="K2320"/>
  <c r="K2319"/>
  <c r="K2318"/>
  <c r="K2317"/>
  <c r="K2316"/>
  <c r="K2315"/>
  <c r="K2314"/>
  <c r="K2313"/>
  <c r="K2312"/>
  <c r="K2311"/>
  <c r="K2310"/>
  <c r="K2309"/>
  <c r="K2308"/>
  <c r="K2307"/>
  <c r="K2306"/>
  <c r="K2305"/>
  <c r="K2304"/>
  <c r="K2303"/>
  <c r="K2302"/>
  <c r="K2301"/>
  <c r="K2300"/>
  <c r="K2299"/>
  <c r="K2298"/>
  <c r="K2297"/>
  <c r="K2296"/>
  <c r="K2295"/>
  <c r="K2294"/>
  <c r="K2293"/>
  <c r="K2292"/>
  <c r="K2291"/>
  <c r="K2290"/>
  <c r="K2289"/>
  <c r="K2288"/>
  <c r="K2287"/>
  <c r="K2286"/>
  <c r="K2285"/>
  <c r="K2284"/>
  <c r="K2283"/>
  <c r="K2282"/>
  <c r="K2281"/>
  <c r="K2280"/>
  <c r="K2279"/>
  <c r="K2278"/>
  <c r="K2277"/>
  <c r="K2276"/>
  <c r="K2275"/>
  <c r="K2274"/>
  <c r="K2273"/>
  <c r="K2272"/>
  <c r="K2271"/>
  <c r="K2270"/>
  <c r="K2269"/>
  <c r="K2268"/>
  <c r="K2267"/>
  <c r="K2266"/>
  <c r="K2265"/>
  <c r="K2264"/>
  <c r="K2263"/>
  <c r="K2262"/>
  <c r="K2261"/>
  <c r="K2260"/>
  <c r="K2259"/>
  <c r="K2258"/>
  <c r="K2257"/>
  <c r="K2256"/>
  <c r="K2255"/>
  <c r="K2254"/>
  <c r="K2253"/>
  <c r="K2252"/>
  <c r="K2251"/>
  <c r="K2250"/>
  <c r="K2249"/>
  <c r="K2248"/>
  <c r="K2247"/>
  <c r="K2246"/>
  <c r="K2245"/>
  <c r="K2244"/>
  <c r="K2243"/>
  <c r="K2242"/>
  <c r="K2241"/>
  <c r="K2240"/>
  <c r="K2239"/>
  <c r="K2238"/>
  <c r="K2237"/>
  <c r="K2236"/>
  <c r="K2235"/>
  <c r="K2234"/>
  <c r="K2233"/>
  <c r="K2232"/>
  <c r="K2231"/>
  <c r="K2230"/>
  <c r="K2229"/>
  <c r="K2228"/>
  <c r="K2227"/>
  <c r="K2226"/>
  <c r="K2225"/>
  <c r="K2224"/>
  <c r="K2223"/>
  <c r="K2222"/>
  <c r="K2221"/>
  <c r="K2220"/>
  <c r="K2219"/>
  <c r="K2218"/>
  <c r="K2217"/>
  <c r="K2216"/>
  <c r="K2215"/>
  <c r="K2214"/>
  <c r="K2213"/>
  <c r="K2212"/>
  <c r="K2211"/>
  <c r="K2210"/>
  <c r="K2209"/>
  <c r="K2208"/>
  <c r="K2207"/>
  <c r="K2206"/>
  <c r="K2205"/>
  <c r="K2204"/>
  <c r="K2203"/>
  <c r="K2202"/>
  <c r="K2201"/>
  <c r="K2200"/>
  <c r="K2199"/>
  <c r="K2198"/>
  <c r="K2197"/>
  <c r="K2196"/>
  <c r="K2195"/>
  <c r="K2194"/>
  <c r="K2193"/>
  <c r="K2192"/>
  <c r="K2191"/>
  <c r="K2190"/>
  <c r="K2189"/>
  <c r="K2188"/>
  <c r="K2187"/>
  <c r="K2186"/>
  <c r="K2185"/>
  <c r="K2184"/>
  <c r="K2183"/>
  <c r="K2182"/>
  <c r="K2181"/>
  <c r="K2180"/>
  <c r="K2179"/>
  <c r="K2178"/>
  <c r="K2177"/>
  <c r="K2176"/>
  <c r="K2175"/>
  <c r="K2174"/>
  <c r="K2173"/>
  <c r="K2172"/>
  <c r="K2171"/>
  <c r="K2170"/>
  <c r="K2169"/>
  <c r="K2168"/>
  <c r="K2167"/>
  <c r="K2166"/>
  <c r="K2165"/>
  <c r="K2164"/>
  <c r="K2163"/>
  <c r="K2162"/>
  <c r="K2161"/>
  <c r="K2160"/>
  <c r="K2159"/>
  <c r="K2158"/>
  <c r="K2157"/>
  <c r="K2156"/>
  <c r="K2155"/>
  <c r="K2154"/>
  <c r="K2153"/>
  <c r="K2152"/>
  <c r="K2151"/>
  <c r="K2150"/>
  <c r="K2149"/>
  <c r="K2148"/>
  <c r="K2147"/>
  <c r="K2146"/>
  <c r="K2145"/>
  <c r="K2144"/>
  <c r="K2143"/>
  <c r="K2142"/>
  <c r="K2141"/>
  <c r="K2140"/>
  <c r="K2139"/>
  <c r="K2138"/>
  <c r="K2137"/>
  <c r="K2136"/>
  <c r="K2135"/>
  <c r="K2134"/>
  <c r="K2133"/>
  <c r="K2132"/>
  <c r="K2131"/>
  <c r="K2130"/>
  <c r="K2129"/>
  <c r="K2128"/>
  <c r="K2127"/>
  <c r="K2126"/>
  <c r="K2125"/>
  <c r="K2124"/>
  <c r="K2123"/>
  <c r="K2122"/>
  <c r="K2121"/>
  <c r="K2120"/>
  <c r="K2119"/>
  <c r="K2118"/>
  <c r="K2117"/>
  <c r="K2116"/>
  <c r="K2115"/>
  <c r="K2114"/>
  <c r="K2113"/>
  <c r="K2112"/>
  <c r="K2111"/>
  <c r="K2110"/>
  <c r="K2109"/>
  <c r="K2108"/>
  <c r="K2107"/>
  <c r="K2106"/>
  <c r="K2105"/>
  <c r="K2104"/>
  <c r="K2103"/>
  <c r="K2102"/>
  <c r="K2101"/>
  <c r="K2100"/>
  <c r="K2099"/>
  <c r="K2098"/>
  <c r="K2097"/>
  <c r="K2096"/>
  <c r="K2095"/>
  <c r="K2094"/>
  <c r="K2093"/>
  <c r="K2092"/>
  <c r="K2091"/>
  <c r="K2090"/>
  <c r="K2089"/>
  <c r="K2088"/>
  <c r="K2087"/>
  <c r="K2086"/>
  <c r="K2085"/>
  <c r="K2084"/>
  <c r="K2083"/>
  <c r="K2082"/>
  <c r="K2081"/>
  <c r="K2080"/>
  <c r="K2079"/>
  <c r="K2078"/>
  <c r="K2077"/>
  <c r="K2076"/>
  <c r="K2075"/>
  <c r="K2074"/>
  <c r="K2073"/>
  <c r="K2072"/>
  <c r="K2071"/>
  <c r="K2070"/>
  <c r="K2069"/>
  <c r="K2068"/>
  <c r="K2067"/>
  <c r="K2066"/>
  <c r="K2065"/>
  <c r="K2064"/>
  <c r="K2063"/>
  <c r="K2062"/>
  <c r="K2061"/>
  <c r="K2060"/>
  <c r="K2059"/>
  <c r="K2058"/>
  <c r="K2057"/>
  <c r="K2056"/>
  <c r="K2055"/>
  <c r="K2054"/>
  <c r="K2053"/>
  <c r="K2052"/>
  <c r="K2051"/>
  <c r="K2050"/>
  <c r="K2049"/>
  <c r="K2048"/>
  <c r="K2047"/>
  <c r="K2046"/>
  <c r="K2045"/>
  <c r="K2044"/>
  <c r="K2043"/>
  <c r="K2042"/>
  <c r="K2041"/>
  <c r="K2040"/>
  <c r="K2039"/>
  <c r="K2038"/>
  <c r="K2037"/>
  <c r="K2036"/>
  <c r="K2035"/>
  <c r="K2034"/>
  <c r="K2033"/>
  <c r="K2032"/>
  <c r="K2031"/>
  <c r="K2030"/>
  <c r="K2029"/>
  <c r="K2028"/>
  <c r="K2027"/>
  <c r="K2026"/>
  <c r="K2025"/>
  <c r="K2024"/>
  <c r="K2023"/>
  <c r="K2022"/>
  <c r="K2021"/>
  <c r="K2020"/>
  <c r="K2019"/>
  <c r="K2018"/>
  <c r="K2017"/>
  <c r="K2016"/>
  <c r="K2015"/>
  <c r="K2014"/>
  <c r="K2013"/>
  <c r="K2012"/>
  <c r="K2011"/>
  <c r="K2010"/>
  <c r="K2009"/>
  <c r="K2008"/>
  <c r="K2007"/>
  <c r="K2006"/>
  <c r="K2005"/>
  <c r="K2004"/>
  <c r="K2003"/>
  <c r="K2002"/>
  <c r="K2001"/>
  <c r="K2000"/>
  <c r="K1999"/>
  <c r="K1998"/>
  <c r="K1997"/>
  <c r="K1996"/>
  <c r="K1995"/>
  <c r="K1994"/>
  <c r="K1993"/>
  <c r="K1992"/>
  <c r="K1991"/>
  <c r="K1990"/>
  <c r="K1989"/>
  <c r="K1988"/>
  <c r="K1987"/>
  <c r="K1986"/>
  <c r="K1985"/>
  <c r="K1984"/>
  <c r="K1983"/>
  <c r="K1982"/>
  <c r="K1981"/>
  <c r="K1980"/>
  <c r="K1979"/>
  <c r="K1978"/>
  <c r="K1977"/>
  <c r="K1976"/>
  <c r="K1975"/>
  <c r="K1974"/>
  <c r="K1973"/>
  <c r="K1972"/>
  <c r="K1971"/>
  <c r="K1970"/>
  <c r="K1969"/>
  <c r="K1968"/>
  <c r="K1967"/>
  <c r="K1966"/>
  <c r="K1965"/>
  <c r="K1964"/>
  <c r="K1963"/>
  <c r="K1962"/>
  <c r="K1961"/>
  <c r="K1960"/>
  <c r="K1959"/>
  <c r="K1958"/>
  <c r="K1957"/>
  <c r="K1956"/>
  <c r="K1955"/>
  <c r="K1954"/>
  <c r="K1953"/>
  <c r="K1952"/>
  <c r="K1951"/>
  <c r="K1950"/>
  <c r="K1949"/>
  <c r="K1948"/>
  <c r="K1947"/>
  <c r="K1946"/>
  <c r="K1945"/>
  <c r="K1944"/>
  <c r="K1943"/>
  <c r="K1942"/>
  <c r="K1941"/>
  <c r="K1940"/>
  <c r="K1939"/>
  <c r="K1938"/>
  <c r="K1937"/>
  <c r="K1936"/>
  <c r="K1935"/>
  <c r="K1934"/>
  <c r="K1933"/>
  <c r="K1932"/>
  <c r="K1931"/>
  <c r="K1930"/>
  <c r="K1929"/>
  <c r="K1928"/>
  <c r="K1927"/>
  <c r="K1926"/>
  <c r="K1925"/>
  <c r="K1924"/>
  <c r="K1923"/>
  <c r="K1922"/>
  <c r="K1921"/>
  <c r="K1920"/>
  <c r="K1919"/>
  <c r="K1918"/>
  <c r="K1917"/>
  <c r="K1916"/>
  <c r="K1915"/>
  <c r="K1914"/>
  <c r="K1913"/>
  <c r="K1912"/>
  <c r="K1911"/>
  <c r="K1910"/>
  <c r="K1909"/>
  <c r="K1908"/>
  <c r="K1907"/>
  <c r="K1906"/>
  <c r="K1905"/>
  <c r="K1904"/>
  <c r="K1903"/>
  <c r="K1902"/>
  <c r="K1901"/>
  <c r="K1900"/>
  <c r="K1899"/>
  <c r="K1898"/>
  <c r="K1897"/>
  <c r="K1896"/>
  <c r="K1895"/>
  <c r="K1894"/>
  <c r="K1893"/>
  <c r="K1892"/>
  <c r="K1891"/>
  <c r="K1890"/>
  <c r="K1889"/>
  <c r="K1888"/>
  <c r="K1887"/>
  <c r="K1886"/>
  <c r="K1885"/>
  <c r="K1884"/>
  <c r="K1883"/>
  <c r="K1882"/>
  <c r="K1881"/>
  <c r="K1880"/>
  <c r="K1879"/>
  <c r="K1878"/>
  <c r="K1877"/>
  <c r="K1876"/>
  <c r="K1875"/>
  <c r="K1874"/>
  <c r="K1873"/>
  <c r="K1872"/>
  <c r="K1871"/>
  <c r="K1870"/>
  <c r="K1869"/>
  <c r="K1868"/>
  <c r="K1867"/>
  <c r="K1866"/>
  <c r="K1865"/>
  <c r="K1864"/>
  <c r="K1863"/>
  <c r="K1862"/>
  <c r="K1861"/>
  <c r="K1860"/>
  <c r="K1859"/>
  <c r="K1858"/>
  <c r="K1857"/>
  <c r="K1856"/>
  <c r="K1855"/>
  <c r="K1854"/>
  <c r="K1853"/>
  <c r="K1852"/>
  <c r="K1851"/>
  <c r="K1850"/>
  <c r="K1849"/>
  <c r="K1848"/>
  <c r="K1847"/>
  <c r="K1846"/>
  <c r="K1845"/>
  <c r="K1844"/>
  <c r="K1843"/>
  <c r="K1842"/>
  <c r="K1841"/>
  <c r="K1840"/>
  <c r="K1839"/>
  <c r="K1838"/>
  <c r="K1837"/>
  <c r="K1836"/>
  <c r="K1835"/>
  <c r="K1834"/>
  <c r="K1833"/>
  <c r="K1832"/>
  <c r="K1831"/>
  <c r="K1830"/>
  <c r="K1829"/>
  <c r="K1828"/>
  <c r="K1827"/>
  <c r="K1826"/>
  <c r="K1825"/>
  <c r="K1824"/>
  <c r="K1823"/>
  <c r="K1822"/>
  <c r="K1821"/>
  <c r="K1820"/>
  <c r="K1819"/>
  <c r="K1818"/>
  <c r="K1817"/>
  <c r="K1816"/>
  <c r="K1815"/>
  <c r="K1814"/>
  <c r="K1813"/>
  <c r="K1812"/>
  <c r="K1811"/>
  <c r="K1810"/>
  <c r="K1809"/>
  <c r="K1808"/>
  <c r="K1807"/>
  <c r="K1806"/>
  <c r="K1805"/>
  <c r="K1804"/>
  <c r="K1803"/>
  <c r="K1802"/>
  <c r="K1801"/>
  <c r="K1800"/>
  <c r="K1799"/>
  <c r="K1798"/>
  <c r="K1797"/>
  <c r="K1796"/>
  <c r="K1795"/>
  <c r="K1794"/>
  <c r="K1793"/>
  <c r="K1792"/>
  <c r="K1791"/>
  <c r="K1790"/>
  <c r="K1789"/>
  <c r="K1788"/>
  <c r="K1787"/>
  <c r="K1786"/>
  <c r="K1785"/>
  <c r="K1784"/>
  <c r="K1783"/>
  <c r="K1782"/>
  <c r="K1781"/>
  <c r="K1780"/>
  <c r="K1779"/>
  <c r="K1778"/>
  <c r="K1777"/>
  <c r="K1776"/>
  <c r="K1775"/>
  <c r="K1774"/>
  <c r="K1773"/>
  <c r="K1772"/>
  <c r="K1771"/>
  <c r="K1770"/>
  <c r="K1769"/>
  <c r="K1768"/>
  <c r="K1767"/>
  <c r="K1766"/>
  <c r="K1765"/>
  <c r="K1764"/>
  <c r="K1763"/>
  <c r="K1762"/>
  <c r="K1761"/>
  <c r="K1760"/>
  <c r="K1759"/>
  <c r="K1758"/>
  <c r="K1757"/>
  <c r="K1756"/>
  <c r="K1755"/>
  <c r="K1754"/>
  <c r="K1753"/>
  <c r="K1752"/>
  <c r="K1751"/>
  <c r="K1750"/>
  <c r="K1749"/>
  <c r="K1748"/>
  <c r="K1747"/>
  <c r="K1746"/>
  <c r="K1745"/>
  <c r="K1744"/>
  <c r="K1743"/>
  <c r="K1742"/>
  <c r="K1741"/>
  <c r="K1740"/>
  <c r="K1739"/>
  <c r="K1738"/>
  <c r="K1737"/>
  <c r="K1736"/>
  <c r="K1735"/>
  <c r="K1734"/>
  <c r="K1733"/>
  <c r="K1732"/>
  <c r="K1731"/>
  <c r="K1730"/>
  <c r="K1729"/>
  <c r="K1728"/>
  <c r="K1727"/>
  <c r="K1726"/>
  <c r="K1725"/>
  <c r="K1724"/>
  <c r="K1723"/>
  <c r="K1722"/>
  <c r="K1721"/>
  <c r="K1720"/>
  <c r="K1719"/>
  <c r="K1718"/>
  <c r="K1717"/>
  <c r="K1716"/>
  <c r="K1715"/>
  <c r="K1714"/>
  <c r="K1713"/>
  <c r="K1712"/>
  <c r="K1711"/>
  <c r="K1710"/>
  <c r="K1709"/>
  <c r="K1708"/>
  <c r="K1707"/>
  <c r="K1706"/>
  <c r="K1705"/>
  <c r="K1704"/>
  <c r="K1703"/>
  <c r="K1702"/>
  <c r="K1701"/>
  <c r="K1700"/>
  <c r="K1699"/>
  <c r="K1698"/>
  <c r="K1697"/>
  <c r="K1696"/>
  <c r="K1695"/>
  <c r="K1694"/>
  <c r="K1693"/>
  <c r="K1692"/>
  <c r="K1691"/>
  <c r="K1690"/>
  <c r="K1689"/>
  <c r="K1688"/>
  <c r="K1687"/>
  <c r="K1686"/>
  <c r="K1685"/>
  <c r="K1684"/>
  <c r="K1683"/>
  <c r="K1682"/>
  <c r="K1681"/>
  <c r="K1680"/>
  <c r="K1679"/>
  <c r="K1678"/>
  <c r="K1677"/>
  <c r="K1676"/>
  <c r="K1675"/>
  <c r="K1674"/>
  <c r="K1673"/>
  <c r="K1672"/>
  <c r="K1671"/>
  <c r="K1670"/>
  <c r="K1669"/>
  <c r="K1668"/>
  <c r="K1667"/>
  <c r="K1666"/>
  <c r="K1665"/>
  <c r="K1664"/>
  <c r="K1663"/>
  <c r="K1662"/>
  <c r="K1661"/>
  <c r="K1660"/>
  <c r="K1659"/>
  <c r="K1658"/>
  <c r="K1657"/>
  <c r="K1656"/>
  <c r="K1655"/>
  <c r="K1654"/>
  <c r="K1653"/>
  <c r="K1652"/>
  <c r="K1651"/>
  <c r="K1650"/>
  <c r="K1649"/>
  <c r="K1648"/>
  <c r="K1647"/>
  <c r="K1646"/>
  <c r="K1645"/>
  <c r="K1644"/>
  <c r="K1643"/>
  <c r="K1642"/>
  <c r="K1641"/>
  <c r="K1640"/>
  <c r="K1639"/>
  <c r="K1638"/>
  <c r="K1637"/>
  <c r="K1636"/>
  <c r="K1635"/>
  <c r="K1634"/>
  <c r="K1633"/>
  <c r="K1632"/>
  <c r="K1631"/>
  <c r="K1630"/>
  <c r="K1629"/>
  <c r="K1628"/>
  <c r="K1627"/>
  <c r="K1626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545"/>
  <c r="K1544"/>
  <c r="K1543"/>
  <c r="K1542"/>
  <c r="K1541"/>
  <c r="K1540"/>
  <c r="K1539"/>
  <c r="K1538"/>
  <c r="K1537"/>
  <c r="K1536"/>
  <c r="K1535"/>
  <c r="K1534"/>
  <c r="K1533"/>
  <c r="K1532"/>
  <c r="K1531"/>
  <c r="K1530"/>
  <c r="K1529"/>
  <c r="K1528"/>
  <c r="K1527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9"/>
  <c r="K1448"/>
  <c r="K1447"/>
  <c r="K1446"/>
  <c r="K1445"/>
  <c r="K1444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2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2"/>
  <c r="K1041"/>
  <c r="K1040"/>
  <c r="K1039"/>
  <c r="K1038"/>
  <c r="K1037"/>
  <c r="K1036"/>
  <c r="K1035"/>
  <c r="K1034"/>
  <c r="K1033"/>
  <c r="K1032"/>
  <c r="K1031"/>
  <c r="K1030"/>
  <c r="K1029"/>
  <c r="K1028"/>
  <c r="K1027"/>
  <c r="K1026"/>
  <c r="K1025"/>
  <c r="K1024"/>
  <c r="K1023"/>
  <c r="K1022"/>
  <c r="K1021"/>
  <c r="K1020"/>
  <c r="K1019"/>
  <c r="K1018"/>
  <c r="K1017"/>
  <c r="K1016"/>
  <c r="K1015"/>
  <c r="K1014"/>
  <c r="K1013"/>
  <c r="K1012"/>
  <c r="K1011"/>
  <c r="K1010"/>
  <c r="K1009"/>
  <c r="K1008"/>
  <c r="K1007"/>
  <c r="K1006"/>
  <c r="K1005"/>
  <c r="K1004"/>
  <c r="K1003"/>
  <c r="K1002"/>
  <c r="K1001"/>
  <c r="K1000"/>
  <c r="K999"/>
  <c r="K998"/>
  <c r="K997"/>
  <c r="K996"/>
  <c r="K995"/>
  <c r="K994"/>
  <c r="K993"/>
  <c r="K992"/>
  <c r="K991"/>
  <c r="K990"/>
  <c r="K989"/>
  <c r="K988"/>
  <c r="K987"/>
  <c r="K986"/>
  <c r="K985"/>
  <c r="K984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33"/>
  <c r="K932"/>
  <c r="K931"/>
  <c r="K930"/>
  <c r="K929"/>
  <c r="K928"/>
  <c r="K927"/>
  <c r="K926"/>
  <c r="K925"/>
  <c r="K924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72"/>
  <c r="K871"/>
  <c r="K870"/>
  <c r="K869"/>
  <c r="K868"/>
  <c r="K867"/>
  <c r="K866"/>
  <c r="K865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768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43"/>
  <c r="K742"/>
  <c r="K741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5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J113" s="1"/>
  <c r="J114" s="1"/>
  <c r="J115" s="1"/>
  <c r="J116" s="1"/>
  <c r="J117" s="1"/>
  <c r="J118" s="1"/>
  <c r="J119" s="1"/>
  <c r="J120" s="1"/>
  <c r="J121" s="1"/>
  <c r="J122" s="1"/>
  <c r="J123" s="1"/>
  <c r="J124" s="1"/>
  <c r="J125" s="1"/>
  <c r="J126" s="1"/>
  <c r="J127" s="1"/>
  <c r="J128" s="1"/>
  <c r="J129" s="1"/>
  <c r="J130" s="1"/>
  <c r="J131" s="1"/>
  <c r="J132" s="1"/>
  <c r="J133" s="1"/>
  <c r="J134" s="1"/>
  <c r="J135" s="1"/>
  <c r="J136" s="1"/>
  <c r="J137" s="1"/>
  <c r="J138" s="1"/>
  <c r="J139" s="1"/>
  <c r="J140" s="1"/>
  <c r="J141" s="1"/>
  <c r="J142" s="1"/>
  <c r="J143" s="1"/>
  <c r="J144" s="1"/>
  <c r="J145" s="1"/>
  <c r="J146" s="1"/>
  <c r="J147" s="1"/>
  <c r="J148" s="1"/>
  <c r="J149" s="1"/>
  <c r="J150" s="1"/>
  <c r="J151" s="1"/>
  <c r="J152" s="1"/>
  <c r="J153" s="1"/>
  <c r="J154" s="1"/>
  <c r="J155" s="1"/>
  <c r="J156" s="1"/>
  <c r="J157" s="1"/>
  <c r="J158" s="1"/>
  <c r="J159" s="1"/>
  <c r="J160" s="1"/>
  <c r="J161" s="1"/>
  <c r="J162" s="1"/>
  <c r="J163" s="1"/>
  <c r="J164" s="1"/>
  <c r="J165" s="1"/>
  <c r="J166" s="1"/>
  <c r="J167" s="1"/>
  <c r="J168" s="1"/>
  <c r="J169" s="1"/>
  <c r="J170" s="1"/>
  <c r="J171" s="1"/>
  <c r="J172" s="1"/>
  <c r="J173" s="1"/>
  <c r="J174" s="1"/>
  <c r="J175" s="1"/>
  <c r="J176" s="1"/>
  <c r="J177" s="1"/>
  <c r="J178" s="1"/>
  <c r="J179" s="1"/>
  <c r="J180" s="1"/>
  <c r="J181" s="1"/>
  <c r="J182" s="1"/>
  <c r="J183" s="1"/>
  <c r="J184" s="1"/>
  <c r="J185" s="1"/>
  <c r="J186" s="1"/>
  <c r="J187" s="1"/>
  <c r="J188" s="1"/>
  <c r="J189" s="1"/>
  <c r="J190" s="1"/>
  <c r="J191" s="1"/>
  <c r="J192" s="1"/>
  <c r="J193" s="1"/>
  <c r="J194" s="1"/>
  <c r="J195" s="1"/>
  <c r="J196" s="1"/>
  <c r="J197" s="1"/>
  <c r="J198" s="1"/>
  <c r="J199" s="1"/>
  <c r="J200" s="1"/>
  <c r="J201" s="1"/>
  <c r="J202" s="1"/>
  <c r="J203" s="1"/>
  <c r="J204" s="1"/>
  <c r="J205" s="1"/>
  <c r="J206" s="1"/>
  <c r="J207" s="1"/>
  <c r="J208" s="1"/>
  <c r="J209" s="1"/>
  <c r="J210" s="1"/>
  <c r="J211" s="1"/>
  <c r="J212" s="1"/>
  <c r="J213" s="1"/>
  <c r="J214" s="1"/>
  <c r="J215" s="1"/>
  <c r="J216" s="1"/>
  <c r="J217" s="1"/>
  <c r="J218" s="1"/>
  <c r="J219" s="1"/>
  <c r="J220" s="1"/>
  <c r="J221" s="1"/>
  <c r="J222" s="1"/>
  <c r="J223" s="1"/>
  <c r="J224" s="1"/>
  <c r="J225" s="1"/>
  <c r="J226" s="1"/>
  <c r="J227" s="1"/>
  <c r="J228" s="1"/>
  <c r="J229" s="1"/>
  <c r="J230" s="1"/>
  <c r="J231" s="1"/>
  <c r="J232" s="1"/>
  <c r="J233" s="1"/>
  <c r="J234" s="1"/>
  <c r="J235" s="1"/>
  <c r="J236" s="1"/>
  <c r="J237" s="1"/>
  <c r="J238" s="1"/>
  <c r="J239" s="1"/>
  <c r="J240" s="1"/>
  <c r="J241" s="1"/>
  <c r="J242" s="1"/>
  <c r="J243" s="1"/>
  <c r="J244" s="1"/>
  <c r="J245" s="1"/>
  <c r="J246" s="1"/>
  <c r="J247" s="1"/>
  <c r="J248" s="1"/>
  <c r="J249" s="1"/>
  <c r="J250" s="1"/>
  <c r="J251" s="1"/>
  <c r="J252" s="1"/>
  <c r="J253" s="1"/>
  <c r="J254" s="1"/>
  <c r="J255" s="1"/>
  <c r="J256" s="1"/>
  <c r="J257" s="1"/>
  <c r="J258" s="1"/>
  <c r="J259" s="1"/>
  <c r="J260" s="1"/>
  <c r="J261" s="1"/>
  <c r="J262" s="1"/>
  <c r="J263" s="1"/>
  <c r="J264" s="1"/>
  <c r="J265" s="1"/>
  <c r="J266" s="1"/>
  <c r="J267" s="1"/>
  <c r="J268" s="1"/>
  <c r="J269" s="1"/>
  <c r="J270" s="1"/>
  <c r="J271" s="1"/>
  <c r="J272" s="1"/>
  <c r="J273" s="1"/>
  <c r="J274" s="1"/>
  <c r="J275" s="1"/>
  <c r="J276" s="1"/>
  <c r="J277" s="1"/>
  <c r="J278" s="1"/>
  <c r="J279" s="1"/>
  <c r="J280" s="1"/>
  <c r="J281" s="1"/>
  <c r="J282" s="1"/>
  <c r="J283" s="1"/>
  <c r="J284" s="1"/>
  <c r="J285" s="1"/>
  <c r="J286" s="1"/>
  <c r="J287" s="1"/>
  <c r="J288" s="1"/>
  <c r="J289" s="1"/>
  <c r="J290" s="1"/>
  <c r="J291" s="1"/>
  <c r="J292" s="1"/>
  <c r="J293" s="1"/>
  <c r="J294" s="1"/>
  <c r="J295" s="1"/>
  <c r="J296" s="1"/>
  <c r="J297" s="1"/>
  <c r="J298" s="1"/>
  <c r="J299" s="1"/>
  <c r="J300" s="1"/>
  <c r="J301" s="1"/>
  <c r="J302" s="1"/>
  <c r="J303" s="1"/>
  <c r="J304" s="1"/>
  <c r="J305" s="1"/>
  <c r="J306" s="1"/>
  <c r="J307" s="1"/>
  <c r="J308" s="1"/>
  <c r="J309" s="1"/>
  <c r="J310" s="1"/>
  <c r="J311" s="1"/>
  <c r="J312" s="1"/>
  <c r="J313" s="1"/>
  <c r="J314" s="1"/>
  <c r="J315" s="1"/>
  <c r="J316" s="1"/>
  <c r="J317" s="1"/>
  <c r="J318" s="1"/>
  <c r="J319" s="1"/>
  <c r="J320" s="1"/>
  <c r="J321" s="1"/>
  <c r="J322" s="1"/>
  <c r="J323" s="1"/>
  <c r="J324" s="1"/>
  <c r="J325" s="1"/>
  <c r="J326" s="1"/>
  <c r="J327" s="1"/>
  <c r="J328" s="1"/>
  <c r="J329" s="1"/>
  <c r="J330" s="1"/>
  <c r="J331" s="1"/>
  <c r="J332" s="1"/>
  <c r="J333" s="1"/>
  <c r="J334" s="1"/>
  <c r="J335" s="1"/>
  <c r="J336" s="1"/>
  <c r="J337" s="1"/>
  <c r="J338" s="1"/>
  <c r="J339" s="1"/>
  <c r="J340" s="1"/>
  <c r="J341" s="1"/>
  <c r="J342" s="1"/>
  <c r="J343" s="1"/>
  <c r="J344" s="1"/>
  <c r="J345" s="1"/>
  <c r="J346" s="1"/>
  <c r="J347" s="1"/>
  <c r="J348" s="1"/>
  <c r="J349" s="1"/>
  <c r="J350" s="1"/>
  <c r="J351" s="1"/>
  <c r="J352" s="1"/>
  <c r="J353" s="1"/>
  <c r="J354" s="1"/>
  <c r="J355" s="1"/>
  <c r="J356" s="1"/>
  <c r="J357" s="1"/>
  <c r="J358" s="1"/>
  <c r="J359" s="1"/>
  <c r="J360" s="1"/>
  <c r="J361" s="1"/>
  <c r="J362" s="1"/>
  <c r="J363" s="1"/>
  <c r="J364" s="1"/>
  <c r="J365" s="1"/>
  <c r="J366" s="1"/>
  <c r="J367" s="1"/>
  <c r="J368" s="1"/>
  <c r="J369" s="1"/>
  <c r="J370" s="1"/>
  <c r="J371" s="1"/>
  <c r="J372" s="1"/>
  <c r="J373" s="1"/>
  <c r="J374" s="1"/>
  <c r="J375" s="1"/>
  <c r="J376" s="1"/>
  <c r="J377" s="1"/>
  <c r="J378" s="1"/>
  <c r="J379" s="1"/>
  <c r="J380" s="1"/>
  <c r="J381" s="1"/>
  <c r="J382" s="1"/>
  <c r="J383" s="1"/>
  <c r="J384" s="1"/>
  <c r="J385" s="1"/>
  <c r="J386" s="1"/>
  <c r="J387" s="1"/>
  <c r="J388" s="1"/>
  <c r="J389" s="1"/>
  <c r="J390" s="1"/>
  <c r="J391" s="1"/>
  <c r="J392" s="1"/>
  <c r="J393" s="1"/>
  <c r="J394" s="1"/>
  <c r="J395" s="1"/>
  <c r="J396" s="1"/>
  <c r="J397" s="1"/>
  <c r="J398" s="1"/>
  <c r="J399" s="1"/>
  <c r="J400" s="1"/>
  <c r="J401" s="1"/>
  <c r="J402" s="1"/>
  <c r="J403" s="1"/>
  <c r="J404" s="1"/>
  <c r="J405" s="1"/>
  <c r="J406" s="1"/>
  <c r="J407" s="1"/>
  <c r="J408" s="1"/>
  <c r="J409" s="1"/>
  <c r="J410" s="1"/>
  <c r="J411" s="1"/>
  <c r="J412" s="1"/>
  <c r="J413" s="1"/>
  <c r="J414" s="1"/>
  <c r="J415" s="1"/>
  <c r="J416" s="1"/>
  <c r="J417" s="1"/>
  <c r="J418" s="1"/>
  <c r="J419" s="1"/>
  <c r="J420" s="1"/>
  <c r="J421" s="1"/>
  <c r="J422" s="1"/>
  <c r="J423" s="1"/>
  <c r="J424" s="1"/>
  <c r="J425" s="1"/>
  <c r="J426" s="1"/>
  <c r="J427" s="1"/>
  <c r="J428" s="1"/>
  <c r="J429" s="1"/>
  <c r="J430" s="1"/>
  <c r="J431" s="1"/>
  <c r="J432" s="1"/>
  <c r="J433" s="1"/>
  <c r="J434" s="1"/>
  <c r="J435" s="1"/>
  <c r="J436" s="1"/>
  <c r="J437" s="1"/>
  <c r="J438" s="1"/>
  <c r="J439" s="1"/>
  <c r="J440" s="1"/>
  <c r="J441" s="1"/>
  <c r="J442" s="1"/>
  <c r="J443" s="1"/>
  <c r="J444" s="1"/>
  <c r="J445" s="1"/>
  <c r="J446" s="1"/>
  <c r="J447" s="1"/>
  <c r="J448" s="1"/>
  <c r="J449" s="1"/>
  <c r="J450" s="1"/>
  <c r="J451" s="1"/>
  <c r="J452" s="1"/>
  <c r="J453" s="1"/>
  <c r="J454" s="1"/>
  <c r="J455" s="1"/>
  <c r="J456" s="1"/>
  <c r="J457" s="1"/>
  <c r="J458" s="1"/>
  <c r="J459" s="1"/>
  <c r="J460" s="1"/>
  <c r="J461" s="1"/>
  <c r="J462" s="1"/>
  <c r="J463" s="1"/>
  <c r="J464" s="1"/>
  <c r="J465" s="1"/>
  <c r="J466" s="1"/>
  <c r="J467" s="1"/>
  <c r="J468" s="1"/>
  <c r="J469" s="1"/>
  <c r="J470" s="1"/>
  <c r="J471" s="1"/>
  <c r="J472" s="1"/>
  <c r="J473" s="1"/>
  <c r="J474" s="1"/>
  <c r="J475" s="1"/>
  <c r="J476" s="1"/>
  <c r="J477" s="1"/>
  <c r="J478" s="1"/>
  <c r="J479" s="1"/>
  <c r="J480" s="1"/>
  <c r="J481" s="1"/>
  <c r="J482" s="1"/>
  <c r="J483" s="1"/>
  <c r="J484" s="1"/>
  <c r="J485" s="1"/>
  <c r="J486" s="1"/>
  <c r="J487" s="1"/>
  <c r="J488" s="1"/>
  <c r="J489" s="1"/>
  <c r="J490" s="1"/>
  <c r="J491" s="1"/>
  <c r="J492" s="1"/>
  <c r="J493" s="1"/>
  <c r="J494" s="1"/>
  <c r="J495" s="1"/>
  <c r="J496" s="1"/>
  <c r="J497" s="1"/>
  <c r="J498" s="1"/>
  <c r="J499" s="1"/>
  <c r="J500" s="1"/>
  <c r="J501" s="1"/>
  <c r="J502" s="1"/>
  <c r="J503" s="1"/>
  <c r="J504" s="1"/>
  <c r="J505" s="1"/>
  <c r="J506" s="1"/>
  <c r="J507" s="1"/>
  <c r="J508" s="1"/>
  <c r="J509" s="1"/>
  <c r="J510" s="1"/>
  <c r="J511" s="1"/>
  <c r="J512" s="1"/>
  <c r="J513" s="1"/>
  <c r="J514" s="1"/>
  <c r="J515" s="1"/>
  <c r="J516" s="1"/>
  <c r="J517" s="1"/>
  <c r="J518" s="1"/>
  <c r="J519" s="1"/>
  <c r="J520" s="1"/>
  <c r="J521" s="1"/>
  <c r="J522" s="1"/>
  <c r="J523" s="1"/>
  <c r="J524" s="1"/>
  <c r="J525" s="1"/>
  <c r="J526" s="1"/>
  <c r="J527" s="1"/>
  <c r="J528" s="1"/>
  <c r="J529" s="1"/>
  <c r="J530" s="1"/>
  <c r="J531" s="1"/>
  <c r="J532" s="1"/>
  <c r="J533" s="1"/>
  <c r="J534" s="1"/>
  <c r="J535" s="1"/>
  <c r="J536" s="1"/>
  <c r="J537" s="1"/>
  <c r="J538" s="1"/>
  <c r="J539" s="1"/>
  <c r="J540" s="1"/>
  <c r="J541" s="1"/>
  <c r="J542" s="1"/>
  <c r="J543" s="1"/>
  <c r="J544" s="1"/>
  <c r="J545" s="1"/>
  <c r="J546" s="1"/>
  <c r="J547" s="1"/>
  <c r="J548" s="1"/>
  <c r="J549" s="1"/>
  <c r="J550" s="1"/>
  <c r="J551" s="1"/>
  <c r="J552" s="1"/>
  <c r="J553" s="1"/>
  <c r="J554" s="1"/>
  <c r="J555" s="1"/>
  <c r="J556" s="1"/>
  <c r="J557" s="1"/>
  <c r="J558" s="1"/>
  <c r="J559" s="1"/>
  <c r="J560" s="1"/>
  <c r="J561" s="1"/>
  <c r="J562" s="1"/>
  <c r="J563" s="1"/>
  <c r="J564" s="1"/>
  <c r="J565" s="1"/>
  <c r="J566" s="1"/>
  <c r="J567" s="1"/>
  <c r="J568" s="1"/>
  <c r="J569" s="1"/>
  <c r="J570" s="1"/>
  <c r="J571" s="1"/>
  <c r="J572" s="1"/>
  <c r="J573" s="1"/>
  <c r="J574" s="1"/>
  <c r="J575" s="1"/>
  <c r="J576" s="1"/>
  <c r="J577" s="1"/>
  <c r="J578" s="1"/>
  <c r="J579" s="1"/>
  <c r="J580" s="1"/>
  <c r="J581" s="1"/>
  <c r="J582" s="1"/>
  <c r="J583" s="1"/>
  <c r="J584" s="1"/>
  <c r="J585" s="1"/>
  <c r="J586" s="1"/>
  <c r="J587" s="1"/>
  <c r="J588" s="1"/>
  <c r="J589" s="1"/>
  <c r="J590" s="1"/>
  <c r="J591" s="1"/>
  <c r="J592" s="1"/>
  <c r="J593" s="1"/>
  <c r="J594" s="1"/>
  <c r="J595" s="1"/>
  <c r="J596" s="1"/>
  <c r="J597" s="1"/>
  <c r="J598" s="1"/>
  <c r="J599" s="1"/>
  <c r="J600" s="1"/>
  <c r="J601" s="1"/>
  <c r="J602" s="1"/>
  <c r="J603" s="1"/>
  <c r="J604" s="1"/>
  <c r="J605" s="1"/>
  <c r="J606" s="1"/>
  <c r="J607" s="1"/>
  <c r="J608" s="1"/>
  <c r="J609" s="1"/>
  <c r="J610" s="1"/>
  <c r="J611" s="1"/>
  <c r="J612" s="1"/>
  <c r="J613" s="1"/>
  <c r="J614" s="1"/>
  <c r="J615" s="1"/>
  <c r="J616" s="1"/>
  <c r="J617" s="1"/>
  <c r="J618" s="1"/>
  <c r="J619" s="1"/>
  <c r="J620" s="1"/>
  <c r="J621" s="1"/>
  <c r="J622" s="1"/>
  <c r="J623" s="1"/>
  <c r="J624" s="1"/>
  <c r="J625" s="1"/>
  <c r="J626" s="1"/>
  <c r="J627" s="1"/>
  <c r="J628" s="1"/>
  <c r="J629" s="1"/>
  <c r="J630" s="1"/>
  <c r="J631" s="1"/>
  <c r="J632" s="1"/>
  <c r="J633" s="1"/>
  <c r="J634" s="1"/>
  <c r="J635" s="1"/>
  <c r="J636" s="1"/>
  <c r="J637" s="1"/>
  <c r="J638" s="1"/>
  <c r="J639" s="1"/>
  <c r="J640" s="1"/>
  <c r="J641" s="1"/>
  <c r="J642" s="1"/>
  <c r="J643" s="1"/>
  <c r="J644" s="1"/>
  <c r="J645" s="1"/>
  <c r="J646" s="1"/>
  <c r="J647" s="1"/>
  <c r="J648" s="1"/>
  <c r="J649" s="1"/>
  <c r="J650" s="1"/>
  <c r="J651" s="1"/>
  <c r="J652" s="1"/>
  <c r="J653" s="1"/>
  <c r="J654" s="1"/>
  <c r="J655" s="1"/>
  <c r="J656" s="1"/>
  <c r="J657" s="1"/>
  <c r="J658" s="1"/>
  <c r="J659" s="1"/>
  <c r="J660" s="1"/>
  <c r="J661" s="1"/>
  <c r="J662" s="1"/>
  <c r="J663" s="1"/>
  <c r="J664" s="1"/>
  <c r="J665" s="1"/>
  <c r="J666" s="1"/>
  <c r="J667" s="1"/>
  <c r="J668" s="1"/>
  <c r="J669" s="1"/>
  <c r="J670" s="1"/>
  <c r="J671" s="1"/>
  <c r="J672" s="1"/>
  <c r="J673" s="1"/>
  <c r="J674" s="1"/>
  <c r="J675" s="1"/>
  <c r="J676" s="1"/>
  <c r="J677" s="1"/>
  <c r="J678" s="1"/>
  <c r="J679" s="1"/>
  <c r="J680" s="1"/>
  <c r="J681" s="1"/>
  <c r="J682" s="1"/>
  <c r="J683" s="1"/>
  <c r="J684" s="1"/>
  <c r="J685" s="1"/>
  <c r="J686" s="1"/>
  <c r="J687" s="1"/>
  <c r="J688" s="1"/>
  <c r="J689" s="1"/>
  <c r="J690" s="1"/>
  <c r="J691" s="1"/>
  <c r="J692" s="1"/>
  <c r="J693" s="1"/>
  <c r="J694" s="1"/>
  <c r="J695" s="1"/>
  <c r="J696" s="1"/>
  <c r="J697" s="1"/>
  <c r="J698" s="1"/>
  <c r="J699" s="1"/>
  <c r="J700" s="1"/>
  <c r="J701" s="1"/>
  <c r="J702" s="1"/>
  <c r="J703" s="1"/>
  <c r="J704" s="1"/>
  <c r="J705" s="1"/>
  <c r="J706" s="1"/>
  <c r="J707" s="1"/>
  <c r="J708" s="1"/>
  <c r="J709" s="1"/>
  <c r="J710" s="1"/>
  <c r="J711" s="1"/>
  <c r="J712" s="1"/>
  <c r="J713" s="1"/>
  <c r="J714" s="1"/>
  <c r="J715" s="1"/>
  <c r="J716" s="1"/>
  <c r="J717" s="1"/>
  <c r="J718" s="1"/>
  <c r="J719" s="1"/>
  <c r="J720" s="1"/>
  <c r="J721" s="1"/>
  <c r="J722" s="1"/>
  <c r="J723" s="1"/>
  <c r="J724" s="1"/>
  <c r="J725" s="1"/>
  <c r="J726" s="1"/>
  <c r="J727" s="1"/>
  <c r="J728" s="1"/>
  <c r="J729" s="1"/>
  <c r="J730" s="1"/>
  <c r="J731" s="1"/>
  <c r="J732" s="1"/>
  <c r="J733" s="1"/>
  <c r="J734" s="1"/>
  <c r="J735" s="1"/>
  <c r="J736" s="1"/>
  <c r="J737" s="1"/>
  <c r="J738" s="1"/>
  <c r="J739" s="1"/>
  <c r="J740" s="1"/>
  <c r="J741" s="1"/>
  <c r="J742" s="1"/>
  <c r="J743" s="1"/>
  <c r="J744" s="1"/>
  <c r="J745" s="1"/>
  <c r="J746" s="1"/>
  <c r="J747" s="1"/>
  <c r="J748" s="1"/>
  <c r="J749" s="1"/>
  <c r="J750" s="1"/>
  <c r="J751" s="1"/>
  <c r="J752" s="1"/>
  <c r="J753" s="1"/>
  <c r="J754" s="1"/>
  <c r="J755" s="1"/>
  <c r="J756" s="1"/>
  <c r="J757" s="1"/>
  <c r="J758" s="1"/>
  <c r="J759" s="1"/>
  <c r="J760" s="1"/>
  <c r="J761" s="1"/>
  <c r="J762" s="1"/>
  <c r="J763" s="1"/>
  <c r="J764" s="1"/>
  <c r="J765" s="1"/>
  <c r="J766" s="1"/>
  <c r="J767" s="1"/>
  <c r="J768" s="1"/>
  <c r="J769" s="1"/>
  <c r="J770" s="1"/>
  <c r="J771" s="1"/>
  <c r="J772" s="1"/>
  <c r="J773" s="1"/>
  <c r="J774" s="1"/>
  <c r="J775" s="1"/>
  <c r="J776" s="1"/>
  <c r="J777" s="1"/>
  <c r="J778" s="1"/>
  <c r="J779" s="1"/>
  <c r="J780" s="1"/>
  <c r="J781" s="1"/>
  <c r="J782" s="1"/>
  <c r="J783" s="1"/>
  <c r="J784" s="1"/>
  <c r="J785" s="1"/>
  <c r="J786" s="1"/>
  <c r="J787" s="1"/>
  <c r="J788" s="1"/>
  <c r="J789" s="1"/>
  <c r="J790" s="1"/>
  <c r="J791" s="1"/>
  <c r="J792" s="1"/>
  <c r="J793" s="1"/>
  <c r="J794" s="1"/>
  <c r="J795" s="1"/>
  <c r="J796" s="1"/>
  <c r="J797" s="1"/>
  <c r="J798" s="1"/>
  <c r="J799" s="1"/>
  <c r="J800" s="1"/>
  <c r="J801" s="1"/>
  <c r="J802" s="1"/>
  <c r="J803" s="1"/>
  <c r="J804" s="1"/>
  <c r="J805" s="1"/>
  <c r="J806" s="1"/>
  <c r="J807" s="1"/>
  <c r="J808" s="1"/>
  <c r="J809" s="1"/>
  <c r="J810" s="1"/>
  <c r="J811" s="1"/>
  <c r="J812" s="1"/>
  <c r="J813" s="1"/>
  <c r="J814" s="1"/>
  <c r="J815" s="1"/>
  <c r="J816" s="1"/>
  <c r="J817" s="1"/>
  <c r="J818" s="1"/>
  <c r="J819" s="1"/>
  <c r="J820" s="1"/>
  <c r="J821" s="1"/>
  <c r="J822" s="1"/>
  <c r="J823" s="1"/>
  <c r="J824" s="1"/>
  <c r="J825" s="1"/>
  <c r="J826" s="1"/>
  <c r="J827" s="1"/>
  <c r="J828" s="1"/>
  <c r="J829" s="1"/>
  <c r="J830" s="1"/>
  <c r="J831" s="1"/>
  <c r="J832" s="1"/>
  <c r="J833" s="1"/>
  <c r="J834" s="1"/>
  <c r="J835" s="1"/>
  <c r="J836" s="1"/>
  <c r="J837" s="1"/>
  <c r="J838" s="1"/>
  <c r="J839" s="1"/>
  <c r="J840" s="1"/>
  <c r="J841" s="1"/>
  <c r="J842" s="1"/>
  <c r="J843" s="1"/>
  <c r="J844" s="1"/>
  <c r="J845" s="1"/>
  <c r="J846" s="1"/>
  <c r="J847" s="1"/>
  <c r="J848" s="1"/>
  <c r="J849" s="1"/>
  <c r="J850" s="1"/>
  <c r="J851" s="1"/>
  <c r="J852" s="1"/>
  <c r="J853" s="1"/>
  <c r="J854" s="1"/>
  <c r="J855" s="1"/>
  <c r="J856" s="1"/>
  <c r="J857" s="1"/>
  <c r="J858" s="1"/>
  <c r="J859" s="1"/>
  <c r="J860" s="1"/>
  <c r="J861" s="1"/>
  <c r="J862" s="1"/>
  <c r="J863" s="1"/>
  <c r="J864" s="1"/>
  <c r="J865" s="1"/>
  <c r="J866" s="1"/>
  <c r="J867" s="1"/>
  <c r="J868" s="1"/>
  <c r="J869" s="1"/>
  <c r="J870" s="1"/>
  <c r="J871" s="1"/>
  <c r="J872" s="1"/>
  <c r="J873" s="1"/>
  <c r="J874" s="1"/>
  <c r="J875" s="1"/>
  <c r="J876" s="1"/>
  <c r="J877" s="1"/>
  <c r="J878" s="1"/>
  <c r="J879" s="1"/>
  <c r="J880" s="1"/>
  <c r="J881" s="1"/>
  <c r="J882" s="1"/>
  <c r="J883" s="1"/>
  <c r="J884" s="1"/>
  <c r="J885" s="1"/>
  <c r="J886" s="1"/>
  <c r="J887" s="1"/>
  <c r="J888" s="1"/>
  <c r="J889" s="1"/>
  <c r="J890" s="1"/>
  <c r="J891" s="1"/>
  <c r="J892" s="1"/>
  <c r="J893" s="1"/>
  <c r="J894" s="1"/>
  <c r="J895" s="1"/>
  <c r="J896" s="1"/>
  <c r="J897" s="1"/>
  <c r="J898" s="1"/>
  <c r="J899" s="1"/>
  <c r="J900" s="1"/>
  <c r="J901" s="1"/>
  <c r="J902" s="1"/>
  <c r="J903" s="1"/>
  <c r="J904" s="1"/>
  <c r="J905" s="1"/>
  <c r="J906" s="1"/>
  <c r="J907" s="1"/>
  <c r="J908" s="1"/>
  <c r="J909" s="1"/>
  <c r="J910" s="1"/>
  <c r="J911" s="1"/>
  <c r="J912" s="1"/>
  <c r="J913" s="1"/>
  <c r="J914" s="1"/>
  <c r="J915" s="1"/>
  <c r="J916" s="1"/>
  <c r="J917" s="1"/>
  <c r="J918" s="1"/>
  <c r="J919" s="1"/>
  <c r="J920" s="1"/>
  <c r="J921" s="1"/>
  <c r="J922" s="1"/>
  <c r="J923" s="1"/>
  <c r="J924" s="1"/>
  <c r="J925" s="1"/>
  <c r="J926" s="1"/>
  <c r="J927" s="1"/>
  <c r="J928" s="1"/>
  <c r="J929" s="1"/>
  <c r="J930" s="1"/>
  <c r="J931" s="1"/>
  <c r="J932" s="1"/>
  <c r="J933" s="1"/>
  <c r="J934" s="1"/>
  <c r="J935" s="1"/>
  <c r="J936" s="1"/>
  <c r="J937" s="1"/>
  <c r="J938" s="1"/>
  <c r="J939" s="1"/>
  <c r="J940" s="1"/>
  <c r="J941" s="1"/>
  <c r="J942" s="1"/>
  <c r="J943" s="1"/>
  <c r="J944" s="1"/>
  <c r="J945" s="1"/>
  <c r="J946" s="1"/>
  <c r="J947" s="1"/>
  <c r="J948" s="1"/>
  <c r="J949" s="1"/>
  <c r="J950" s="1"/>
  <c r="J951" s="1"/>
  <c r="J952" s="1"/>
  <c r="J953" s="1"/>
  <c r="J954" s="1"/>
  <c r="J955" s="1"/>
  <c r="J956" s="1"/>
  <c r="J957" s="1"/>
  <c r="J958" s="1"/>
  <c r="J959" s="1"/>
  <c r="J960" s="1"/>
  <c r="J961" s="1"/>
  <c r="J962" s="1"/>
  <c r="J963" s="1"/>
  <c r="J964" s="1"/>
  <c r="J965" s="1"/>
  <c r="J966" s="1"/>
  <c r="J967" s="1"/>
  <c r="J968" s="1"/>
  <c r="J969" s="1"/>
  <c r="J970" s="1"/>
  <c r="J971" s="1"/>
  <c r="J972" s="1"/>
  <c r="J973" s="1"/>
  <c r="J974" s="1"/>
  <c r="J975" s="1"/>
  <c r="J976" s="1"/>
  <c r="J977" s="1"/>
  <c r="J978" s="1"/>
  <c r="J979" s="1"/>
  <c r="J980" s="1"/>
  <c r="J981" s="1"/>
  <c r="J982" s="1"/>
  <c r="J983" s="1"/>
  <c r="J984" s="1"/>
  <c r="J985" s="1"/>
  <c r="J986" s="1"/>
  <c r="J987" s="1"/>
  <c r="J988" s="1"/>
  <c r="J989" s="1"/>
  <c r="J990" s="1"/>
  <c r="J991" s="1"/>
  <c r="J992" s="1"/>
  <c r="J993" s="1"/>
  <c r="J994" s="1"/>
  <c r="J995" s="1"/>
  <c r="J996" s="1"/>
  <c r="J997" s="1"/>
  <c r="J998" s="1"/>
  <c r="J999" s="1"/>
  <c r="J1000" s="1"/>
  <c r="J1001" s="1"/>
  <c r="J1002" s="1"/>
  <c r="J1003" s="1"/>
  <c r="J1004" s="1"/>
  <c r="J1005" s="1"/>
  <c r="J1006" s="1"/>
  <c r="J1007" s="1"/>
  <c r="J1008" s="1"/>
  <c r="J1009" s="1"/>
  <c r="J1010" s="1"/>
  <c r="J1011" s="1"/>
  <c r="J1012" s="1"/>
  <c r="J1013" s="1"/>
  <c r="J1014" s="1"/>
  <c r="J1015" s="1"/>
  <c r="J1016" s="1"/>
  <c r="J1017" s="1"/>
  <c r="J1018" s="1"/>
  <c r="J1019" s="1"/>
  <c r="J1020" s="1"/>
  <c r="J1021" s="1"/>
  <c r="J1022" s="1"/>
  <c r="J1023" s="1"/>
  <c r="J1024" s="1"/>
  <c r="J1025" s="1"/>
  <c r="J1026" s="1"/>
  <c r="J1027" s="1"/>
  <c r="J1028" s="1"/>
  <c r="J1029" s="1"/>
  <c r="J1030" s="1"/>
  <c r="J1031" s="1"/>
  <c r="J1032" s="1"/>
  <c r="J1033" s="1"/>
  <c r="J1034" s="1"/>
  <c r="J1035" s="1"/>
  <c r="J1036" s="1"/>
  <c r="J1037" s="1"/>
  <c r="J1038" s="1"/>
  <c r="J1039" s="1"/>
  <c r="J1040" s="1"/>
  <c r="J1041" s="1"/>
  <c r="J1042" s="1"/>
  <c r="J1043" s="1"/>
  <c r="J1044" s="1"/>
  <c r="J1045" s="1"/>
  <c r="J1046" s="1"/>
  <c r="J1047" s="1"/>
  <c r="J1048" s="1"/>
  <c r="J1049" s="1"/>
  <c r="J1050" s="1"/>
  <c r="J1051" s="1"/>
  <c r="J1052" s="1"/>
  <c r="J1053" s="1"/>
  <c r="J1054" s="1"/>
  <c r="J1055" s="1"/>
  <c r="J1056" s="1"/>
  <c r="J1057" s="1"/>
  <c r="J1058" s="1"/>
  <c r="J1059" s="1"/>
  <c r="J1060" s="1"/>
  <c r="J1061" s="1"/>
  <c r="J1062" s="1"/>
  <c r="J1063" s="1"/>
  <c r="J1064" s="1"/>
  <c r="J1065" s="1"/>
  <c r="J1066" s="1"/>
  <c r="J1067" s="1"/>
  <c r="J1068" s="1"/>
  <c r="J1069" s="1"/>
  <c r="J1070" s="1"/>
  <c r="J1071" s="1"/>
  <c r="J1072" s="1"/>
  <c r="J1073" s="1"/>
  <c r="J1074" s="1"/>
  <c r="J1075" s="1"/>
  <c r="J1076" s="1"/>
  <c r="J1077" s="1"/>
  <c r="J1078" s="1"/>
  <c r="J1079" s="1"/>
  <c r="J1080" s="1"/>
  <c r="J1081" s="1"/>
  <c r="J1082" s="1"/>
  <c r="J1083" s="1"/>
  <c r="J1084" s="1"/>
  <c r="J1085" s="1"/>
  <c r="J1086" s="1"/>
  <c r="J1087" s="1"/>
  <c r="J1088" s="1"/>
  <c r="J1089" s="1"/>
  <c r="J1090" s="1"/>
  <c r="J1091" s="1"/>
  <c r="J1092" s="1"/>
  <c r="J1093" s="1"/>
  <c r="J1094" s="1"/>
  <c r="J1095" s="1"/>
  <c r="J1096" s="1"/>
  <c r="J1097" s="1"/>
  <c r="J1098" s="1"/>
  <c r="J1099" s="1"/>
  <c r="J1100" s="1"/>
  <c r="J1101" s="1"/>
  <c r="J1102" s="1"/>
  <c r="J1103" s="1"/>
  <c r="J1104" s="1"/>
  <c r="J1105" s="1"/>
  <c r="J1106" s="1"/>
  <c r="J1107" s="1"/>
  <c r="J1108" s="1"/>
  <c r="J1109" s="1"/>
  <c r="J1110" s="1"/>
  <c r="J1111" s="1"/>
  <c r="J1112" s="1"/>
  <c r="J1113" s="1"/>
  <c r="J1114" s="1"/>
  <c r="J1115" s="1"/>
  <c r="J1116" s="1"/>
  <c r="J1117" s="1"/>
  <c r="J1118" s="1"/>
  <c r="J1119" s="1"/>
  <c r="J1120" s="1"/>
  <c r="J1121" s="1"/>
  <c r="J1122" s="1"/>
  <c r="J1123" s="1"/>
  <c r="J1124" s="1"/>
  <c r="J1125" s="1"/>
  <c r="J1126" s="1"/>
  <c r="J1127" s="1"/>
  <c r="J1128" s="1"/>
  <c r="J1129" s="1"/>
  <c r="J1130" s="1"/>
  <c r="J1131" s="1"/>
  <c r="J1132" s="1"/>
  <c r="J1133" s="1"/>
  <c r="J1134" s="1"/>
  <c r="J1135" s="1"/>
  <c r="J1136" s="1"/>
  <c r="J1137" s="1"/>
  <c r="J1138" s="1"/>
  <c r="J1139" s="1"/>
  <c r="J1140" s="1"/>
  <c r="J1141" s="1"/>
  <c r="J1142" s="1"/>
  <c r="J1143" s="1"/>
  <c r="J1144" s="1"/>
  <c r="J1145" s="1"/>
  <c r="J1146" s="1"/>
  <c r="J1147" s="1"/>
  <c r="J1148" s="1"/>
  <c r="J1149" s="1"/>
  <c r="J1150" s="1"/>
  <c r="J1151" s="1"/>
  <c r="J1152" s="1"/>
  <c r="J1153" s="1"/>
  <c r="J1154" s="1"/>
  <c r="J1155" s="1"/>
  <c r="J1156" s="1"/>
  <c r="J1157" s="1"/>
  <c r="J1158" s="1"/>
  <c r="J1159" s="1"/>
  <c r="J1160" s="1"/>
  <c r="J1161" s="1"/>
  <c r="J1162" s="1"/>
  <c r="J1163" s="1"/>
  <c r="J1164" s="1"/>
  <c r="J1165" s="1"/>
  <c r="J1166" s="1"/>
  <c r="J1167" s="1"/>
  <c r="J1168" s="1"/>
  <c r="J1169" s="1"/>
  <c r="J1170" s="1"/>
  <c r="J1171" s="1"/>
  <c r="J1172" s="1"/>
  <c r="J1173" s="1"/>
  <c r="J1174" s="1"/>
  <c r="J1175" s="1"/>
  <c r="J1176" s="1"/>
  <c r="J1177" s="1"/>
  <c r="J1178" s="1"/>
  <c r="J1179" s="1"/>
  <c r="J1180" s="1"/>
  <c r="J1181" s="1"/>
  <c r="J1182" s="1"/>
  <c r="J1183" s="1"/>
  <c r="J1184" s="1"/>
  <c r="J1185" s="1"/>
  <c r="J1186" s="1"/>
  <c r="J1187" s="1"/>
  <c r="J1188" s="1"/>
  <c r="J1189" s="1"/>
  <c r="J1190" s="1"/>
  <c r="J1191" s="1"/>
  <c r="J1192" s="1"/>
  <c r="J1193" s="1"/>
  <c r="J1194" s="1"/>
  <c r="J1195" s="1"/>
  <c r="J1196" s="1"/>
  <c r="J1197" s="1"/>
  <c r="J1198" s="1"/>
  <c r="J1199" s="1"/>
  <c r="J1200" s="1"/>
  <c r="J1201" s="1"/>
  <c r="J1202" s="1"/>
  <c r="J1203" s="1"/>
  <c r="J1204" s="1"/>
  <c r="J1205" s="1"/>
  <c r="J1206" s="1"/>
  <c r="J1207" s="1"/>
  <c r="J1208" s="1"/>
  <c r="J1209" s="1"/>
  <c r="J1210" s="1"/>
  <c r="J1211" s="1"/>
  <c r="J1212" s="1"/>
  <c r="J1213" s="1"/>
  <c r="J1214" s="1"/>
  <c r="J1215" s="1"/>
  <c r="J1216" s="1"/>
  <c r="J1217" s="1"/>
  <c r="J1218" s="1"/>
  <c r="J1219" s="1"/>
  <c r="J1220" s="1"/>
  <c r="J1221" s="1"/>
  <c r="J1222" s="1"/>
  <c r="J1223" s="1"/>
  <c r="J1224" s="1"/>
  <c r="J1225" s="1"/>
  <c r="J1226" s="1"/>
  <c r="J1227" s="1"/>
  <c r="J1228" s="1"/>
  <c r="J1229" s="1"/>
  <c r="J1230" s="1"/>
  <c r="J1231" s="1"/>
  <c r="J1232" s="1"/>
  <c r="J1233" s="1"/>
  <c r="J1234" s="1"/>
  <c r="J1235" s="1"/>
  <c r="J1236" s="1"/>
  <c r="J1237" s="1"/>
  <c r="J1238" s="1"/>
  <c r="J1239" s="1"/>
  <c r="J1240" s="1"/>
  <c r="J1241" s="1"/>
  <c r="J1242" s="1"/>
  <c r="J1243" s="1"/>
  <c r="J1244" s="1"/>
  <c r="J1245" s="1"/>
  <c r="J1246" s="1"/>
  <c r="J1247" s="1"/>
  <c r="J1248" s="1"/>
  <c r="J1249" s="1"/>
  <c r="J1250" s="1"/>
  <c r="J1251" s="1"/>
  <c r="J1252" s="1"/>
  <c r="J1253" s="1"/>
  <c r="J1254" s="1"/>
  <c r="J1255" s="1"/>
  <c r="J1256" s="1"/>
  <c r="J1257" s="1"/>
  <c r="J1258" s="1"/>
  <c r="J1259" s="1"/>
  <c r="J1260" s="1"/>
  <c r="J1261" s="1"/>
  <c r="J1262" s="1"/>
  <c r="J1263" s="1"/>
  <c r="J1264" s="1"/>
  <c r="J1265" s="1"/>
  <c r="J1266" s="1"/>
  <c r="J1267" s="1"/>
  <c r="J1268" s="1"/>
  <c r="J1269" s="1"/>
  <c r="J1270" s="1"/>
  <c r="J1271" s="1"/>
  <c r="J1272" s="1"/>
  <c r="J1273" s="1"/>
  <c r="J1274" s="1"/>
  <c r="J1275" s="1"/>
  <c r="J1276" s="1"/>
  <c r="J1277" s="1"/>
  <c r="J1278" s="1"/>
  <c r="J1279" s="1"/>
  <c r="J1280" s="1"/>
  <c r="J1281" s="1"/>
  <c r="J1282" s="1"/>
  <c r="J1283" s="1"/>
  <c r="J1284" s="1"/>
  <c r="J1285" s="1"/>
  <c r="J1286" s="1"/>
  <c r="J1287" s="1"/>
  <c r="J1288" s="1"/>
  <c r="J1289" s="1"/>
  <c r="J1290" s="1"/>
  <c r="J1291" s="1"/>
  <c r="J1292" s="1"/>
  <c r="J1293" s="1"/>
  <c r="J1294" s="1"/>
  <c r="J1295" s="1"/>
  <c r="J1296" s="1"/>
  <c r="J1297" s="1"/>
  <c r="J1298" s="1"/>
  <c r="J1299" s="1"/>
  <c r="J1300" s="1"/>
  <c r="J1301" s="1"/>
  <c r="J1302" s="1"/>
  <c r="J1303" s="1"/>
  <c r="J1304" s="1"/>
  <c r="J1305" s="1"/>
  <c r="J1306" s="1"/>
  <c r="J1307" s="1"/>
  <c r="J1308" s="1"/>
  <c r="J1309" s="1"/>
  <c r="J1310" s="1"/>
  <c r="J1311" s="1"/>
  <c r="J1312" s="1"/>
  <c r="J1313" s="1"/>
  <c r="J1314" s="1"/>
  <c r="J1315" s="1"/>
  <c r="J1316" s="1"/>
  <c r="J1317" s="1"/>
  <c r="J1318" s="1"/>
  <c r="J1319" s="1"/>
  <c r="J1320" s="1"/>
  <c r="J1321" s="1"/>
  <c r="J1322" s="1"/>
  <c r="J1323" s="1"/>
  <c r="J1324" s="1"/>
  <c r="J1325" s="1"/>
  <c r="J1326" s="1"/>
  <c r="J1327" s="1"/>
  <c r="J1328" s="1"/>
  <c r="J1329" s="1"/>
  <c r="J1330" s="1"/>
  <c r="J1331" s="1"/>
  <c r="J1332" s="1"/>
  <c r="J1333" s="1"/>
  <c r="J1334" s="1"/>
  <c r="J1335" s="1"/>
  <c r="J1336" s="1"/>
  <c r="J1337" s="1"/>
  <c r="J1338" s="1"/>
  <c r="J1339" s="1"/>
  <c r="J1340" s="1"/>
  <c r="J1341" s="1"/>
  <c r="J1342" s="1"/>
  <c r="J1343" s="1"/>
  <c r="J1344" s="1"/>
  <c r="J1345" s="1"/>
  <c r="J1346" s="1"/>
  <c r="J1347" s="1"/>
  <c r="J1348" s="1"/>
  <c r="J1349" s="1"/>
  <c r="J1350" s="1"/>
  <c r="J1351" s="1"/>
  <c r="J1352" s="1"/>
  <c r="J1353" s="1"/>
  <c r="J1354" s="1"/>
  <c r="J1355" s="1"/>
  <c r="J1356" s="1"/>
  <c r="J1357" s="1"/>
  <c r="J1358" s="1"/>
  <c r="J1359" s="1"/>
  <c r="J1360" s="1"/>
  <c r="J1361" s="1"/>
  <c r="J1362" s="1"/>
  <c r="J1363" s="1"/>
  <c r="J1364" s="1"/>
  <c r="J1365" s="1"/>
  <c r="J1366" s="1"/>
  <c r="J1367" s="1"/>
  <c r="J1368" s="1"/>
  <c r="J1369" s="1"/>
  <c r="J1370" s="1"/>
  <c r="J1371" s="1"/>
  <c r="J1372" s="1"/>
  <c r="J1373" s="1"/>
  <c r="J1374" s="1"/>
  <c r="J1375" s="1"/>
  <c r="J1376" s="1"/>
  <c r="J1377" s="1"/>
  <c r="J1378" s="1"/>
  <c r="J1379" s="1"/>
  <c r="J1380" s="1"/>
  <c r="J1381" s="1"/>
  <c r="J1382" s="1"/>
  <c r="J1383" s="1"/>
  <c r="J1384" s="1"/>
  <c r="J1385" s="1"/>
  <c r="J1386" s="1"/>
  <c r="J1387" s="1"/>
  <c r="J1388" s="1"/>
  <c r="J1389" s="1"/>
  <c r="J1390" s="1"/>
  <c r="J1391" s="1"/>
  <c r="J1392" s="1"/>
  <c r="J1393" s="1"/>
  <c r="J1394" s="1"/>
  <c r="J1395" s="1"/>
  <c r="J1396" s="1"/>
  <c r="J1397" s="1"/>
  <c r="J1398" s="1"/>
  <c r="J1399" s="1"/>
  <c r="J1400" s="1"/>
  <c r="J1401" s="1"/>
  <c r="J1402" s="1"/>
  <c r="J1403" s="1"/>
  <c r="J1404" s="1"/>
  <c r="J1405" s="1"/>
  <c r="J1406" s="1"/>
  <c r="J1407" s="1"/>
  <c r="J1408" s="1"/>
  <c r="J1409" s="1"/>
  <c r="J1410" s="1"/>
  <c r="J1411" s="1"/>
  <c r="J1412" s="1"/>
  <c r="J1413" s="1"/>
  <c r="J1414" s="1"/>
  <c r="J1415" s="1"/>
  <c r="J1416" s="1"/>
  <c r="J1417" s="1"/>
  <c r="J1418" s="1"/>
  <c r="J1419" s="1"/>
  <c r="J1420" s="1"/>
  <c r="J1421" s="1"/>
  <c r="J1422" s="1"/>
  <c r="J1423" s="1"/>
  <c r="J1424" s="1"/>
  <c r="J1425" s="1"/>
  <c r="J1426" s="1"/>
  <c r="J1427" s="1"/>
  <c r="J1428" s="1"/>
  <c r="J1429" s="1"/>
  <c r="J1430" s="1"/>
  <c r="J1431" s="1"/>
  <c r="J1432" s="1"/>
  <c r="J1433" s="1"/>
  <c r="J1434" s="1"/>
  <c r="J1435" s="1"/>
  <c r="J1436" s="1"/>
  <c r="J1437" s="1"/>
  <c r="J1438" s="1"/>
  <c r="J1439" s="1"/>
  <c r="J1440" s="1"/>
  <c r="J1441" s="1"/>
  <c r="J1442" s="1"/>
  <c r="J1443" s="1"/>
  <c r="J1444" s="1"/>
  <c r="J1445" s="1"/>
  <c r="J1446" s="1"/>
  <c r="J1447" s="1"/>
  <c r="J1448" s="1"/>
  <c r="J1449" s="1"/>
  <c r="J1450" s="1"/>
  <c r="J1451" s="1"/>
  <c r="J1452" s="1"/>
  <c r="J1453" s="1"/>
  <c r="J1454" s="1"/>
  <c r="J1455" s="1"/>
  <c r="J1456" s="1"/>
  <c r="J1457" s="1"/>
  <c r="J1458" s="1"/>
  <c r="J1459" s="1"/>
  <c r="J1460" s="1"/>
  <c r="J1461" s="1"/>
  <c r="J1462" s="1"/>
  <c r="J1463" s="1"/>
  <c r="J1464" s="1"/>
  <c r="J1465" s="1"/>
  <c r="J1466" s="1"/>
  <c r="J1467" s="1"/>
  <c r="J1468" s="1"/>
  <c r="J1469" s="1"/>
  <c r="J1470" s="1"/>
  <c r="J1471" s="1"/>
  <c r="J1472" s="1"/>
  <c r="J1473" s="1"/>
  <c r="J1474" s="1"/>
  <c r="J1475" s="1"/>
  <c r="J1476" s="1"/>
  <c r="J1477" s="1"/>
  <c r="J1478" s="1"/>
  <c r="J1479" s="1"/>
  <c r="J1480" s="1"/>
  <c r="J1481" s="1"/>
  <c r="J1482" s="1"/>
  <c r="J1483" s="1"/>
  <c r="J1484" s="1"/>
  <c r="J1485" s="1"/>
  <c r="J1486" s="1"/>
  <c r="J1487" s="1"/>
  <c r="J1488" s="1"/>
  <c r="J1489" s="1"/>
  <c r="J1490" s="1"/>
  <c r="J1491" s="1"/>
  <c r="J1492" s="1"/>
  <c r="J1493" s="1"/>
  <c r="J1494" s="1"/>
  <c r="J1495" s="1"/>
  <c r="J1496" s="1"/>
  <c r="J1497" s="1"/>
  <c r="J1498" s="1"/>
  <c r="J1499" s="1"/>
  <c r="J1500" s="1"/>
  <c r="J1501" s="1"/>
  <c r="J1502" s="1"/>
  <c r="J1503" s="1"/>
  <c r="J1504" s="1"/>
  <c r="J1505" s="1"/>
  <c r="J1506" s="1"/>
  <c r="J1507" s="1"/>
  <c r="J1508" s="1"/>
  <c r="J1509" s="1"/>
  <c r="J1510" s="1"/>
  <c r="J1511" s="1"/>
  <c r="J1512" s="1"/>
  <c r="J1513" s="1"/>
  <c r="J1514" s="1"/>
  <c r="J1515" s="1"/>
  <c r="J1516" s="1"/>
  <c r="J1517" s="1"/>
  <c r="J1518" s="1"/>
  <c r="J1519" s="1"/>
  <c r="J1520" s="1"/>
  <c r="J1521" s="1"/>
  <c r="J1522" s="1"/>
  <c r="J1523" s="1"/>
  <c r="J1524" s="1"/>
  <c r="J1525" s="1"/>
  <c r="J1526" s="1"/>
  <c r="J1527" s="1"/>
  <c r="J1528" s="1"/>
  <c r="J1529" s="1"/>
  <c r="J1530" s="1"/>
  <c r="J1531" s="1"/>
  <c r="J1532" s="1"/>
  <c r="J1533" s="1"/>
  <c r="J1534" s="1"/>
  <c r="J1535" s="1"/>
  <c r="J1536" s="1"/>
  <c r="J1537" s="1"/>
  <c r="J1538" s="1"/>
  <c r="J1539" s="1"/>
  <c r="J1540" s="1"/>
  <c r="J1541" s="1"/>
  <c r="J1542" s="1"/>
  <c r="J1543" s="1"/>
  <c r="J1544" s="1"/>
  <c r="J1545" s="1"/>
  <c r="J1546" s="1"/>
  <c r="J1547" s="1"/>
  <c r="J1548" s="1"/>
  <c r="J1549" s="1"/>
  <c r="J1550" s="1"/>
  <c r="J1551" s="1"/>
  <c r="J1552" s="1"/>
  <c r="J1553" s="1"/>
  <c r="J1554" s="1"/>
  <c r="J1555" s="1"/>
  <c r="J1556" s="1"/>
  <c r="J1557" s="1"/>
  <c r="J1558" s="1"/>
  <c r="J1559" s="1"/>
  <c r="J1560" s="1"/>
  <c r="J1561" s="1"/>
  <c r="J1562" s="1"/>
  <c r="J1563" s="1"/>
  <c r="J1564" s="1"/>
  <c r="J1565" s="1"/>
  <c r="J1566" s="1"/>
  <c r="J1567" s="1"/>
  <c r="J1568" s="1"/>
  <c r="J1569" s="1"/>
  <c r="J1570" s="1"/>
  <c r="J1571" s="1"/>
  <c r="J1572" s="1"/>
  <c r="J1573" s="1"/>
  <c r="J1574" s="1"/>
  <c r="J1575" s="1"/>
  <c r="J1576" s="1"/>
  <c r="J1577" s="1"/>
  <c r="J1578" s="1"/>
  <c r="J1579" s="1"/>
  <c r="J1580" s="1"/>
  <c r="J1581" s="1"/>
  <c r="J1582" s="1"/>
  <c r="J1583" s="1"/>
  <c r="J1584" s="1"/>
  <c r="J1585" s="1"/>
  <c r="J1586" s="1"/>
  <c r="J1587" s="1"/>
  <c r="J1588" s="1"/>
  <c r="J1589" s="1"/>
  <c r="J1590" s="1"/>
  <c r="J1591" s="1"/>
  <c r="J1592" s="1"/>
  <c r="J1593" s="1"/>
  <c r="J1594" s="1"/>
  <c r="J1595" s="1"/>
  <c r="J1596" s="1"/>
  <c r="J1597" s="1"/>
  <c r="J1598" s="1"/>
  <c r="J1599" s="1"/>
  <c r="J1600" s="1"/>
  <c r="J1601" s="1"/>
  <c r="J1602" s="1"/>
  <c r="J1603" s="1"/>
  <c r="J1604" s="1"/>
  <c r="J1605" s="1"/>
  <c r="J1606" s="1"/>
  <c r="J1607" s="1"/>
  <c r="J1608" s="1"/>
  <c r="J1609" s="1"/>
  <c r="J1610" s="1"/>
  <c r="J1611" s="1"/>
  <c r="J1612" s="1"/>
  <c r="J1613" s="1"/>
  <c r="J1614" s="1"/>
  <c r="J1615" s="1"/>
  <c r="J1616" s="1"/>
  <c r="J1617" s="1"/>
  <c r="J1618" s="1"/>
  <c r="J1619" s="1"/>
  <c r="J1620" s="1"/>
  <c r="J1621" s="1"/>
  <c r="J1622" s="1"/>
  <c r="J1623" s="1"/>
  <c r="J1624" s="1"/>
  <c r="J1625" s="1"/>
  <c r="J1626" s="1"/>
  <c r="J1627" s="1"/>
  <c r="J1628" s="1"/>
  <c r="J1629" s="1"/>
  <c r="J1630" s="1"/>
  <c r="J1631" s="1"/>
  <c r="J1632" s="1"/>
  <c r="J1633" s="1"/>
  <c r="J1634" s="1"/>
  <c r="J1635" s="1"/>
  <c r="J1636" s="1"/>
  <c r="J1637" s="1"/>
  <c r="J1638" s="1"/>
  <c r="J1639" s="1"/>
  <c r="J1640" s="1"/>
  <c r="J1641" s="1"/>
  <c r="J1642" s="1"/>
  <c r="J1643" s="1"/>
  <c r="J1644" s="1"/>
  <c r="J1645" s="1"/>
  <c r="J1646" s="1"/>
  <c r="J1647" s="1"/>
  <c r="J1648" s="1"/>
  <c r="J1649" s="1"/>
  <c r="J1650" s="1"/>
  <c r="J1651" s="1"/>
  <c r="J1652" s="1"/>
  <c r="J1653" s="1"/>
  <c r="J1654" s="1"/>
  <c r="J1655" s="1"/>
  <c r="J1656" s="1"/>
  <c r="J1657" s="1"/>
  <c r="J1658" s="1"/>
  <c r="J1659" s="1"/>
  <c r="J1660" s="1"/>
  <c r="J1661" s="1"/>
  <c r="J1662" s="1"/>
  <c r="J1663" s="1"/>
  <c r="J1664" s="1"/>
  <c r="J1665" s="1"/>
  <c r="J1666" s="1"/>
  <c r="J1667" s="1"/>
  <c r="J1668" s="1"/>
  <c r="J1669" s="1"/>
  <c r="J1670" s="1"/>
  <c r="J1671" s="1"/>
  <c r="J1672" s="1"/>
  <c r="J1673" s="1"/>
  <c r="J1674" s="1"/>
  <c r="J1675" s="1"/>
  <c r="J1676" s="1"/>
  <c r="J1677" s="1"/>
  <c r="J1678" s="1"/>
  <c r="J1679" s="1"/>
  <c r="J1680" s="1"/>
  <c r="J1681" s="1"/>
  <c r="J1682" s="1"/>
  <c r="J1683" s="1"/>
  <c r="J1684" s="1"/>
  <c r="J1685" s="1"/>
  <c r="J1686" s="1"/>
  <c r="J1687" s="1"/>
  <c r="J1688" s="1"/>
  <c r="J1689" s="1"/>
  <c r="J1690" s="1"/>
  <c r="J1691" s="1"/>
  <c r="J1692" s="1"/>
  <c r="J1693" s="1"/>
  <c r="J1694" s="1"/>
  <c r="J1695" s="1"/>
  <c r="J1696" s="1"/>
  <c r="J1697" s="1"/>
  <c r="J1698" s="1"/>
  <c r="J1699" s="1"/>
  <c r="J1700" s="1"/>
  <c r="J1701" s="1"/>
  <c r="J1702" s="1"/>
  <c r="J1703" s="1"/>
  <c r="J1704" s="1"/>
  <c r="J1705" s="1"/>
  <c r="J1706" s="1"/>
  <c r="J1707" s="1"/>
  <c r="J1708" s="1"/>
  <c r="J1709" s="1"/>
  <c r="J1710" s="1"/>
  <c r="J1711" s="1"/>
  <c r="J1712" s="1"/>
  <c r="J1713" s="1"/>
  <c r="J1714" s="1"/>
  <c r="J1715" s="1"/>
  <c r="J1716" s="1"/>
  <c r="J1717" s="1"/>
  <c r="J1718" s="1"/>
  <c r="J1719" s="1"/>
  <c r="J1720" s="1"/>
  <c r="J1721" s="1"/>
  <c r="J1722" s="1"/>
  <c r="J1723" s="1"/>
  <c r="J1724" s="1"/>
  <c r="J1725" s="1"/>
  <c r="J1726" s="1"/>
  <c r="J1727" s="1"/>
  <c r="J1728" s="1"/>
  <c r="J1729" s="1"/>
  <c r="J1730" s="1"/>
  <c r="J1731" s="1"/>
  <c r="J1732" s="1"/>
  <c r="J1733" s="1"/>
  <c r="J1734" s="1"/>
  <c r="J1735" s="1"/>
  <c r="J1736" s="1"/>
  <c r="J1737" s="1"/>
  <c r="J1738" s="1"/>
  <c r="J1739" s="1"/>
  <c r="J1740" s="1"/>
  <c r="J1741" s="1"/>
  <c r="J1742" s="1"/>
  <c r="J1743" s="1"/>
  <c r="J1744" s="1"/>
  <c r="J1745" s="1"/>
  <c r="J1746" s="1"/>
  <c r="J1747" s="1"/>
  <c r="J1748" s="1"/>
  <c r="J1749" s="1"/>
  <c r="J1750" s="1"/>
  <c r="J1751" s="1"/>
  <c r="J1752" s="1"/>
  <c r="J1753" s="1"/>
  <c r="J1754" s="1"/>
  <c r="J1755" s="1"/>
  <c r="J1756" s="1"/>
  <c r="J1757" s="1"/>
  <c r="J1758" s="1"/>
  <c r="J1759" s="1"/>
  <c r="J1760" s="1"/>
  <c r="J1761" s="1"/>
  <c r="J1762" s="1"/>
  <c r="J1763" s="1"/>
  <c r="J1764" s="1"/>
  <c r="J1765" s="1"/>
  <c r="J1766" s="1"/>
  <c r="J1767" s="1"/>
  <c r="J1768" s="1"/>
  <c r="J1769" s="1"/>
  <c r="J1770" s="1"/>
  <c r="J1771" s="1"/>
  <c r="J1772" s="1"/>
  <c r="J1773" s="1"/>
  <c r="J1774" s="1"/>
  <c r="J1775" s="1"/>
  <c r="J1776" s="1"/>
  <c r="J1777" s="1"/>
  <c r="J1778" s="1"/>
  <c r="J1779" s="1"/>
  <c r="J1780" s="1"/>
  <c r="J1781" s="1"/>
  <c r="J1782" s="1"/>
  <c r="J1783" s="1"/>
  <c r="J1784" s="1"/>
  <c r="J1785" s="1"/>
  <c r="J1786" s="1"/>
  <c r="J1787" s="1"/>
  <c r="J1788" s="1"/>
  <c r="J1789" s="1"/>
  <c r="J1790" s="1"/>
  <c r="J1791" s="1"/>
  <c r="J1792" s="1"/>
  <c r="J1793" s="1"/>
  <c r="J1794" s="1"/>
  <c r="J1795" s="1"/>
  <c r="J1796" s="1"/>
  <c r="J1797" s="1"/>
  <c r="J1798" s="1"/>
  <c r="J1799" s="1"/>
  <c r="J1800" s="1"/>
  <c r="J1801" s="1"/>
  <c r="J1802" s="1"/>
  <c r="J1803" s="1"/>
  <c r="J1804" s="1"/>
  <c r="J1805" s="1"/>
  <c r="J1806" s="1"/>
  <c r="J1807" s="1"/>
  <c r="J1808" s="1"/>
  <c r="J1809" s="1"/>
  <c r="J1810" s="1"/>
  <c r="J1811" s="1"/>
  <c r="J1812" s="1"/>
  <c r="J1813" s="1"/>
  <c r="J1814" s="1"/>
  <c r="J1815" s="1"/>
  <c r="J1816" s="1"/>
  <c r="J1817" s="1"/>
  <c r="J1818" s="1"/>
  <c r="J1819" s="1"/>
  <c r="J1820" s="1"/>
  <c r="J1821" s="1"/>
  <c r="J1822" s="1"/>
  <c r="J1823" s="1"/>
  <c r="J1824" s="1"/>
  <c r="J1825" s="1"/>
  <c r="J1826" s="1"/>
  <c r="J1827" s="1"/>
  <c r="J1828" s="1"/>
  <c r="J1829" s="1"/>
  <c r="J1830" s="1"/>
  <c r="J1831" s="1"/>
  <c r="J1832" s="1"/>
  <c r="J1833" s="1"/>
  <c r="J1834" s="1"/>
  <c r="J1835" s="1"/>
  <c r="J1836" s="1"/>
  <c r="J1837" s="1"/>
  <c r="J1838" s="1"/>
  <c r="J1839" s="1"/>
  <c r="J1840" s="1"/>
  <c r="J1841" s="1"/>
  <c r="J1842" s="1"/>
  <c r="J1843" s="1"/>
  <c r="J1844" s="1"/>
  <c r="J1845" s="1"/>
  <c r="J1846" s="1"/>
  <c r="J1847" s="1"/>
  <c r="J1848" s="1"/>
  <c r="J1849" s="1"/>
  <c r="J1850" s="1"/>
  <c r="J1851" s="1"/>
  <c r="J1852" s="1"/>
  <c r="J1853" s="1"/>
  <c r="J1854" s="1"/>
  <c r="J1855" s="1"/>
  <c r="J1856" s="1"/>
  <c r="J1857" s="1"/>
  <c r="J1858" s="1"/>
  <c r="J1859" s="1"/>
  <c r="J1860" s="1"/>
  <c r="J1861" s="1"/>
  <c r="J1862" s="1"/>
  <c r="J1863" s="1"/>
  <c r="J1864" s="1"/>
  <c r="J1865" s="1"/>
  <c r="J1866" s="1"/>
  <c r="J1867" s="1"/>
  <c r="J1868" s="1"/>
  <c r="J1869" s="1"/>
  <c r="J1870" s="1"/>
  <c r="J1871" s="1"/>
  <c r="J1872" s="1"/>
  <c r="J1873" s="1"/>
  <c r="J1874" s="1"/>
  <c r="J1875" s="1"/>
  <c r="J1876" s="1"/>
  <c r="J1877" s="1"/>
  <c r="J1878" s="1"/>
  <c r="J1879" s="1"/>
  <c r="J1880" s="1"/>
  <c r="J1881" s="1"/>
  <c r="J1882" s="1"/>
  <c r="J1883" s="1"/>
  <c r="J1884" s="1"/>
  <c r="J1885" s="1"/>
  <c r="J1886" s="1"/>
  <c r="J1887" s="1"/>
  <c r="J1888" s="1"/>
  <c r="J1889" s="1"/>
  <c r="J1890" s="1"/>
  <c r="J1891" s="1"/>
  <c r="J1892" s="1"/>
  <c r="J1893" s="1"/>
  <c r="J1894" s="1"/>
  <c r="J1895" s="1"/>
  <c r="J1896" s="1"/>
  <c r="J1897" s="1"/>
  <c r="J1898" s="1"/>
  <c r="J1899" s="1"/>
  <c r="J1900" s="1"/>
  <c r="J1901" s="1"/>
  <c r="J1902" s="1"/>
  <c r="J1903" s="1"/>
  <c r="J1904" s="1"/>
  <c r="J1905" s="1"/>
  <c r="J1906" s="1"/>
  <c r="J1907" s="1"/>
  <c r="J1908" s="1"/>
  <c r="J1909" s="1"/>
  <c r="J1910" s="1"/>
  <c r="J1911" s="1"/>
  <c r="J1912" s="1"/>
  <c r="J1913" s="1"/>
  <c r="J1914" s="1"/>
  <c r="J1915" s="1"/>
  <c r="J1916" s="1"/>
  <c r="J1917" s="1"/>
  <c r="J1918" s="1"/>
  <c r="J1919" s="1"/>
  <c r="J1920" s="1"/>
  <c r="J1921" s="1"/>
  <c r="J1922" s="1"/>
  <c r="J1923" s="1"/>
  <c r="J1924" s="1"/>
  <c r="J1925" s="1"/>
  <c r="J1926" s="1"/>
  <c r="J1927" s="1"/>
  <c r="J1928" s="1"/>
  <c r="J1929" s="1"/>
  <c r="J1930" s="1"/>
  <c r="J1931" s="1"/>
  <c r="J1932" s="1"/>
  <c r="J1933" s="1"/>
  <c r="J1934" s="1"/>
  <c r="J1935" s="1"/>
  <c r="J1936" s="1"/>
  <c r="J1937" s="1"/>
  <c r="J1938" s="1"/>
  <c r="J1939" s="1"/>
  <c r="J1940" s="1"/>
  <c r="J1941" s="1"/>
  <c r="J1942" s="1"/>
  <c r="J1943" s="1"/>
  <c r="J1944" s="1"/>
  <c r="J1945" s="1"/>
  <c r="J1946" s="1"/>
  <c r="J1947" s="1"/>
  <c r="J1948" s="1"/>
  <c r="J1949" s="1"/>
  <c r="J1950" s="1"/>
  <c r="J1951" s="1"/>
  <c r="J1952" s="1"/>
  <c r="J1953" s="1"/>
  <c r="J1954" s="1"/>
  <c r="J1955" s="1"/>
  <c r="J1956" s="1"/>
  <c r="J1957" s="1"/>
  <c r="J1958" s="1"/>
  <c r="J1959" s="1"/>
  <c r="J1960" s="1"/>
  <c r="J1961" s="1"/>
  <c r="J1962" s="1"/>
  <c r="J1963" s="1"/>
  <c r="J1964" s="1"/>
  <c r="J1965" s="1"/>
  <c r="J1966" s="1"/>
  <c r="J1967" s="1"/>
  <c r="J1968" s="1"/>
  <c r="J1969" s="1"/>
  <c r="J1970" s="1"/>
  <c r="J1971" s="1"/>
  <c r="J1972" s="1"/>
  <c r="J1973" s="1"/>
  <c r="J1974" s="1"/>
  <c r="J1975" s="1"/>
  <c r="J1976" s="1"/>
  <c r="J1977" s="1"/>
  <c r="J1978" s="1"/>
  <c r="J1979" s="1"/>
  <c r="J1980" s="1"/>
  <c r="J1981" s="1"/>
  <c r="J1982" s="1"/>
  <c r="J1983" s="1"/>
  <c r="J1984" s="1"/>
  <c r="J1985" s="1"/>
  <c r="J1986" s="1"/>
  <c r="J1987" s="1"/>
  <c r="J1988" s="1"/>
  <c r="J1989" s="1"/>
  <c r="J1990" s="1"/>
  <c r="J1991" s="1"/>
  <c r="J1992" s="1"/>
  <c r="J1993" s="1"/>
  <c r="J1994" s="1"/>
  <c r="J1995" s="1"/>
  <c r="J1996" s="1"/>
  <c r="J1997" s="1"/>
  <c r="J1998" s="1"/>
  <c r="J1999" s="1"/>
  <c r="J2000" s="1"/>
  <c r="J2001" s="1"/>
  <c r="J2002" s="1"/>
  <c r="J2003" s="1"/>
  <c r="J2004" s="1"/>
  <c r="J2005" s="1"/>
  <c r="J2006" s="1"/>
  <c r="J2007" s="1"/>
  <c r="J2008" s="1"/>
  <c r="J2009" s="1"/>
  <c r="J2010" s="1"/>
  <c r="J2011" s="1"/>
  <c r="J2012" s="1"/>
  <c r="J2013" s="1"/>
  <c r="J2014" s="1"/>
  <c r="J2015" s="1"/>
  <c r="J2016" s="1"/>
  <c r="J2017" s="1"/>
  <c r="J2018" s="1"/>
  <c r="J2019" s="1"/>
  <c r="J2020" s="1"/>
  <c r="J2021" s="1"/>
  <c r="J2022" s="1"/>
  <c r="J2023" s="1"/>
  <c r="J2024" s="1"/>
  <c r="J2025" s="1"/>
  <c r="J2026" s="1"/>
  <c r="J2027" s="1"/>
  <c r="J2028" s="1"/>
  <c r="J2029" s="1"/>
  <c r="J2030" s="1"/>
  <c r="J2031" s="1"/>
  <c r="J2032" s="1"/>
  <c r="J2033" s="1"/>
  <c r="J2034" s="1"/>
  <c r="J2035" s="1"/>
  <c r="J2036" s="1"/>
  <c r="J2037" s="1"/>
  <c r="J2038" s="1"/>
  <c r="J2039" s="1"/>
  <c r="J2040" s="1"/>
  <c r="J2041" s="1"/>
  <c r="J2042" s="1"/>
  <c r="J2043" s="1"/>
  <c r="J2044" s="1"/>
  <c r="J2045" s="1"/>
  <c r="J2046" s="1"/>
  <c r="J2047" s="1"/>
  <c r="J2048" s="1"/>
  <c r="J2049" s="1"/>
  <c r="J2050" s="1"/>
  <c r="J2051" s="1"/>
  <c r="J2052" s="1"/>
  <c r="J2053" s="1"/>
  <c r="J2054" s="1"/>
  <c r="J2055" s="1"/>
  <c r="J2056" s="1"/>
  <c r="J2057" s="1"/>
  <c r="J2058" s="1"/>
  <c r="J2059" s="1"/>
  <c r="J2060" s="1"/>
  <c r="J2061" s="1"/>
  <c r="J2062" s="1"/>
  <c r="J2063" s="1"/>
  <c r="J2064" s="1"/>
  <c r="J2065" s="1"/>
  <c r="J2066" s="1"/>
  <c r="J2067" s="1"/>
  <c r="J2068" s="1"/>
  <c r="J2069" s="1"/>
  <c r="J2070" s="1"/>
  <c r="J2071" s="1"/>
  <c r="J2072" s="1"/>
  <c r="J2073" s="1"/>
  <c r="J2074" s="1"/>
  <c r="J2075" s="1"/>
  <c r="J2076" s="1"/>
  <c r="J2077" s="1"/>
  <c r="J2078" s="1"/>
  <c r="J2079" s="1"/>
  <c r="J2080" s="1"/>
  <c r="J2081" s="1"/>
  <c r="J2082" s="1"/>
  <c r="J2083" s="1"/>
  <c r="J2084" s="1"/>
  <c r="J2085" s="1"/>
  <c r="J2086" s="1"/>
  <c r="J2087" s="1"/>
  <c r="J2088" s="1"/>
  <c r="J2089" s="1"/>
  <c r="J2090" s="1"/>
  <c r="J2091" s="1"/>
  <c r="J2092" s="1"/>
  <c r="J2093" s="1"/>
  <c r="J2094" s="1"/>
  <c r="J2095" s="1"/>
  <c r="J2096" s="1"/>
  <c r="J2097" s="1"/>
  <c r="J2098" s="1"/>
  <c r="J2099" s="1"/>
  <c r="J2100" s="1"/>
  <c r="J2101" s="1"/>
  <c r="J2102" s="1"/>
  <c r="J2103" s="1"/>
  <c r="J2104" s="1"/>
  <c r="J2105" s="1"/>
  <c r="J2106" s="1"/>
  <c r="J2107" s="1"/>
  <c r="J2108" s="1"/>
  <c r="J2109" s="1"/>
  <c r="J2110" s="1"/>
  <c r="J2111" s="1"/>
  <c r="J2112" s="1"/>
  <c r="J2113" s="1"/>
  <c r="J2114" s="1"/>
  <c r="J2115" s="1"/>
  <c r="J2116" s="1"/>
  <c r="J2117" s="1"/>
  <c r="J2118" s="1"/>
  <c r="J2119" s="1"/>
  <c r="J2120" s="1"/>
  <c r="J2121" s="1"/>
  <c r="J2122" s="1"/>
  <c r="J2123" s="1"/>
  <c r="J2124" s="1"/>
  <c r="J2125" s="1"/>
  <c r="J2126" s="1"/>
  <c r="J2127" s="1"/>
  <c r="J2128" s="1"/>
  <c r="J2129" s="1"/>
  <c r="J2130" s="1"/>
  <c r="J2131" s="1"/>
  <c r="J2132" s="1"/>
  <c r="J2133" s="1"/>
  <c r="J2134" s="1"/>
  <c r="J2135" s="1"/>
  <c r="J2136" s="1"/>
  <c r="J2137" s="1"/>
  <c r="J2138" s="1"/>
  <c r="J2139" s="1"/>
  <c r="J2140" s="1"/>
  <c r="J2141" s="1"/>
  <c r="J2142" s="1"/>
  <c r="J2143" s="1"/>
  <c r="J2144" s="1"/>
  <c r="J2145" s="1"/>
  <c r="J2146" s="1"/>
  <c r="J2147" s="1"/>
  <c r="J2148" s="1"/>
  <c r="J2149" s="1"/>
  <c r="J2150" s="1"/>
  <c r="J2151" s="1"/>
  <c r="J2152" s="1"/>
  <c r="J2153" s="1"/>
  <c r="J2154" s="1"/>
  <c r="J2155" s="1"/>
  <c r="J2156" s="1"/>
  <c r="J2157" s="1"/>
  <c r="J2158" s="1"/>
  <c r="J2159" s="1"/>
  <c r="J2160" s="1"/>
  <c r="J2161" s="1"/>
  <c r="J2162" s="1"/>
  <c r="J2163" s="1"/>
  <c r="J2164" s="1"/>
  <c r="J2165" s="1"/>
  <c r="J2166" s="1"/>
  <c r="J2167" s="1"/>
  <c r="J2168" s="1"/>
  <c r="J2169" s="1"/>
  <c r="J2170" s="1"/>
  <c r="J2171" s="1"/>
  <c r="J2172" s="1"/>
  <c r="J2173" s="1"/>
  <c r="J2174" s="1"/>
  <c r="J2175" s="1"/>
  <c r="J2176" s="1"/>
  <c r="J2177" s="1"/>
  <c r="J2178" s="1"/>
  <c r="J2179" s="1"/>
  <c r="J2180" s="1"/>
  <c r="J2181" s="1"/>
  <c r="J2182" s="1"/>
  <c r="J2183" s="1"/>
  <c r="J2184" s="1"/>
  <c r="J2185" s="1"/>
  <c r="J2186" s="1"/>
  <c r="J2187" s="1"/>
  <c r="J2188" s="1"/>
  <c r="J2189" s="1"/>
  <c r="J2190" s="1"/>
  <c r="J2191" s="1"/>
  <c r="J2192" s="1"/>
  <c r="J2193" s="1"/>
  <c r="J2194" s="1"/>
  <c r="J2195" s="1"/>
  <c r="J2196" s="1"/>
  <c r="J2197" s="1"/>
  <c r="J2198" s="1"/>
  <c r="J2199" s="1"/>
  <c r="J2200" s="1"/>
  <c r="J2201" s="1"/>
  <c r="J2202" s="1"/>
  <c r="J2203" s="1"/>
  <c r="J2204" s="1"/>
  <c r="J2205" s="1"/>
  <c r="J2206" s="1"/>
  <c r="J2207" s="1"/>
  <c r="J2208" s="1"/>
  <c r="J2209" s="1"/>
  <c r="J2210" s="1"/>
  <c r="J2211" s="1"/>
  <c r="J2212" s="1"/>
  <c r="J2213" s="1"/>
  <c r="J2214" s="1"/>
  <c r="J2215" s="1"/>
  <c r="J2216" s="1"/>
  <c r="J2217" s="1"/>
  <c r="J2218" s="1"/>
  <c r="J2219" s="1"/>
  <c r="J2220" s="1"/>
  <c r="J2221" s="1"/>
  <c r="J2222" s="1"/>
  <c r="J2223" s="1"/>
  <c r="J2224" s="1"/>
  <c r="J2225" s="1"/>
  <c r="J2226" s="1"/>
  <c r="J2227" s="1"/>
  <c r="J2228" s="1"/>
  <c r="J2229" s="1"/>
  <c r="J2230" s="1"/>
  <c r="J2231" s="1"/>
  <c r="J2232" s="1"/>
  <c r="J2233" s="1"/>
  <c r="J2234" s="1"/>
  <c r="J2235" s="1"/>
  <c r="J2236" s="1"/>
  <c r="J2237" s="1"/>
  <c r="J2238" s="1"/>
  <c r="J2239" s="1"/>
  <c r="J2240" s="1"/>
  <c r="J2241" s="1"/>
  <c r="J2242" s="1"/>
  <c r="J2243" s="1"/>
  <c r="J2244" s="1"/>
  <c r="J2245" s="1"/>
  <c r="J2246" s="1"/>
  <c r="J2247" s="1"/>
  <c r="J2248" s="1"/>
  <c r="J2249" s="1"/>
  <c r="J2250" s="1"/>
  <c r="J2251" s="1"/>
  <c r="J2252" s="1"/>
  <c r="J2253" s="1"/>
  <c r="J2254" s="1"/>
  <c r="J2255" s="1"/>
  <c r="J2256" s="1"/>
  <c r="J2257" s="1"/>
  <c r="J2258" s="1"/>
  <c r="J2259" s="1"/>
  <c r="J2260" s="1"/>
  <c r="J2261" s="1"/>
  <c r="J2262" s="1"/>
  <c r="J2263" s="1"/>
  <c r="J2264" s="1"/>
  <c r="J2265" s="1"/>
  <c r="J2266" s="1"/>
  <c r="J2267" s="1"/>
  <c r="J2268" s="1"/>
  <c r="J2269" s="1"/>
  <c r="J2270" s="1"/>
  <c r="J2271" s="1"/>
  <c r="J2272" s="1"/>
  <c r="J2273" s="1"/>
  <c r="J2274" s="1"/>
  <c r="J2275" s="1"/>
  <c r="J2276" s="1"/>
  <c r="J2277" s="1"/>
  <c r="J2278" s="1"/>
  <c r="J2279" s="1"/>
  <c r="J2280" s="1"/>
  <c r="J2281" s="1"/>
  <c r="J2282" s="1"/>
  <c r="J2283" s="1"/>
  <c r="J2284" s="1"/>
  <c r="J2285" s="1"/>
  <c r="J2286" s="1"/>
  <c r="J2287" s="1"/>
  <c r="J2288" s="1"/>
  <c r="J2289" s="1"/>
  <c r="J2290" s="1"/>
  <c r="J2291" s="1"/>
  <c r="J2292" s="1"/>
  <c r="J2293" s="1"/>
  <c r="J2294" s="1"/>
  <c r="J2295" s="1"/>
  <c r="J2296" s="1"/>
  <c r="J2297" s="1"/>
  <c r="J2298" s="1"/>
  <c r="J2299" s="1"/>
  <c r="J2300" s="1"/>
  <c r="J2301" s="1"/>
  <c r="J2302" s="1"/>
  <c r="J2303" s="1"/>
  <c r="J2304" s="1"/>
  <c r="J2305" s="1"/>
  <c r="J2306" s="1"/>
  <c r="J2307" s="1"/>
  <c r="J2308" s="1"/>
  <c r="J2309" s="1"/>
  <c r="J2310" s="1"/>
  <c r="J2311" s="1"/>
  <c r="J2312" s="1"/>
  <c r="J2313" s="1"/>
  <c r="J2314" s="1"/>
  <c r="J2315" s="1"/>
  <c r="J2316" s="1"/>
  <c r="J2317" s="1"/>
  <c r="J2318" s="1"/>
  <c r="J2319" s="1"/>
  <c r="J2320" s="1"/>
  <c r="J2321" s="1"/>
  <c r="J2322" s="1"/>
  <c r="J2323" s="1"/>
  <c r="J2324" s="1"/>
  <c r="J2325" s="1"/>
  <c r="J2326" s="1"/>
  <c r="J2327" s="1"/>
  <c r="J2328" s="1"/>
  <c r="J2329" s="1"/>
  <c r="J2330" s="1"/>
  <c r="J2331" s="1"/>
  <c r="J2332" s="1"/>
  <c r="J2333" s="1"/>
  <c r="J2334" s="1"/>
  <c r="J2335" s="1"/>
  <c r="J2336" s="1"/>
  <c r="J2337" s="1"/>
  <c r="J2338" s="1"/>
  <c r="J2339" s="1"/>
  <c r="J2340" s="1"/>
  <c r="J2341" s="1"/>
  <c r="J2342" s="1"/>
  <c r="J2343" s="1"/>
  <c r="J2344" s="1"/>
  <c r="J2345" s="1"/>
  <c r="J2346" s="1"/>
  <c r="J2347" s="1"/>
  <c r="J2348" s="1"/>
  <c r="J2349" s="1"/>
  <c r="J2350" s="1"/>
  <c r="J2351" s="1"/>
  <c r="J2352" s="1"/>
  <c r="J2353" s="1"/>
  <c r="J2354" s="1"/>
  <c r="J2355" s="1"/>
  <c r="J2356" s="1"/>
  <c r="J2357" s="1"/>
  <c r="J2358" s="1"/>
  <c r="J2359" s="1"/>
  <c r="J2360" s="1"/>
  <c r="J2361" s="1"/>
  <c r="J2362" s="1"/>
  <c r="J2363" s="1"/>
  <c r="J2364" s="1"/>
  <c r="J2365" s="1"/>
  <c r="J2366" s="1"/>
  <c r="J2367" s="1"/>
  <c r="J2368" s="1"/>
  <c r="J2369" s="1"/>
  <c r="J2370" s="1"/>
  <c r="J2371" s="1"/>
  <c r="J2372" s="1"/>
  <c r="J2373" s="1"/>
  <c r="J2374" s="1"/>
  <c r="J2375" s="1"/>
  <c r="J2376" s="1"/>
  <c r="J2377" s="1"/>
  <c r="J2378" s="1"/>
  <c r="J2379" s="1"/>
  <c r="J2380" s="1"/>
  <c r="J2381" s="1"/>
  <c r="J2382" s="1"/>
  <c r="J2383" s="1"/>
  <c r="J2384" s="1"/>
  <c r="J2385" s="1"/>
  <c r="J2386" s="1"/>
  <c r="J2387" s="1"/>
  <c r="J2388" s="1"/>
  <c r="J2389" s="1"/>
  <c r="J2390" s="1"/>
  <c r="J2391" s="1"/>
  <c r="J2392" s="1"/>
  <c r="J2393" s="1"/>
  <c r="J2394" s="1"/>
  <c r="J2395" s="1"/>
  <c r="J2396" s="1"/>
  <c r="J2397" s="1"/>
  <c r="J2398" s="1"/>
  <c r="J2399" s="1"/>
  <c r="J2400" s="1"/>
  <c r="J2401" s="1"/>
  <c r="J2402" s="1"/>
  <c r="J2403" s="1"/>
  <c r="J2404" s="1"/>
  <c r="J2405" s="1"/>
  <c r="J2406" s="1"/>
  <c r="J2407" s="1"/>
  <c r="J2408" s="1"/>
  <c r="J2409" s="1"/>
  <c r="J2410" s="1"/>
  <c r="J2411" s="1"/>
  <c r="J2412" s="1"/>
  <c r="J2413" s="1"/>
  <c r="J2414" s="1"/>
  <c r="J2415" s="1"/>
  <c r="J2416" s="1"/>
  <c r="J2417" s="1"/>
  <c r="J2418" s="1"/>
  <c r="J2419" s="1"/>
  <c r="J2420" s="1"/>
  <c r="J2421" s="1"/>
  <c r="J2422" s="1"/>
  <c r="J2423" s="1"/>
  <c r="J2424" s="1"/>
  <c r="J2425" s="1"/>
  <c r="J2426" s="1"/>
  <c r="J2427" s="1"/>
  <c r="J2428" s="1"/>
  <c r="J2429" s="1"/>
  <c r="J2430" s="1"/>
  <c r="J2431" s="1"/>
  <c r="J2432" s="1"/>
  <c r="J2433" s="1"/>
  <c r="J2434" s="1"/>
  <c r="J2435" s="1"/>
  <c r="J2436" s="1"/>
  <c r="J2437" s="1"/>
  <c r="J2438" s="1"/>
  <c r="J2439" s="1"/>
  <c r="J2440" s="1"/>
  <c r="J2441" s="1"/>
  <c r="J2442" s="1"/>
  <c r="J2443" s="1"/>
  <c r="J2444" s="1"/>
  <c r="J2445" s="1"/>
  <c r="J2446" s="1"/>
  <c r="J2447" s="1"/>
  <c r="J2448" s="1"/>
  <c r="J2449" s="1"/>
  <c r="J2450" s="1"/>
  <c r="J2451" s="1"/>
  <c r="J2452" s="1"/>
  <c r="J2453" s="1"/>
  <c r="J2454" s="1"/>
  <c r="J2455" s="1"/>
  <c r="J2456" s="1"/>
  <c r="J2457" s="1"/>
  <c r="J2458" s="1"/>
  <c r="J2459" s="1"/>
  <c r="J2460" s="1"/>
  <c r="J2461" s="1"/>
  <c r="J2462" s="1"/>
  <c r="J2463" s="1"/>
  <c r="J2464" s="1"/>
  <c r="J2465" s="1"/>
  <c r="J2466" s="1"/>
  <c r="J2467" s="1"/>
  <c r="J2468" s="1"/>
  <c r="J2469" s="1"/>
  <c r="J2470" s="1"/>
  <c r="J2471" s="1"/>
  <c r="J2472" s="1"/>
  <c r="J2473" s="1"/>
  <c r="J2474" s="1"/>
  <c r="J2475" s="1"/>
  <c r="J2476" s="1"/>
  <c r="J2477" s="1"/>
  <c r="J2478" s="1"/>
  <c r="J2479" s="1"/>
  <c r="J2480" s="1"/>
  <c r="J2481" s="1"/>
  <c r="J2482" s="1"/>
  <c r="J2483" s="1"/>
  <c r="J2484" s="1"/>
  <c r="J2485" s="1"/>
  <c r="J2486" s="1"/>
  <c r="J2487" s="1"/>
  <c r="J2488" s="1"/>
  <c r="J2489" s="1"/>
  <c r="J2490" s="1"/>
  <c r="J2491" s="1"/>
  <c r="J2492" s="1"/>
  <c r="J2493" s="1"/>
  <c r="J2494" s="1"/>
  <c r="J2495" s="1"/>
  <c r="J2496" s="1"/>
  <c r="J2497" s="1"/>
  <c r="J2498" s="1"/>
  <c r="J2499" s="1"/>
  <c r="J2500" s="1"/>
  <c r="J2501" s="1"/>
  <c r="J2502" s="1"/>
  <c r="J2503" s="1"/>
  <c r="J2504" s="1"/>
  <c r="J2505" s="1"/>
  <c r="J2506" s="1"/>
  <c r="J2507" s="1"/>
  <c r="J2508" s="1"/>
  <c r="J2509" s="1"/>
  <c r="J2510" s="1"/>
  <c r="J2511" s="1"/>
  <c r="J2512" s="1"/>
  <c r="J2513" s="1"/>
  <c r="J2514" s="1"/>
  <c r="J2515" s="1"/>
  <c r="J2516" s="1"/>
  <c r="J2517" s="1"/>
  <c r="J2518" s="1"/>
  <c r="J2519" s="1"/>
  <c r="J2520" s="1"/>
  <c r="J2521" s="1"/>
  <c r="J2522" s="1"/>
  <c r="J2523" s="1"/>
  <c r="J2524" s="1"/>
  <c r="J2525" s="1"/>
  <c r="J2526" s="1"/>
  <c r="J2527" s="1"/>
  <c r="J2528" s="1"/>
  <c r="J2529" s="1"/>
  <c r="J2530" s="1"/>
  <c r="J2531" s="1"/>
  <c r="J2532" s="1"/>
  <c r="J2533" s="1"/>
  <c r="J2534" s="1"/>
  <c r="J2535" s="1"/>
  <c r="J2536" s="1"/>
  <c r="J2537" s="1"/>
  <c r="J2538" s="1"/>
  <c r="J2539" s="1"/>
  <c r="J2540" s="1"/>
  <c r="J2541" s="1"/>
  <c r="J2542" s="1"/>
  <c r="J2543" s="1"/>
  <c r="J2544" s="1"/>
  <c r="J2545" s="1"/>
  <c r="J2546" s="1"/>
  <c r="J2547" s="1"/>
  <c r="J2548" s="1"/>
  <c r="J2549" s="1"/>
  <c r="J2550" s="1"/>
  <c r="J2551" s="1"/>
  <c r="J2552" s="1"/>
  <c r="J2553" s="1"/>
  <c r="J2554" s="1"/>
  <c r="J2555" s="1"/>
  <c r="J2556" s="1"/>
  <c r="J2557" s="1"/>
  <c r="J2558" s="1"/>
  <c r="J2559" s="1"/>
  <c r="J2560" s="1"/>
  <c r="J2561" s="1"/>
  <c r="J2562" s="1"/>
  <c r="J2563" s="1"/>
  <c r="J2564" s="1"/>
  <c r="J2565" s="1"/>
  <c r="J2566" s="1"/>
  <c r="J2567" s="1"/>
  <c r="J2568" s="1"/>
  <c r="J2569" s="1"/>
  <c r="J2570" s="1"/>
  <c r="J2571" s="1"/>
  <c r="J2572" s="1"/>
  <c r="J2573" s="1"/>
  <c r="J2574" s="1"/>
  <c r="J2575" s="1"/>
  <c r="J2576" s="1"/>
  <c r="J2577" s="1"/>
  <c r="J2578" s="1"/>
  <c r="J2579" s="1"/>
  <c r="J2580" s="1"/>
  <c r="J2581" s="1"/>
  <c r="J2582" s="1"/>
  <c r="J2583" s="1"/>
  <c r="J2584" s="1"/>
  <c r="J2585" s="1"/>
  <c r="J2586" s="1"/>
  <c r="J2587" s="1"/>
  <c r="J2588" s="1"/>
  <c r="J2589" s="1"/>
  <c r="J2590" s="1"/>
  <c r="J2591" s="1"/>
  <c r="J2592" s="1"/>
  <c r="J2593" s="1"/>
  <c r="J2594" s="1"/>
  <c r="J2595" s="1"/>
  <c r="J2596" s="1"/>
  <c r="J2597" s="1"/>
  <c r="J2598" s="1"/>
  <c r="J2599" s="1"/>
  <c r="J2600" s="1"/>
  <c r="J2601" s="1"/>
  <c r="J2602" s="1"/>
  <c r="J2603" s="1"/>
  <c r="J2604" s="1"/>
  <c r="J2605" s="1"/>
  <c r="J2606" s="1"/>
  <c r="J2607" s="1"/>
  <c r="J2608" s="1"/>
  <c r="J2609" s="1"/>
  <c r="J2610" s="1"/>
  <c r="J2611" s="1"/>
  <c r="J2612" s="1"/>
  <c r="J2613" s="1"/>
  <c r="J2614" s="1"/>
  <c r="J2615" s="1"/>
  <c r="J2616" s="1"/>
  <c r="J2617" s="1"/>
  <c r="J2618" s="1"/>
  <c r="J2619" s="1"/>
  <c r="J2620" s="1"/>
  <c r="J2621" s="1"/>
  <c r="J2622" s="1"/>
  <c r="J2623" s="1"/>
  <c r="J2624" s="1"/>
  <c r="J2625" s="1"/>
  <c r="J2626" s="1"/>
  <c r="J2627" s="1"/>
  <c r="J2628" s="1"/>
  <c r="J2629" s="1"/>
  <c r="J2630" s="1"/>
  <c r="J2631" s="1"/>
  <c r="J2632" s="1"/>
  <c r="J2633" s="1"/>
  <c r="J2634" s="1"/>
  <c r="J2635" s="1"/>
  <c r="J2636" s="1"/>
  <c r="J2637" s="1"/>
  <c r="J2638" s="1"/>
  <c r="J2639" s="1"/>
  <c r="J2640" s="1"/>
  <c r="J2641" s="1"/>
  <c r="J2642" s="1"/>
  <c r="J2643" s="1"/>
  <c r="J2644" s="1"/>
  <c r="J2645" s="1"/>
  <c r="J2646" s="1"/>
  <c r="J2647" s="1"/>
  <c r="J2648" s="1"/>
  <c r="J2649" s="1"/>
  <c r="J2650" s="1"/>
  <c r="J2651" s="1"/>
  <c r="J2652" s="1"/>
  <c r="J2653" s="1"/>
  <c r="J2654" s="1"/>
  <c r="J2655" s="1"/>
  <c r="J2656" s="1"/>
  <c r="J2657" s="1"/>
  <c r="J2658" s="1"/>
  <c r="J2659" s="1"/>
  <c r="J2660" s="1"/>
  <c r="J2661" s="1"/>
  <c r="J2662" s="1"/>
  <c r="J2663" s="1"/>
  <c r="J2664" s="1"/>
  <c r="J2665" s="1"/>
  <c r="J2666" s="1"/>
  <c r="J2667" s="1"/>
  <c r="J2668" s="1"/>
  <c r="J2669" s="1"/>
  <c r="J2670" s="1"/>
  <c r="J2671" s="1"/>
  <c r="J2672" s="1"/>
  <c r="J2673" s="1"/>
  <c r="J2674" s="1"/>
  <c r="J2675" s="1"/>
  <c r="J2676" s="1"/>
  <c r="J2677" s="1"/>
  <c r="J2678" s="1"/>
  <c r="J2679" s="1"/>
  <c r="J2680" s="1"/>
  <c r="J2681" s="1"/>
  <c r="J2682" s="1"/>
  <c r="J2683" s="1"/>
  <c r="J2684" s="1"/>
  <c r="J2685" s="1"/>
  <c r="J2686" s="1"/>
  <c r="J2687" s="1"/>
  <c r="J2688" s="1"/>
  <c r="J2689" s="1"/>
  <c r="J2690" s="1"/>
  <c r="J2691" s="1"/>
  <c r="J2692" s="1"/>
  <c r="J2693" s="1"/>
  <c r="J2694" s="1"/>
  <c r="J2695" s="1"/>
  <c r="J2696" s="1"/>
  <c r="J2697" s="1"/>
  <c r="J2698" s="1"/>
  <c r="J2699" s="1"/>
  <c r="J2700" s="1"/>
  <c r="J2701" s="1"/>
  <c r="J2702" s="1"/>
  <c r="J2703" s="1"/>
  <c r="J2704" s="1"/>
  <c r="J2705" s="1"/>
  <c r="J2706" s="1"/>
  <c r="J2707" s="1"/>
  <c r="J2708" s="1"/>
  <c r="J2709" s="1"/>
  <c r="J2710" s="1"/>
  <c r="J2711" s="1"/>
  <c r="J2712" s="1"/>
  <c r="J2713" s="1"/>
  <c r="J2714" s="1"/>
  <c r="J2715" s="1"/>
  <c r="J2716" s="1"/>
  <c r="J2717" s="1"/>
  <c r="J2718" s="1"/>
  <c r="J2719" s="1"/>
  <c r="J2720" s="1"/>
  <c r="J2721" s="1"/>
  <c r="J2722" s="1"/>
  <c r="J2723" s="1"/>
  <c r="J2724" s="1"/>
  <c r="J2725" s="1"/>
  <c r="J2726" s="1"/>
  <c r="J2727" s="1"/>
  <c r="J2728" s="1"/>
  <c r="J2729" s="1"/>
  <c r="J2730" s="1"/>
  <c r="J2731" s="1"/>
  <c r="J2732" s="1"/>
  <c r="J2733" s="1"/>
  <c r="J2734" s="1"/>
  <c r="J2735" s="1"/>
  <c r="J2736" s="1"/>
  <c r="J2737" s="1"/>
  <c r="J2738" s="1"/>
  <c r="J2739" s="1"/>
  <c r="J2740" s="1"/>
  <c r="J2741" s="1"/>
  <c r="J2742" s="1"/>
  <c r="J2743" s="1"/>
  <c r="J2744" s="1"/>
  <c r="J2745" s="1"/>
  <c r="J2746" s="1"/>
  <c r="J2747" s="1"/>
  <c r="J2748" s="1"/>
  <c r="J2749" s="1"/>
  <c r="J2750" s="1"/>
  <c r="J2751" s="1"/>
  <c r="J2752" s="1"/>
  <c r="J2753" s="1"/>
  <c r="J2754" s="1"/>
  <c r="J2755" s="1"/>
  <c r="J2756" s="1"/>
  <c r="J2757" s="1"/>
  <c r="J2758" s="1"/>
  <c r="J2759" s="1"/>
  <c r="J2760" s="1"/>
  <c r="J2761" s="1"/>
  <c r="J2762" s="1"/>
  <c r="J2763" s="1"/>
  <c r="J2764" s="1"/>
  <c r="J2765" s="1"/>
  <c r="J2766" s="1"/>
  <c r="J2767" s="1"/>
  <c r="J2768" s="1"/>
  <c r="J2769" s="1"/>
  <c r="J2770" s="1"/>
  <c r="J2771" s="1"/>
  <c r="J2772" s="1"/>
  <c r="J2773" s="1"/>
  <c r="J2774" s="1"/>
  <c r="J2775" s="1"/>
  <c r="J2776" s="1"/>
  <c r="J2777" s="1"/>
  <c r="J2778" s="1"/>
  <c r="J2779" s="1"/>
  <c r="J2780" s="1"/>
  <c r="J2781" s="1"/>
  <c r="J2782" s="1"/>
  <c r="J2783" s="1"/>
  <c r="J2784" s="1"/>
  <c r="J2785" s="1"/>
  <c r="J2786" s="1"/>
  <c r="J2787" s="1"/>
  <c r="J2788" s="1"/>
  <c r="J2789" s="1"/>
  <c r="J2790" s="1"/>
  <c r="J2791" s="1"/>
  <c r="J2792" s="1"/>
  <c r="J2793" s="1"/>
  <c r="J2794" s="1"/>
  <c r="J2795" s="1"/>
  <c r="J2796" s="1"/>
  <c r="J2797" s="1"/>
  <c r="J2798" s="1"/>
  <c r="J2799" s="1"/>
  <c r="J2800" s="1"/>
  <c r="J2801" s="1"/>
  <c r="J2802" s="1"/>
  <c r="J2803" s="1"/>
  <c r="J2804" s="1"/>
  <c r="J2805" s="1"/>
  <c r="J2806" s="1"/>
  <c r="J2807" s="1"/>
  <c r="J2808" s="1"/>
  <c r="J2809" s="1"/>
  <c r="J2810" s="1"/>
  <c r="J2811" s="1"/>
  <c r="J2812" s="1"/>
  <c r="J2813" s="1"/>
  <c r="J2814" s="1"/>
  <c r="J2815" s="1"/>
  <c r="J2816" s="1"/>
  <c r="J2817" s="1"/>
  <c r="J2818" s="1"/>
  <c r="J2819" s="1"/>
  <c r="J2820" s="1"/>
  <c r="J2821" s="1"/>
  <c r="J2822" s="1"/>
  <c r="J2823" s="1"/>
  <c r="J2824" s="1"/>
  <c r="J2825" s="1"/>
  <c r="J2826" s="1"/>
  <c r="J2827" s="1"/>
  <c r="J2828" s="1"/>
  <c r="J2829" s="1"/>
  <c r="J2830" s="1"/>
  <c r="J2831" s="1"/>
  <c r="J2832" s="1"/>
  <c r="J2833" s="1"/>
  <c r="J2834" s="1"/>
  <c r="J2835" s="1"/>
  <c r="J2836" s="1"/>
  <c r="J2837" s="1"/>
  <c r="J2838" s="1"/>
  <c r="J2839" s="1"/>
  <c r="J2840" s="1"/>
  <c r="J2841" s="1"/>
  <c r="J2842" s="1"/>
  <c r="J2843" s="1"/>
  <c r="J2844" s="1"/>
  <c r="J2845" s="1"/>
  <c r="J2846" s="1"/>
  <c r="J2847" s="1"/>
  <c r="J2848" s="1"/>
  <c r="J2849" s="1"/>
  <c r="J2850" s="1"/>
  <c r="J2851" s="1"/>
  <c r="J2852" s="1"/>
  <c r="J2853" s="1"/>
  <c r="J2854" s="1"/>
  <c r="J2855" s="1"/>
  <c r="J2856" s="1"/>
  <c r="J2857" s="1"/>
  <c r="J2858" s="1"/>
  <c r="J2859" s="1"/>
  <c r="J2860" s="1"/>
  <c r="J2861" s="1"/>
  <c r="J2862" s="1"/>
  <c r="J2863" s="1"/>
  <c r="J2864" s="1"/>
  <c r="J2865" s="1"/>
  <c r="J2866" s="1"/>
  <c r="J2867" s="1"/>
  <c r="J2868" s="1"/>
  <c r="J2869" s="1"/>
  <c r="J2870" s="1"/>
  <c r="J2871" s="1"/>
  <c r="J2872" s="1"/>
  <c r="J2873" s="1"/>
  <c r="J2874" s="1"/>
  <c r="J2875" s="1"/>
  <c r="J2876" s="1"/>
  <c r="J2877" s="1"/>
  <c r="J2878" s="1"/>
  <c r="J2879" s="1"/>
  <c r="J2880" s="1"/>
  <c r="J2881" s="1"/>
  <c r="J2882" s="1"/>
  <c r="J2883" s="1"/>
  <c r="J2884" s="1"/>
  <c r="J2885" s="1"/>
  <c r="J2886" s="1"/>
  <c r="J2887" s="1"/>
  <c r="J2888" s="1"/>
  <c r="J2889" s="1"/>
  <c r="J2890" s="1"/>
  <c r="J2891" s="1"/>
  <c r="J2892" s="1"/>
  <c r="J2893" s="1"/>
  <c r="J2894" s="1"/>
  <c r="J2895" s="1"/>
  <c r="J2896" s="1"/>
  <c r="J2897" s="1"/>
  <c r="J2898" s="1"/>
  <c r="J2899" s="1"/>
  <c r="J2900" s="1"/>
  <c r="J2901" s="1"/>
  <c r="J2902" s="1"/>
  <c r="J2903" s="1"/>
  <c r="J2904" s="1"/>
  <c r="J2905" s="1"/>
  <c r="J2906" s="1"/>
  <c r="J2907" s="1"/>
  <c r="J2908" s="1"/>
  <c r="J2909" s="1"/>
  <c r="J2910" s="1"/>
  <c r="J2911" s="1"/>
  <c r="J2912" s="1"/>
  <c r="J2913" s="1"/>
  <c r="J2914" s="1"/>
  <c r="J2915" s="1"/>
  <c r="J2916" s="1"/>
  <c r="J2917" s="1"/>
  <c r="J2918" s="1"/>
  <c r="J2919" s="1"/>
  <c r="J2920" s="1"/>
  <c r="J2921" s="1"/>
  <c r="J2922" s="1"/>
  <c r="J2923" s="1"/>
  <c r="J2924" s="1"/>
  <c r="J2925" s="1"/>
  <c r="J2926" s="1"/>
  <c r="J2927" s="1"/>
  <c r="J2928" s="1"/>
  <c r="J2929" s="1"/>
  <c r="J2930" s="1"/>
  <c r="J2931" s="1"/>
  <c r="J2932" s="1"/>
  <c r="J2933" s="1"/>
  <c r="J2934" s="1"/>
  <c r="J2935" s="1"/>
  <c r="J2936" s="1"/>
  <c r="J2937" s="1"/>
  <c r="J2938" s="1"/>
  <c r="J2939" s="1"/>
  <c r="J2940" s="1"/>
  <c r="J2941" s="1"/>
  <c r="J2942" s="1"/>
  <c r="J2943" s="1"/>
  <c r="J2944" s="1"/>
  <c r="J2945" s="1"/>
  <c r="J2946" s="1"/>
  <c r="J2947" s="1"/>
  <c r="J2948" s="1"/>
  <c r="J2949" s="1"/>
  <c r="J2950" s="1"/>
  <c r="J2951" s="1"/>
  <c r="J2952" s="1"/>
  <c r="J2953" s="1"/>
  <c r="J2954" s="1"/>
  <c r="J2955" s="1"/>
  <c r="J2956" s="1"/>
  <c r="J2957" s="1"/>
  <c r="J2958" s="1"/>
  <c r="J2959" s="1"/>
  <c r="J2960" s="1"/>
  <c r="J2961" s="1"/>
  <c r="J2962" s="1"/>
  <c r="J2963" s="1"/>
  <c r="J2964" s="1"/>
  <c r="J2965" s="1"/>
  <c r="J2966" s="1"/>
  <c r="J2967" s="1"/>
  <c r="J2968" s="1"/>
  <c r="J2969" s="1"/>
  <c r="J2970" s="1"/>
  <c r="J2971" s="1"/>
  <c r="J2972" s="1"/>
  <c r="J2973" s="1"/>
  <c r="J2974" s="1"/>
  <c r="J2975" s="1"/>
  <c r="J2976" s="1"/>
  <c r="J2977" s="1"/>
  <c r="J2978" s="1"/>
  <c r="J2979" s="1"/>
  <c r="J2980" s="1"/>
  <c r="J2981" s="1"/>
  <c r="J2982" s="1"/>
  <c r="J2983" s="1"/>
  <c r="J2984" s="1"/>
  <c r="J2985" s="1"/>
  <c r="J2986" s="1"/>
  <c r="J2987" s="1"/>
  <c r="J2988" s="1"/>
  <c r="J2989" s="1"/>
  <c r="J2990" s="1"/>
  <c r="J2991" s="1"/>
  <c r="J2992" s="1"/>
  <c r="J2993" s="1"/>
  <c r="J2994" s="1"/>
  <c r="J2995" s="1"/>
  <c r="J2996" s="1"/>
  <c r="J2997" s="1"/>
  <c r="J2998" s="1"/>
  <c r="J2999" s="1"/>
  <c r="J3000" s="1"/>
  <c r="J3001" s="1"/>
  <c r="J3002" s="1"/>
  <c r="J3003" s="1"/>
  <c r="J3004" s="1"/>
  <c r="J3005" s="1"/>
  <c r="J3006" s="1"/>
  <c r="J3007" s="1"/>
  <c r="J3008" s="1"/>
  <c r="J3009" s="1"/>
  <c r="J3010" s="1"/>
  <c r="J3011" s="1"/>
  <c r="J3012" s="1"/>
  <c r="J3013" s="1"/>
  <c r="J3014" s="1"/>
  <c r="J3015" s="1"/>
  <c r="J3016" s="1"/>
  <c r="J3017" s="1"/>
  <c r="J3018" s="1"/>
  <c r="J3019" s="1"/>
  <c r="J3020" s="1"/>
  <c r="J3021" s="1"/>
  <c r="J3022" s="1"/>
  <c r="J3023" s="1"/>
  <c r="J3024" s="1"/>
  <c r="J3025" s="1"/>
  <c r="J3026" s="1"/>
  <c r="J3027" s="1"/>
  <c r="J3028" s="1"/>
  <c r="J3029" s="1"/>
  <c r="J3030" s="1"/>
  <c r="J3031" s="1"/>
  <c r="J3032" s="1"/>
  <c r="J3033" s="1"/>
  <c r="J3034" s="1"/>
  <c r="J3035" s="1"/>
  <c r="J3036" s="1"/>
  <c r="J3037" s="1"/>
  <c r="J3038" s="1"/>
  <c r="J3039" s="1"/>
  <c r="J3040" s="1"/>
  <c r="J3041" s="1"/>
  <c r="J3042" s="1"/>
  <c r="J3043" s="1"/>
  <c r="J3044" s="1"/>
  <c r="J3045" s="1"/>
  <c r="J3046" s="1"/>
  <c r="J3047" s="1"/>
  <c r="J3048" s="1"/>
  <c r="J3049" s="1"/>
  <c r="J3050" s="1"/>
  <c r="J3051" s="1"/>
  <c r="J3052" s="1"/>
  <c r="J3053" s="1"/>
  <c r="J3054" s="1"/>
  <c r="J3055" s="1"/>
  <c r="J3056" s="1"/>
  <c r="J3057" s="1"/>
  <c r="J3058" s="1"/>
  <c r="J3059" s="1"/>
  <c r="J3060" s="1"/>
  <c r="J3061" s="1"/>
  <c r="J3062" s="1"/>
  <c r="J3063" s="1"/>
  <c r="J3064" s="1"/>
  <c r="J3065" s="1"/>
  <c r="J3066" s="1"/>
  <c r="J3067" s="1"/>
  <c r="J3068" s="1"/>
  <c r="J3069" s="1"/>
  <c r="J3070" s="1"/>
  <c r="J3071" s="1"/>
  <c r="J3072" s="1"/>
  <c r="J3073" s="1"/>
  <c r="J3074" s="1"/>
  <c r="J3075" s="1"/>
  <c r="J3076" s="1"/>
  <c r="J3077" s="1"/>
  <c r="J3078" s="1"/>
  <c r="J3079" s="1"/>
  <c r="J3080" s="1"/>
  <c r="J3081" s="1"/>
  <c r="J3082" s="1"/>
  <c r="J3083" s="1"/>
  <c r="J3084" s="1"/>
  <c r="J3085" s="1"/>
  <c r="J3086" s="1"/>
  <c r="J3087" s="1"/>
  <c r="J3088" s="1"/>
  <c r="J3089" s="1"/>
  <c r="J3090" s="1"/>
  <c r="J3091" s="1"/>
  <c r="J3092" s="1"/>
  <c r="J3093" s="1"/>
  <c r="J3094" s="1"/>
  <c r="J3095" s="1"/>
  <c r="J3096" s="1"/>
  <c r="J3097" s="1"/>
  <c r="J3098" s="1"/>
  <c r="J3099" s="1"/>
  <c r="J3100" s="1"/>
  <c r="J3101" s="1"/>
  <c r="J3102" s="1"/>
  <c r="J3103" s="1"/>
  <c r="J3104" s="1"/>
  <c r="J3105" s="1"/>
  <c r="J3106" s="1"/>
  <c r="J3107" s="1"/>
  <c r="J3108" s="1"/>
  <c r="J3109" s="1"/>
  <c r="J3110" s="1"/>
  <c r="J3111" s="1"/>
  <c r="J3112" s="1"/>
  <c r="J3113" s="1"/>
  <c r="J3114" s="1"/>
  <c r="J3115" s="1"/>
  <c r="J3116" s="1"/>
  <c r="J3117" s="1"/>
  <c r="J3118" s="1"/>
  <c r="J3119" s="1"/>
  <c r="J3120" s="1"/>
  <c r="J3121" s="1"/>
  <c r="J3122" s="1"/>
  <c r="J3123" s="1"/>
  <c r="J3124" s="1"/>
  <c r="J3125" s="1"/>
  <c r="J3126" s="1"/>
  <c r="J3127" s="1"/>
  <c r="J3128" s="1"/>
  <c r="J3129" s="1"/>
  <c r="J3130" s="1"/>
  <c r="J3131" s="1"/>
  <c r="J3132" s="1"/>
  <c r="J3133" s="1"/>
  <c r="J3134" s="1"/>
  <c r="J3135" s="1"/>
  <c r="J3136" s="1"/>
  <c r="J3137" s="1"/>
  <c r="J3138" s="1"/>
  <c r="J3139" s="1"/>
  <c r="J3140" s="1"/>
  <c r="J3141" s="1"/>
  <c r="J3142" s="1"/>
  <c r="J3143" s="1"/>
  <c r="J3144" s="1"/>
  <c r="J3145" s="1"/>
  <c r="J3146" s="1"/>
  <c r="J3147" s="1"/>
  <c r="J3148" s="1"/>
  <c r="J3149" s="1"/>
  <c r="J3150" s="1"/>
  <c r="J3151" s="1"/>
  <c r="J3152" s="1"/>
  <c r="J3153" s="1"/>
  <c r="J3154" s="1"/>
  <c r="J3155" s="1"/>
  <c r="J3156" s="1"/>
  <c r="J3157" s="1"/>
  <c r="J3158" s="1"/>
  <c r="J3159" s="1"/>
  <c r="J3160" s="1"/>
  <c r="J3161" s="1"/>
  <c r="J3162" s="1"/>
  <c r="J3163" s="1"/>
  <c r="J3164" s="1"/>
  <c r="J3165" s="1"/>
  <c r="J3166" s="1"/>
  <c r="J3167" s="1"/>
  <c r="J3168" s="1"/>
  <c r="J3169" s="1"/>
  <c r="J3170" s="1"/>
  <c r="J3171" s="1"/>
  <c r="J3172" s="1"/>
  <c r="J3173" s="1"/>
  <c r="J3174" s="1"/>
  <c r="J3175" s="1"/>
  <c r="J3176" s="1"/>
  <c r="J3177" s="1"/>
  <c r="J3178" s="1"/>
  <c r="J3179" s="1"/>
  <c r="J3180" s="1"/>
  <c r="J3181" s="1"/>
  <c r="J3182" s="1"/>
  <c r="J3183" s="1"/>
  <c r="J3184" s="1"/>
  <c r="J3185" s="1"/>
  <c r="J3186" s="1"/>
  <c r="J3187" s="1"/>
  <c r="J3188" s="1"/>
  <c r="J3189" s="1"/>
  <c r="J3190" s="1"/>
  <c r="J3191" s="1"/>
  <c r="J3192" s="1"/>
  <c r="J3193" s="1"/>
  <c r="J3194" s="1"/>
  <c r="J3195" s="1"/>
  <c r="J3196" s="1"/>
  <c r="J3197" s="1"/>
  <c r="J3198" s="1"/>
  <c r="J3199" s="1"/>
  <c r="J3200" s="1"/>
  <c r="J3201" s="1"/>
  <c r="J3202" s="1"/>
  <c r="J3203" s="1"/>
  <c r="J3204" s="1"/>
  <c r="J3205" s="1"/>
  <c r="J3206" s="1"/>
  <c r="J3207" s="1"/>
  <c r="J3208" s="1"/>
  <c r="J3209" s="1"/>
  <c r="J3210" s="1"/>
  <c r="J3211" s="1"/>
  <c r="J3212" s="1"/>
  <c r="J3213" s="1"/>
  <c r="J3214" s="1"/>
  <c r="J3215" s="1"/>
  <c r="J3216" s="1"/>
  <c r="J3217" s="1"/>
  <c r="J3218" s="1"/>
  <c r="J3219" s="1"/>
  <c r="J3220" s="1"/>
  <c r="J3221" s="1"/>
  <c r="J3222" s="1"/>
  <c r="J3223" s="1"/>
  <c r="J3224" s="1"/>
  <c r="J3225" s="1"/>
  <c r="J3226" s="1"/>
  <c r="J3227" s="1"/>
  <c r="J3228" s="1"/>
  <c r="J3229" s="1"/>
  <c r="J3230" s="1"/>
  <c r="J3231" s="1"/>
  <c r="J3232" s="1"/>
  <c r="J3233" s="1"/>
  <c r="J3234" s="1"/>
  <c r="J3235" s="1"/>
  <c r="J3236" s="1"/>
  <c r="J3237" s="1"/>
  <c r="J3238" s="1"/>
  <c r="J3239" s="1"/>
  <c r="J3240" s="1"/>
  <c r="J3241" s="1"/>
  <c r="J3242" s="1"/>
  <c r="J3243" s="1"/>
  <c r="J3244" s="1"/>
  <c r="J3245" s="1"/>
  <c r="J3246" s="1"/>
  <c r="J3247" s="1"/>
  <c r="J3248" s="1"/>
  <c r="J3249" s="1"/>
  <c r="J3250" s="1"/>
  <c r="J3251" s="1"/>
  <c r="J3252" s="1"/>
  <c r="J3253" s="1"/>
  <c r="J3254" s="1"/>
  <c r="J3255" s="1"/>
  <c r="J3256" s="1"/>
  <c r="J3257" s="1"/>
  <c r="J3258" s="1"/>
  <c r="J3259" s="1"/>
  <c r="J3260" s="1"/>
  <c r="J3261" s="1"/>
  <c r="J3262" s="1"/>
  <c r="J3263" s="1"/>
  <c r="J3264" s="1"/>
  <c r="J3265" s="1"/>
  <c r="J3266" s="1"/>
  <c r="J3267" s="1"/>
  <c r="J3268" s="1"/>
  <c r="J3269" s="1"/>
  <c r="J3270" s="1"/>
  <c r="J3271" s="1"/>
  <c r="J3272" s="1"/>
  <c r="J3273" s="1"/>
  <c r="J3274" s="1"/>
  <c r="J3275" s="1"/>
  <c r="J3276" s="1"/>
  <c r="J3277" s="1"/>
  <c r="J3278" s="1"/>
  <c r="J3279" s="1"/>
  <c r="J3280" s="1"/>
  <c r="J3281" s="1"/>
  <c r="J3282" s="1"/>
  <c r="J3283" s="1"/>
  <c r="J3284" s="1"/>
  <c r="J3285" s="1"/>
  <c r="J3286" s="1"/>
  <c r="J3287" s="1"/>
  <c r="J3288" s="1"/>
  <c r="J3289" s="1"/>
  <c r="J3290" s="1"/>
  <c r="J3291" s="1"/>
  <c r="J3292" s="1"/>
  <c r="J3293" s="1"/>
  <c r="J3294" s="1"/>
  <c r="J3295" s="1"/>
  <c r="J3296" s="1"/>
  <c r="J3297" s="1"/>
  <c r="J3298" s="1"/>
  <c r="J3299" s="1"/>
  <c r="J3300" s="1"/>
  <c r="J3301" s="1"/>
  <c r="J3302" s="1"/>
  <c r="J3303" s="1"/>
  <c r="J3304" s="1"/>
  <c r="J3305" s="1"/>
  <c r="J3306" s="1"/>
  <c r="J3307" s="1"/>
  <c r="J3308" s="1"/>
  <c r="J3309" s="1"/>
  <c r="J3310" s="1"/>
  <c r="J3311" s="1"/>
  <c r="J3312" s="1"/>
  <c r="J3313" s="1"/>
  <c r="J3314" s="1"/>
  <c r="J3315" s="1"/>
  <c r="J3316" s="1"/>
  <c r="J3317" s="1"/>
  <c r="J3318" s="1"/>
  <c r="J3319" s="1"/>
  <c r="J3320" s="1"/>
  <c r="J3321" s="1"/>
  <c r="J3322" s="1"/>
  <c r="J3323" s="1"/>
  <c r="J3324" s="1"/>
  <c r="J3325" s="1"/>
  <c r="J3326" s="1"/>
  <c r="J3327" s="1"/>
  <c r="J3328" s="1"/>
  <c r="J3329" s="1"/>
  <c r="J3330" s="1"/>
  <c r="J3331" s="1"/>
  <c r="J3332" s="1"/>
  <c r="J3333" s="1"/>
  <c r="J3334" s="1"/>
  <c r="J3335" s="1"/>
  <c r="J3336" s="1"/>
  <c r="J3337" s="1"/>
  <c r="J3338" s="1"/>
  <c r="J3339" s="1"/>
  <c r="J3340" s="1"/>
  <c r="J3341" s="1"/>
  <c r="J3342" s="1"/>
  <c r="J3343" s="1"/>
  <c r="J3344" s="1"/>
  <c r="J3345" s="1"/>
  <c r="J3346" s="1"/>
  <c r="J3347" s="1"/>
  <c r="J3348" s="1"/>
  <c r="J3349" s="1"/>
  <c r="J3350" s="1"/>
  <c r="J3351" s="1"/>
  <c r="J3352" s="1"/>
  <c r="J3353" s="1"/>
  <c r="J3354" s="1"/>
  <c r="J3355" s="1"/>
  <c r="J3356" s="1"/>
  <c r="J3357" s="1"/>
  <c r="J3358" s="1"/>
  <c r="J3359" s="1"/>
  <c r="J3360" s="1"/>
  <c r="J3361" s="1"/>
  <c r="J3362" s="1"/>
  <c r="J3363" s="1"/>
  <c r="J3364" s="1"/>
  <c r="J3365" s="1"/>
  <c r="J3366" s="1"/>
  <c r="J3367" s="1"/>
  <c r="J3368" s="1"/>
  <c r="J3369" s="1"/>
  <c r="J3370" s="1"/>
  <c r="J3371" s="1"/>
  <c r="J3372" s="1"/>
  <c r="J3373" s="1"/>
  <c r="J3374" s="1"/>
  <c r="J3375" s="1"/>
  <c r="J3376" s="1"/>
  <c r="J3377" s="1"/>
  <c r="J3378" s="1"/>
  <c r="J3379" s="1"/>
  <c r="J3380" s="1"/>
  <c r="J3381" s="1"/>
  <c r="J3382" s="1"/>
  <c r="J3383" s="1"/>
  <c r="J3384" s="1"/>
  <c r="J3385" s="1"/>
  <c r="J3386" s="1"/>
  <c r="J3387" s="1"/>
  <c r="J3388" s="1"/>
  <c r="J3389" s="1"/>
  <c r="J3390" s="1"/>
  <c r="J3391" s="1"/>
  <c r="J3392" s="1"/>
  <c r="J3393" s="1"/>
  <c r="J3394" s="1"/>
  <c r="J3395" s="1"/>
  <c r="J3396" s="1"/>
  <c r="J3397" s="1"/>
  <c r="J3398" s="1"/>
  <c r="J3399" s="1"/>
  <c r="J3400" s="1"/>
  <c r="J3401" s="1"/>
  <c r="J3402" s="1"/>
  <c r="J3403" s="1"/>
  <c r="J3404" s="1"/>
  <c r="J3405" s="1"/>
  <c r="J3406" s="1"/>
  <c r="J3407" s="1"/>
  <c r="J3408" s="1"/>
  <c r="J3409" s="1"/>
  <c r="J3410" s="1"/>
  <c r="J3411" s="1"/>
  <c r="J3412" s="1"/>
  <c r="J3413" s="1"/>
  <c r="J3414" s="1"/>
  <c r="J3415" s="1"/>
  <c r="J3416" s="1"/>
  <c r="J3417" s="1"/>
  <c r="J3418" s="1"/>
  <c r="J3419" s="1"/>
  <c r="J3420" s="1"/>
  <c r="J3421" s="1"/>
  <c r="J3422" s="1"/>
  <c r="J3423" s="1"/>
  <c r="J3424" s="1"/>
  <c r="J3425" s="1"/>
  <c r="J3426" s="1"/>
  <c r="J3427" s="1"/>
  <c r="J3428" s="1"/>
  <c r="J3429" s="1"/>
  <c r="J3430" s="1"/>
  <c r="J3431" s="1"/>
  <c r="J3432" s="1"/>
  <c r="J3433" s="1"/>
  <c r="J3434" s="1"/>
  <c r="J3435" s="1"/>
  <c r="J3436" s="1"/>
  <c r="J3437" s="1"/>
  <c r="J3438" s="1"/>
  <c r="J3439" s="1"/>
  <c r="J3440" s="1"/>
  <c r="J3441" s="1"/>
  <c r="J3442" s="1"/>
  <c r="J3443" s="1"/>
  <c r="J3444" s="1"/>
  <c r="J3445" s="1"/>
  <c r="J3446" s="1"/>
  <c r="J3447" s="1"/>
  <c r="J3448" s="1"/>
  <c r="J3449" s="1"/>
  <c r="J3450" s="1"/>
  <c r="J3451" s="1"/>
  <c r="J3452" s="1"/>
  <c r="J3453" s="1"/>
  <c r="J3454" s="1"/>
  <c r="J3455" s="1"/>
  <c r="J3456" s="1"/>
  <c r="J3457" s="1"/>
  <c r="J3458" s="1"/>
  <c r="J3459" s="1"/>
  <c r="J3460" s="1"/>
  <c r="J3461" s="1"/>
  <c r="J3462" s="1"/>
  <c r="J3463" s="1"/>
  <c r="J3464" s="1"/>
  <c r="J3465" s="1"/>
  <c r="J3466" s="1"/>
  <c r="J3467" s="1"/>
  <c r="J3468" s="1"/>
  <c r="J3469" s="1"/>
  <c r="J3470" s="1"/>
  <c r="J3471" s="1"/>
  <c r="J3472" s="1"/>
  <c r="J3473" s="1"/>
  <c r="J3474" s="1"/>
  <c r="J3475" s="1"/>
  <c r="J3476" s="1"/>
  <c r="J3477" s="1"/>
  <c r="J3478" s="1"/>
  <c r="J3479" s="1"/>
  <c r="J3480" s="1"/>
  <c r="J3481" s="1"/>
  <c r="J3482" s="1"/>
  <c r="J3483" s="1"/>
  <c r="J3484" s="1"/>
  <c r="J3485" s="1"/>
  <c r="J3486" s="1"/>
  <c r="J3487" s="1"/>
  <c r="J3488" s="1"/>
  <c r="J3489" s="1"/>
  <c r="J3490" s="1"/>
  <c r="J3491" s="1"/>
  <c r="J3492" s="1"/>
  <c r="J3493" s="1"/>
  <c r="J3494" s="1"/>
  <c r="J3495" s="1"/>
  <c r="J3496" s="1"/>
  <c r="J3497" s="1"/>
  <c r="J3498" s="1"/>
  <c r="J3499" s="1"/>
  <c r="J3500" s="1"/>
  <c r="J3501" s="1"/>
  <c r="J3502" s="1"/>
  <c r="J3503" s="1"/>
  <c r="J3504" s="1"/>
  <c r="J3505" s="1"/>
  <c r="J3506" s="1"/>
  <c r="J3507" s="1"/>
  <c r="J3508" s="1"/>
  <c r="J3509" s="1"/>
  <c r="J3510" s="1"/>
  <c r="J3511" s="1"/>
  <c r="J3512" s="1"/>
  <c r="J3513" s="1"/>
  <c r="J3514" s="1"/>
  <c r="J3515" s="1"/>
  <c r="J3516" s="1"/>
  <c r="J3517" s="1"/>
  <c r="J3518" s="1"/>
  <c r="J3519" s="1"/>
  <c r="J3520" s="1"/>
  <c r="J3521" s="1"/>
  <c r="J3522" s="1"/>
  <c r="J3523" s="1"/>
  <c r="J3524" s="1"/>
  <c r="J3525" s="1"/>
  <c r="J3526" s="1"/>
  <c r="J3527" s="1"/>
  <c r="J3528" s="1"/>
  <c r="J3529" s="1"/>
  <c r="J3530" s="1"/>
  <c r="J3531" s="1"/>
  <c r="J3532" s="1"/>
  <c r="J3533" s="1"/>
  <c r="J3534" s="1"/>
  <c r="J3535" s="1"/>
  <c r="J3536" s="1"/>
  <c r="J3537" s="1"/>
  <c r="J3538" s="1"/>
  <c r="J3539" s="1"/>
  <c r="J3540" s="1"/>
  <c r="J3541" s="1"/>
  <c r="J3542" s="1"/>
  <c r="J3543" s="1"/>
  <c r="J3544" s="1"/>
  <c r="J3545" s="1"/>
  <c r="J3546" s="1"/>
  <c r="J3547" s="1"/>
  <c r="J3548" s="1"/>
  <c r="J3549" s="1"/>
  <c r="J3550" s="1"/>
  <c r="J3551" s="1"/>
  <c r="J3552" s="1"/>
  <c r="J3553" s="1"/>
  <c r="J3554" s="1"/>
  <c r="J3555" s="1"/>
  <c r="J3556" s="1"/>
  <c r="J3557" s="1"/>
  <c r="J3558" s="1"/>
  <c r="J3559" s="1"/>
  <c r="J3560" s="1"/>
  <c r="J3561" s="1"/>
  <c r="J3562" s="1"/>
  <c r="J3563" s="1"/>
  <c r="J3564" s="1"/>
  <c r="J3565" s="1"/>
  <c r="J3566" s="1"/>
  <c r="J3567" s="1"/>
  <c r="J3568" s="1"/>
  <c r="J3569" s="1"/>
  <c r="J3570" s="1"/>
  <c r="J3571" s="1"/>
  <c r="J3572" s="1"/>
  <c r="J3573" s="1"/>
  <c r="J3574" s="1"/>
  <c r="J3575" s="1"/>
  <c r="J3576" s="1"/>
  <c r="J3577" s="1"/>
  <c r="J3578" s="1"/>
  <c r="J3579" s="1"/>
  <c r="J3580" s="1"/>
  <c r="J3581" s="1"/>
  <c r="J3582" s="1"/>
  <c r="J3583" s="1"/>
  <c r="J3584" s="1"/>
  <c r="J3585" s="1"/>
  <c r="J3586" s="1"/>
  <c r="J3587" s="1"/>
  <c r="J3588" s="1"/>
  <c r="J3589" s="1"/>
  <c r="J3590" s="1"/>
  <c r="J3591" s="1"/>
  <c r="J3592" s="1"/>
  <c r="J3593" s="1"/>
  <c r="J3594" s="1"/>
  <c r="J3595" s="1"/>
  <c r="J3596" s="1"/>
  <c r="J3597" s="1"/>
  <c r="J3598" s="1"/>
  <c r="J3599" s="1"/>
  <c r="J3600" s="1"/>
  <c r="J3601" s="1"/>
  <c r="J3602" s="1"/>
  <c r="J3603" s="1"/>
  <c r="J3604" s="1"/>
  <c r="J3605" s="1"/>
  <c r="J3606" s="1"/>
  <c r="J3607" s="1"/>
  <c r="J3608" s="1"/>
  <c r="J3609" s="1"/>
  <c r="J3610" s="1"/>
  <c r="J3611" s="1"/>
  <c r="J3612" s="1"/>
  <c r="J3613" s="1"/>
  <c r="J3614" s="1"/>
  <c r="J3615" s="1"/>
  <c r="J3616" s="1"/>
  <c r="J3617" s="1"/>
  <c r="J3618" s="1"/>
  <c r="J3619" s="1"/>
  <c r="J3620" s="1"/>
  <c r="J3621" s="1"/>
  <c r="J3622" s="1"/>
  <c r="J3623" s="1"/>
  <c r="J3624" s="1"/>
  <c r="J3625" s="1"/>
  <c r="J3626" s="1"/>
  <c r="J3627" s="1"/>
  <c r="J3628" s="1"/>
  <c r="J3629" s="1"/>
  <c r="J3630" s="1"/>
  <c r="J3631" s="1"/>
  <c r="J3632" s="1"/>
  <c r="J3633" s="1"/>
  <c r="J3634" s="1"/>
  <c r="J3635" s="1"/>
  <c r="J3636" s="1"/>
  <c r="J3637" s="1"/>
  <c r="J3638" s="1"/>
  <c r="J3639" s="1"/>
  <c r="J3640" s="1"/>
  <c r="J3641" s="1"/>
  <c r="J3642" s="1"/>
  <c r="J3643" s="1"/>
  <c r="J3644" s="1"/>
  <c r="J3645" s="1"/>
  <c r="J3646" s="1"/>
  <c r="J3647" s="1"/>
  <c r="J3648" s="1"/>
  <c r="J3649" s="1"/>
  <c r="J3650" s="1"/>
  <c r="J3651" s="1"/>
  <c r="J3652" s="1"/>
  <c r="J3653" s="1"/>
  <c r="J3654" s="1"/>
  <c r="J3655" s="1"/>
  <c r="J3656" s="1"/>
  <c r="J3657" s="1"/>
  <c r="J3658" s="1"/>
  <c r="J3659" s="1"/>
  <c r="J3660" s="1"/>
  <c r="J3661" s="1"/>
  <c r="J3662" s="1"/>
  <c r="J3663" s="1"/>
  <c r="J3664" s="1"/>
  <c r="J3665" s="1"/>
  <c r="J3666" s="1"/>
  <c r="J3667" s="1"/>
  <c r="J3668" s="1"/>
  <c r="J3669" s="1"/>
  <c r="J3670" s="1"/>
  <c r="J3671" s="1"/>
  <c r="J3672" s="1"/>
  <c r="J3673" s="1"/>
  <c r="J3674" s="1"/>
  <c r="J3675" s="1"/>
  <c r="J3676" s="1"/>
  <c r="J3677" s="1"/>
  <c r="J3678" s="1"/>
  <c r="J3679" s="1"/>
  <c r="J3680" s="1"/>
  <c r="J3681" s="1"/>
  <c r="J3682" s="1"/>
  <c r="J3683" s="1"/>
  <c r="J3684" s="1"/>
  <c r="J3685" s="1"/>
  <c r="J3686" s="1"/>
  <c r="J3687" s="1"/>
  <c r="J3688" s="1"/>
  <c r="J3689" s="1"/>
  <c r="J3690" s="1"/>
  <c r="J3691" s="1"/>
  <c r="J3692" s="1"/>
  <c r="J3693" s="1"/>
  <c r="J3694" s="1"/>
  <c r="J3695" s="1"/>
  <c r="J3696" s="1"/>
  <c r="J3697" s="1"/>
  <c r="J3698" s="1"/>
  <c r="J3699" s="1"/>
  <c r="J3700" s="1"/>
  <c r="J3701" s="1"/>
  <c r="J3702" s="1"/>
  <c r="J3703" s="1"/>
  <c r="J3704" s="1"/>
  <c r="J3705" s="1"/>
  <c r="J3706" s="1"/>
  <c r="J3707" s="1"/>
  <c r="J3708" s="1"/>
  <c r="J3709" s="1"/>
  <c r="J3710" s="1"/>
  <c r="J3711" s="1"/>
  <c r="J3712" s="1"/>
  <c r="J3713" s="1"/>
  <c r="J3714" s="1"/>
  <c r="J3715" s="1"/>
  <c r="J3716" s="1"/>
  <c r="J3717" s="1"/>
  <c r="J3718" s="1"/>
  <c r="J3719" s="1"/>
  <c r="J3720" s="1"/>
  <c r="J3721" s="1"/>
  <c r="J3722" s="1"/>
  <c r="J3723" s="1"/>
  <c r="J3724" s="1"/>
  <c r="J3725" s="1"/>
  <c r="J3726" s="1"/>
  <c r="J3727" s="1"/>
  <c r="J3728" s="1"/>
  <c r="J3729" s="1"/>
  <c r="J3730" s="1"/>
  <c r="J3731" s="1"/>
  <c r="J3732" s="1"/>
  <c r="J3733" s="1"/>
  <c r="J3734" s="1"/>
  <c r="J3735" s="1"/>
  <c r="J3736" s="1"/>
  <c r="J3737" s="1"/>
  <c r="J3738" s="1"/>
  <c r="J3739" s="1"/>
  <c r="J3740" s="1"/>
  <c r="J3741" s="1"/>
  <c r="J3742" s="1"/>
  <c r="J3743" s="1"/>
  <c r="J3744" s="1"/>
  <c r="J3745" s="1"/>
  <c r="J3746" s="1"/>
  <c r="J3747" s="1"/>
  <c r="J3748" s="1"/>
  <c r="J3749" s="1"/>
  <c r="J3750" s="1"/>
  <c r="J3751" s="1"/>
  <c r="J3752" s="1"/>
  <c r="J3753" s="1"/>
  <c r="J3754" s="1"/>
  <c r="J3755" s="1"/>
  <c r="J3756" s="1"/>
  <c r="J3757" s="1"/>
  <c r="J3758" s="1"/>
  <c r="J3759" s="1"/>
  <c r="J3760" s="1"/>
  <c r="J3761" s="1"/>
  <c r="J3762" s="1"/>
  <c r="J3763" s="1"/>
  <c r="J3764" s="1"/>
  <c r="J3765" s="1"/>
  <c r="J3766" s="1"/>
  <c r="J3767" s="1"/>
  <c r="J3768" s="1"/>
  <c r="J3769" s="1"/>
  <c r="J3770" s="1"/>
  <c r="J3771" s="1"/>
  <c r="J3772" s="1"/>
  <c r="J3773" s="1"/>
  <c r="J3774" s="1"/>
  <c r="J3775" s="1"/>
  <c r="J3776" s="1"/>
  <c r="J3777" s="1"/>
  <c r="J3778" s="1"/>
  <c r="J3779" s="1"/>
  <c r="J3780" s="1"/>
  <c r="J3781" s="1"/>
  <c r="J3782" s="1"/>
  <c r="J3783" s="1"/>
  <c r="J3784" s="1"/>
  <c r="J3785" s="1"/>
  <c r="J3786" s="1"/>
  <c r="J3787" s="1"/>
  <c r="J3788" s="1"/>
  <c r="J3789" s="1"/>
  <c r="J3790" s="1"/>
  <c r="J3791" s="1"/>
  <c r="J3792" s="1"/>
  <c r="J3793" s="1"/>
  <c r="J3794" s="1"/>
  <c r="J3795" s="1"/>
  <c r="J3796" s="1"/>
  <c r="J3797" s="1"/>
  <c r="J3798" s="1"/>
  <c r="J3799" s="1"/>
  <c r="J3800" s="1"/>
  <c r="J3801" s="1"/>
  <c r="J3802" s="1"/>
  <c r="J3803" s="1"/>
  <c r="J3804" s="1"/>
  <c r="J3805" s="1"/>
  <c r="J3806" s="1"/>
  <c r="J3807" s="1"/>
  <c r="J3808" s="1"/>
  <c r="J3809" s="1"/>
  <c r="J3810" s="1"/>
  <c r="J3811" s="1"/>
  <c r="J3812" s="1"/>
  <c r="J3813" s="1"/>
  <c r="J3814" s="1"/>
  <c r="J3815" s="1"/>
  <c r="J3816" s="1"/>
  <c r="J3817" s="1"/>
  <c r="J3818" s="1"/>
  <c r="J3819" s="1"/>
  <c r="J3820" s="1"/>
  <c r="J3821" s="1"/>
  <c r="J3822" s="1"/>
  <c r="J3823" s="1"/>
  <c r="J3824" s="1"/>
  <c r="J3825" s="1"/>
  <c r="J3826" s="1"/>
  <c r="J3827" s="1"/>
  <c r="J3828" s="1"/>
  <c r="J3829" s="1"/>
  <c r="J3830" s="1"/>
  <c r="J3831" s="1"/>
  <c r="J3832" s="1"/>
  <c r="J3833" s="1"/>
  <c r="J3834" s="1"/>
  <c r="J3835" s="1"/>
  <c r="J3836" s="1"/>
  <c r="J3837" s="1"/>
  <c r="J3838" s="1"/>
  <c r="J3839" s="1"/>
  <c r="J3840" s="1"/>
  <c r="J3841" s="1"/>
  <c r="J3842" s="1"/>
  <c r="J3843" s="1"/>
  <c r="J3844" s="1"/>
  <c r="J3845" s="1"/>
  <c r="J3846" s="1"/>
  <c r="J3847" s="1"/>
  <c r="J3848" s="1"/>
  <c r="J3849" s="1"/>
  <c r="J3850" s="1"/>
  <c r="J3851" s="1"/>
  <c r="J3852" s="1"/>
  <c r="J3853" s="1"/>
  <c r="J3854" s="1"/>
  <c r="J3855" s="1"/>
  <c r="J3856" s="1"/>
  <c r="J3857" s="1"/>
  <c r="J3858" s="1"/>
  <c r="J3859" s="1"/>
  <c r="J3860" s="1"/>
  <c r="J3861" s="1"/>
  <c r="J3862" s="1"/>
  <c r="J3863" s="1"/>
  <c r="J3864" s="1"/>
  <c r="J3865" s="1"/>
  <c r="J3866" s="1"/>
  <c r="J3867" s="1"/>
  <c r="J3868" s="1"/>
  <c r="J3869" s="1"/>
  <c r="J3870" s="1"/>
  <c r="J3871" s="1"/>
  <c r="J3872" s="1"/>
  <c r="J3873" s="1"/>
  <c r="J3874" s="1"/>
  <c r="J3875" s="1"/>
  <c r="J3876" s="1"/>
  <c r="J3877" s="1"/>
  <c r="J3878" s="1"/>
  <c r="J3879" s="1"/>
  <c r="J3880" s="1"/>
  <c r="J3881" s="1"/>
  <c r="J3882" s="1"/>
  <c r="J3883" s="1"/>
  <c r="J3884" s="1"/>
  <c r="J3885" s="1"/>
  <c r="J3886" s="1"/>
  <c r="J3887" s="1"/>
  <c r="J3888" s="1"/>
  <c r="J3889" s="1"/>
  <c r="J3890" s="1"/>
  <c r="J3891" s="1"/>
  <c r="J3892" s="1"/>
  <c r="J3893" s="1"/>
  <c r="J3894" s="1"/>
  <c r="J3895" s="1"/>
  <c r="J3896" s="1"/>
  <c r="J3897" s="1"/>
  <c r="J3898" s="1"/>
  <c r="J3899" s="1"/>
  <c r="J3900" s="1"/>
  <c r="J3901" s="1"/>
  <c r="J3902" s="1"/>
  <c r="J3903" s="1"/>
  <c r="J3904" s="1"/>
  <c r="J3905" s="1"/>
  <c r="J3906" s="1"/>
  <c r="J3907" s="1"/>
  <c r="J3908" s="1"/>
  <c r="J3909" s="1"/>
  <c r="J3910" s="1"/>
  <c r="J3911" s="1"/>
  <c r="J3912" s="1"/>
  <c r="J3913" s="1"/>
  <c r="J3914" s="1"/>
  <c r="J3915" s="1"/>
  <c r="J3916" s="1"/>
  <c r="J3917" s="1"/>
  <c r="J3918" s="1"/>
  <c r="J3919" s="1"/>
  <c r="J3920" s="1"/>
  <c r="J3921" s="1"/>
  <c r="J3922" s="1"/>
  <c r="J3923" s="1"/>
  <c r="J3924" s="1"/>
  <c r="J3925" s="1"/>
  <c r="J3926" s="1"/>
  <c r="J3927" s="1"/>
  <c r="J3928" s="1"/>
  <c r="J3929" s="1"/>
  <c r="J3930" s="1"/>
  <c r="J3931" s="1"/>
  <c r="J3932" s="1"/>
  <c r="J3933" s="1"/>
  <c r="J3934" s="1"/>
  <c r="J3935" s="1"/>
  <c r="J3936" s="1"/>
  <c r="J3937" s="1"/>
  <c r="J3938" s="1"/>
  <c r="J3939" s="1"/>
  <c r="J3940" s="1"/>
  <c r="J3941" s="1"/>
  <c r="J3942" s="1"/>
  <c r="J3943" s="1"/>
  <c r="J3944" s="1"/>
  <c r="J3945" s="1"/>
  <c r="J3946" s="1"/>
  <c r="J3947" s="1"/>
  <c r="J3948" s="1"/>
  <c r="J3949" s="1"/>
  <c r="J3950" s="1"/>
  <c r="J3951" s="1"/>
  <c r="J3952" s="1"/>
  <c r="J3953" s="1"/>
  <c r="J3954" s="1"/>
  <c r="J3955" s="1"/>
  <c r="J3956" s="1"/>
  <c r="J3957" s="1"/>
  <c r="J3958" s="1"/>
  <c r="J3959" s="1"/>
  <c r="J3960" s="1"/>
  <c r="J3961" s="1"/>
  <c r="J3962" s="1"/>
  <c r="J3963" s="1"/>
  <c r="J3964" s="1"/>
  <c r="J3965" s="1"/>
  <c r="J3966" s="1"/>
  <c r="J3967" s="1"/>
  <c r="J3968" s="1"/>
  <c r="J3969" s="1"/>
  <c r="J3970" s="1"/>
  <c r="J3971" s="1"/>
  <c r="J3972" s="1"/>
  <c r="J3973" s="1"/>
  <c r="J3974" s="1"/>
  <c r="J3975" s="1"/>
  <c r="J3976" s="1"/>
  <c r="J3977" s="1"/>
  <c r="J3978" s="1"/>
  <c r="J3979" s="1"/>
  <c r="J3980" s="1"/>
  <c r="J3981" s="1"/>
  <c r="J3982" s="1"/>
  <c r="J3983" s="1"/>
  <c r="J3984" s="1"/>
  <c r="J3985" s="1"/>
  <c r="J3986" s="1"/>
  <c r="J3987" s="1"/>
  <c r="J3988" s="1"/>
  <c r="J3989" s="1"/>
  <c r="J3990" s="1"/>
  <c r="J3991" s="1"/>
  <c r="J3992" s="1"/>
  <c r="J3993" s="1"/>
  <c r="J3994" s="1"/>
  <c r="J3995" s="1"/>
  <c r="J3996" s="1"/>
  <c r="J3997" s="1"/>
  <c r="J3998" s="1"/>
  <c r="J3999" s="1"/>
  <c r="J4000" s="1"/>
  <c r="J4001" s="1"/>
  <c r="J4002" s="1"/>
  <c r="J4003" s="1"/>
  <c r="J4004" s="1"/>
  <c r="J4005" s="1"/>
  <c r="J4006" s="1"/>
  <c r="J4007" s="1"/>
  <c r="J4008" s="1"/>
  <c r="J4009" s="1"/>
  <c r="J4010" s="1"/>
  <c r="J4011" s="1"/>
  <c r="J4012" s="1"/>
  <c r="J4013" s="1"/>
  <c r="J4014" s="1"/>
  <c r="J4015" s="1"/>
  <c r="J4016" s="1"/>
  <c r="J4017" s="1"/>
  <c r="J4018" s="1"/>
  <c r="J4019" s="1"/>
  <c r="J4020" s="1"/>
  <c r="J4021" s="1"/>
  <c r="J4022" s="1"/>
  <c r="J4023" s="1"/>
  <c r="J4024" s="1"/>
  <c r="J4025" s="1"/>
  <c r="J4026" s="1"/>
  <c r="J4027" s="1"/>
  <c r="J4028" s="1"/>
  <c r="J4029" s="1"/>
  <c r="J4030" s="1"/>
  <c r="J4031" s="1"/>
  <c r="J4032" s="1"/>
  <c r="J4033" s="1"/>
  <c r="J4034" s="1"/>
  <c r="J4035" s="1"/>
  <c r="J4036" s="1"/>
  <c r="J4037" s="1"/>
  <c r="J4038" s="1"/>
  <c r="J4039" s="1"/>
  <c r="J4040" s="1"/>
  <c r="J4041" s="1"/>
  <c r="J4042" s="1"/>
  <c r="J4043" s="1"/>
  <c r="J4044" s="1"/>
  <c r="J4045" s="1"/>
  <c r="J4046" s="1"/>
  <c r="J4047" s="1"/>
  <c r="J4048" s="1"/>
  <c r="J4049" s="1"/>
  <c r="J4050" s="1"/>
  <c r="J4051" s="1"/>
  <c r="J4052" s="1"/>
  <c r="J4053" s="1"/>
  <c r="J4054" s="1"/>
  <c r="J4055" s="1"/>
  <c r="J4056" s="1"/>
  <c r="J4057" s="1"/>
  <c r="J4058" s="1"/>
  <c r="J4059" s="1"/>
  <c r="J4060" s="1"/>
  <c r="J4061" s="1"/>
  <c r="J4062" s="1"/>
  <c r="J4063" s="1"/>
  <c r="J4064" s="1"/>
  <c r="J4065" s="1"/>
  <c r="J4066" s="1"/>
  <c r="J4067" s="1"/>
  <c r="J4068" s="1"/>
  <c r="J4069" s="1"/>
  <c r="J4070" s="1"/>
  <c r="J4071" s="1"/>
  <c r="J4072" s="1"/>
  <c r="J4073" s="1"/>
  <c r="J4074" s="1"/>
  <c r="J4075" s="1"/>
  <c r="J4076" s="1"/>
  <c r="J4077" s="1"/>
  <c r="J4078" s="1"/>
  <c r="J4079" s="1"/>
  <c r="J4080" s="1"/>
  <c r="J4081" s="1"/>
  <c r="J4082" s="1"/>
  <c r="J4083" s="1"/>
  <c r="J4084" s="1"/>
  <c r="J4085" s="1"/>
  <c r="J4086" s="1"/>
  <c r="J4087" s="1"/>
  <c r="J4088" s="1"/>
  <c r="J4089" s="1"/>
  <c r="J4090" s="1"/>
  <c r="J4091" s="1"/>
  <c r="J4092" s="1"/>
  <c r="J4093" s="1"/>
  <c r="J4094" s="1"/>
  <c r="J4095" s="1"/>
  <c r="J4096" s="1"/>
  <c r="J4097" s="1"/>
  <c r="J4098" s="1"/>
  <c r="J4099" s="1"/>
  <c r="J4100" s="1"/>
  <c r="J4101" s="1"/>
  <c r="J4102" s="1"/>
  <c r="J4103" s="1"/>
  <c r="J4104" s="1"/>
  <c r="J4105" s="1"/>
  <c r="J4106" s="1"/>
  <c r="J4107" s="1"/>
  <c r="J4108" s="1"/>
  <c r="J4109" s="1"/>
  <c r="J4110" s="1"/>
  <c r="J4111" s="1"/>
  <c r="J4112" s="1"/>
  <c r="J4113" s="1"/>
  <c r="J4114" s="1"/>
  <c r="J4115" s="1"/>
  <c r="J4116" s="1"/>
  <c r="J4117" s="1"/>
  <c r="J4118" s="1"/>
  <c r="J4119" s="1"/>
  <c r="J4120" s="1"/>
  <c r="J4121" s="1"/>
  <c r="J4122" s="1"/>
  <c r="J4123" s="1"/>
  <c r="J4124" s="1"/>
  <c r="J4125" s="1"/>
  <c r="J4126" s="1"/>
  <c r="J4127" s="1"/>
  <c r="J4128" s="1"/>
  <c r="J4129" s="1"/>
  <c r="J4130" s="1"/>
  <c r="J4131" s="1"/>
  <c r="J4132" s="1"/>
  <c r="J4133" s="1"/>
  <c r="J4134" s="1"/>
  <c r="J4135" s="1"/>
  <c r="J4136" s="1"/>
  <c r="J4137" s="1"/>
  <c r="J4138" s="1"/>
  <c r="J4139" s="1"/>
  <c r="J4140" s="1"/>
  <c r="J4141" s="1"/>
  <c r="J4142" s="1"/>
  <c r="J4143" s="1"/>
  <c r="J4144" s="1"/>
  <c r="J4145" s="1"/>
  <c r="J4146" s="1"/>
  <c r="J4147" s="1"/>
  <c r="J4148" s="1"/>
  <c r="J4149" s="1"/>
  <c r="J4150" s="1"/>
  <c r="J4151" s="1"/>
  <c r="J4152" s="1"/>
  <c r="J4153" s="1"/>
  <c r="J4154" s="1"/>
  <c r="J4155" s="1"/>
  <c r="J4156" s="1"/>
  <c r="J4157" s="1"/>
  <c r="J4158" s="1"/>
  <c r="J4159" s="1"/>
  <c r="J4160" s="1"/>
  <c r="J4161" s="1"/>
  <c r="J4162" s="1"/>
  <c r="J4163" s="1"/>
  <c r="J4164" s="1"/>
  <c r="J4165" s="1"/>
  <c r="J4166" s="1"/>
  <c r="J4167" s="1"/>
  <c r="J4168" s="1"/>
  <c r="J4169" s="1"/>
  <c r="J4170" s="1"/>
  <c r="J4171" s="1"/>
  <c r="J4172" s="1"/>
  <c r="J4173" s="1"/>
  <c r="J4174" s="1"/>
  <c r="J4175" s="1"/>
  <c r="J4176" s="1"/>
  <c r="J4177" s="1"/>
  <c r="J4178" s="1"/>
  <c r="J4179" s="1"/>
  <c r="J4180" s="1"/>
  <c r="J4181" s="1"/>
  <c r="J4182" s="1"/>
  <c r="J4183" s="1"/>
  <c r="J4184" s="1"/>
  <c r="J4185" s="1"/>
  <c r="J4186" s="1"/>
  <c r="J4187" s="1"/>
  <c r="J4188" s="1"/>
  <c r="J4189" s="1"/>
  <c r="J4190" s="1"/>
  <c r="J4191" s="1"/>
  <c r="J4192" s="1"/>
  <c r="J4193" s="1"/>
  <c r="J4194" s="1"/>
  <c r="J4195" s="1"/>
  <c r="J4196" s="1"/>
  <c r="J4197" s="1"/>
  <c r="J4198" s="1"/>
  <c r="J4199" s="1"/>
  <c r="J4200" s="1"/>
  <c r="J4201" s="1"/>
  <c r="J4202" s="1"/>
  <c r="J4203" s="1"/>
  <c r="J4204" s="1"/>
  <c r="J4205" s="1"/>
  <c r="J4206" s="1"/>
  <c r="J4207" s="1"/>
  <c r="J4208" s="1"/>
  <c r="J4209" s="1"/>
  <c r="J4210" s="1"/>
  <c r="J4211" s="1"/>
  <c r="J4212" s="1"/>
  <c r="J4213" s="1"/>
  <c r="J4214" s="1"/>
  <c r="J4215" s="1"/>
  <c r="J4216" s="1"/>
  <c r="J4217" s="1"/>
  <c r="J4218" s="1"/>
  <c r="J4219" s="1"/>
  <c r="J4220" s="1"/>
  <c r="J4221" s="1"/>
  <c r="J4222" s="1"/>
  <c r="J4223" s="1"/>
  <c r="J4224" s="1"/>
  <c r="J4225" s="1"/>
  <c r="J4226" s="1"/>
  <c r="J4227" s="1"/>
  <c r="J4228" s="1"/>
  <c r="J4229" s="1"/>
  <c r="J4230" s="1"/>
  <c r="J4231" s="1"/>
  <c r="J4232" s="1"/>
  <c r="J4233" s="1"/>
  <c r="J4234" s="1"/>
  <c r="J4235" s="1"/>
  <c r="J4236" s="1"/>
  <c r="J4237" s="1"/>
  <c r="J4238" s="1"/>
  <c r="J4239" s="1"/>
  <c r="J4240" s="1"/>
  <c r="J4241" s="1"/>
  <c r="J4242" s="1"/>
  <c r="J4243" s="1"/>
  <c r="J4244" s="1"/>
  <c r="J4245" s="1"/>
  <c r="J4246" s="1"/>
  <c r="J4247" s="1"/>
  <c r="J4248" s="1"/>
  <c r="J4249" s="1"/>
  <c r="J4250" s="1"/>
  <c r="J4251" s="1"/>
  <c r="J4252" s="1"/>
  <c r="J4253" s="1"/>
  <c r="J4254" s="1"/>
  <c r="J4255" s="1"/>
  <c r="J4256" s="1"/>
  <c r="J4257" s="1"/>
  <c r="J4258" s="1"/>
  <c r="J4259" s="1"/>
  <c r="J4260" s="1"/>
  <c r="J4261" s="1"/>
  <c r="J4262" s="1"/>
  <c r="J4263" s="1"/>
  <c r="J4264" s="1"/>
  <c r="J4265" s="1"/>
  <c r="J4266" s="1"/>
  <c r="J4267" s="1"/>
  <c r="J4268" s="1"/>
  <c r="J4269" s="1"/>
  <c r="J4270" s="1"/>
  <c r="J4271" s="1"/>
  <c r="J4272" s="1"/>
  <c r="J4273" s="1"/>
  <c r="J4274" s="1"/>
  <c r="J4275" s="1"/>
  <c r="J4276" s="1"/>
  <c r="J4277" s="1"/>
  <c r="J4278" s="1"/>
  <c r="J4279" s="1"/>
  <c r="J4280" s="1"/>
  <c r="J4281" s="1"/>
  <c r="J4282" s="1"/>
  <c r="J4283" s="1"/>
  <c r="J4284" s="1"/>
  <c r="J4285" s="1"/>
  <c r="J4286" s="1"/>
  <c r="J4287" s="1"/>
  <c r="J4288" s="1"/>
  <c r="J4289" s="1"/>
  <c r="J4290" s="1"/>
  <c r="J4291" s="1"/>
  <c r="J4292" s="1"/>
  <c r="J4293" s="1"/>
  <c r="J4294" s="1"/>
  <c r="J4295" s="1"/>
  <c r="J4296" s="1"/>
  <c r="J4297" s="1"/>
  <c r="J4298" s="1"/>
  <c r="J4299" s="1"/>
  <c r="J4300" s="1"/>
  <c r="J4301" s="1"/>
  <c r="J4302" s="1"/>
  <c r="J4303" s="1"/>
  <c r="J4304" s="1"/>
  <c r="J4305" s="1"/>
  <c r="J4306" s="1"/>
  <c r="J4307" s="1"/>
  <c r="J4308" s="1"/>
  <c r="J4309" s="1"/>
  <c r="J4310" s="1"/>
  <c r="J4311" s="1"/>
  <c r="J4312" s="1"/>
  <c r="J4313" s="1"/>
  <c r="J4314" s="1"/>
  <c r="J4315" s="1"/>
  <c r="J4316" s="1"/>
  <c r="J4317" s="1"/>
  <c r="J4318" s="1"/>
  <c r="J4319" s="1"/>
  <c r="J4320" s="1"/>
  <c r="J4321" s="1"/>
  <c r="J4322" s="1"/>
  <c r="J4323" s="1"/>
  <c r="J4324" s="1"/>
  <c r="J4325" s="1"/>
  <c r="J4326" s="1"/>
  <c r="J4327" s="1"/>
  <c r="J4328" s="1"/>
  <c r="J4329" s="1"/>
  <c r="J4330" s="1"/>
  <c r="J4331" s="1"/>
  <c r="J4332" s="1"/>
  <c r="J4333" s="1"/>
  <c r="J4334" s="1"/>
  <c r="J4335" s="1"/>
  <c r="J4336" s="1"/>
  <c r="J4337" s="1"/>
  <c r="J4338" s="1"/>
  <c r="J4339" s="1"/>
  <c r="J4340" s="1"/>
  <c r="J4341" s="1"/>
  <c r="J4342" s="1"/>
  <c r="J4343" s="1"/>
  <c r="J4344" s="1"/>
  <c r="J4345" s="1"/>
  <c r="J4346" s="1"/>
  <c r="J4347" s="1"/>
  <c r="J4348" s="1"/>
  <c r="J4349" s="1"/>
  <c r="J4350" s="1"/>
  <c r="J4351" s="1"/>
  <c r="J4352" s="1"/>
  <c r="J4353" s="1"/>
  <c r="J4354" s="1"/>
  <c r="J4355" s="1"/>
  <c r="J4356" s="1"/>
  <c r="J4357" s="1"/>
  <c r="J4358" s="1"/>
  <c r="J4359" s="1"/>
  <c r="J4360" s="1"/>
  <c r="J4361" s="1"/>
  <c r="J4362" s="1"/>
  <c r="J4363" s="1"/>
  <c r="J4364" s="1"/>
  <c r="J4365" s="1"/>
  <c r="J4366" s="1"/>
  <c r="J4367" s="1"/>
  <c r="J4368" s="1"/>
  <c r="J4369" s="1"/>
  <c r="J4370" s="1"/>
  <c r="J4371" s="1"/>
  <c r="J4372" s="1"/>
  <c r="J4373" s="1"/>
  <c r="J4374" s="1"/>
  <c r="J4375" s="1"/>
  <c r="J4376" s="1"/>
  <c r="J4377" s="1"/>
  <c r="J4378" s="1"/>
  <c r="J4379" s="1"/>
  <c r="J4380" s="1"/>
  <c r="J4381" s="1"/>
  <c r="J4382" s="1"/>
  <c r="J4383" s="1"/>
  <c r="J4384" s="1"/>
  <c r="J4385" s="1"/>
  <c r="J4386" s="1"/>
  <c r="J4387" s="1"/>
  <c r="J4388" s="1"/>
  <c r="J4389" s="1"/>
  <c r="J4390" s="1"/>
  <c r="J4391" s="1"/>
  <c r="J4392" s="1"/>
  <c r="J4393" s="1"/>
  <c r="J4394" s="1"/>
  <c r="J4395" s="1"/>
  <c r="J4396" s="1"/>
  <c r="J4397" s="1"/>
  <c r="J4398" s="1"/>
  <c r="J4399" s="1"/>
  <c r="J4400" s="1"/>
  <c r="J4401" s="1"/>
  <c r="J4402" s="1"/>
  <c r="J4403" s="1"/>
  <c r="J4404" s="1"/>
  <c r="J4405" s="1"/>
  <c r="J4406" s="1"/>
  <c r="J4407" s="1"/>
  <c r="J4408" s="1"/>
  <c r="J4409" s="1"/>
  <c r="J4410" s="1"/>
  <c r="J4411" s="1"/>
  <c r="J4412" s="1"/>
  <c r="J4413" s="1"/>
  <c r="J4414" s="1"/>
  <c r="J4415" s="1"/>
  <c r="J4416" s="1"/>
  <c r="J4417" s="1"/>
  <c r="J4418" s="1"/>
  <c r="J4419" s="1"/>
  <c r="J4420" s="1"/>
  <c r="J4421" s="1"/>
  <c r="J4422" s="1"/>
  <c r="J4423" s="1"/>
  <c r="J4424" s="1"/>
  <c r="J4425" s="1"/>
  <c r="J4426" s="1"/>
  <c r="J4427" s="1"/>
  <c r="J4428" s="1"/>
  <c r="J4429" s="1"/>
  <c r="J4430" s="1"/>
  <c r="J4431" s="1"/>
  <c r="J4432" s="1"/>
  <c r="J4433" s="1"/>
  <c r="J4434" s="1"/>
  <c r="J4435" s="1"/>
  <c r="J4436" s="1"/>
  <c r="J4437" s="1"/>
  <c r="J4438" s="1"/>
  <c r="J4439" s="1"/>
  <c r="J4440" s="1"/>
  <c r="J4441" s="1"/>
  <c r="J4442" s="1"/>
  <c r="J4443" s="1"/>
  <c r="J4444" s="1"/>
  <c r="J4445" s="1"/>
  <c r="J4446" s="1"/>
  <c r="J4447" s="1"/>
  <c r="J4448" s="1"/>
  <c r="J4449" s="1"/>
  <c r="J4450" s="1"/>
  <c r="J4451" s="1"/>
  <c r="J4452" s="1"/>
  <c r="J4453" s="1"/>
  <c r="J4454" s="1"/>
  <c r="J4455" s="1"/>
  <c r="J4456" s="1"/>
  <c r="J4457" s="1"/>
  <c r="J4458" s="1"/>
  <c r="J4459" s="1"/>
  <c r="J4460" s="1"/>
  <c r="J4461" s="1"/>
  <c r="J4462" s="1"/>
  <c r="J4463" s="1"/>
  <c r="J4464" s="1"/>
  <c r="J4465" s="1"/>
  <c r="J4466" s="1"/>
  <c r="J4467" s="1"/>
  <c r="J4468" s="1"/>
  <c r="J4469" s="1"/>
  <c r="J4470" s="1"/>
  <c r="J4471" s="1"/>
  <c r="J4472" s="1"/>
  <c r="J4473" s="1"/>
  <c r="J4474" s="1"/>
  <c r="J4475" s="1"/>
  <c r="J4476" s="1"/>
  <c r="J4477" s="1"/>
  <c r="J4478" s="1"/>
  <c r="J4479" s="1"/>
  <c r="J4480" s="1"/>
  <c r="J4481" s="1"/>
  <c r="J4482" s="1"/>
  <c r="J4483" s="1"/>
  <c r="J4484" s="1"/>
  <c r="J4485" s="1"/>
  <c r="J4486" s="1"/>
  <c r="J4487" s="1"/>
  <c r="J4488" s="1"/>
  <c r="J4489" s="1"/>
  <c r="J4490" s="1"/>
  <c r="J4491" s="1"/>
  <c r="J4492" s="1"/>
  <c r="J4493" s="1"/>
  <c r="J4494" s="1"/>
  <c r="J4495" s="1"/>
  <c r="J4496" s="1"/>
  <c r="J4497" s="1"/>
  <c r="J4498" s="1"/>
  <c r="J4499" s="1"/>
  <c r="J4500" s="1"/>
  <c r="J4501" s="1"/>
  <c r="J4502" s="1"/>
  <c r="J4503" s="1"/>
  <c r="J4504" s="1"/>
  <c r="J4505" s="1"/>
  <c r="J4506" s="1"/>
  <c r="J4507" s="1"/>
  <c r="J4508" s="1"/>
  <c r="J4509" s="1"/>
  <c r="J4510" s="1"/>
  <c r="J4511" s="1"/>
  <c r="J4512" s="1"/>
  <c r="J4513" s="1"/>
  <c r="J4514" s="1"/>
  <c r="J4515" s="1"/>
  <c r="J4516" s="1"/>
  <c r="J4517" s="1"/>
  <c r="J4518" s="1"/>
  <c r="J4519" s="1"/>
  <c r="J4520" s="1"/>
  <c r="J4521" s="1"/>
  <c r="J4522" s="1"/>
  <c r="J4523" s="1"/>
  <c r="J4524" s="1"/>
  <c r="J4525" s="1"/>
  <c r="J4526" s="1"/>
  <c r="J4527" s="1"/>
  <c r="J4528" s="1"/>
  <c r="J4529" s="1"/>
  <c r="J4530" s="1"/>
  <c r="J4531" s="1"/>
  <c r="J4532" s="1"/>
  <c r="J4533" s="1"/>
  <c r="J4534" s="1"/>
  <c r="J4535" s="1"/>
  <c r="J4536" s="1"/>
  <c r="J4537" s="1"/>
  <c r="J4538" s="1"/>
  <c r="J4539" s="1"/>
  <c r="J4540" s="1"/>
  <c r="J4541" s="1"/>
  <c r="J4542" s="1"/>
  <c r="J4543" s="1"/>
  <c r="J4544" s="1"/>
  <c r="J4545" s="1"/>
  <c r="J4546" s="1"/>
  <c r="J4547" s="1"/>
  <c r="J4548" s="1"/>
  <c r="J4549" s="1"/>
  <c r="J4550" s="1"/>
  <c r="J4551" s="1"/>
  <c r="J4552" s="1"/>
  <c r="J4553" s="1"/>
  <c r="J4554" s="1"/>
  <c r="J4555" s="1"/>
  <c r="J4556" s="1"/>
  <c r="J4557" s="1"/>
  <c r="J4558" s="1"/>
  <c r="J4559" s="1"/>
  <c r="J4560" s="1"/>
  <c r="J4561" s="1"/>
  <c r="J4562" s="1"/>
  <c r="J4563" s="1"/>
  <c r="J4564" s="1"/>
  <c r="J4565" s="1"/>
  <c r="J4566" s="1"/>
  <c r="J4567" s="1"/>
  <c r="J4568" s="1"/>
  <c r="J4569" s="1"/>
  <c r="J4570" s="1"/>
  <c r="J4571" s="1"/>
  <c r="J4572" s="1"/>
  <c r="J4573" s="1"/>
  <c r="J4574" s="1"/>
  <c r="J4575" s="1"/>
  <c r="J4576" s="1"/>
  <c r="J4577" s="1"/>
  <c r="J4578" s="1"/>
  <c r="J4579" s="1"/>
  <c r="J4580" s="1"/>
  <c r="J4581" s="1"/>
  <c r="J4582" s="1"/>
  <c r="J4583" s="1"/>
  <c r="J4584" s="1"/>
  <c r="J4585" s="1"/>
  <c r="J4586" s="1"/>
  <c r="J4587" s="1"/>
  <c r="J4588" s="1"/>
  <c r="J4589" s="1"/>
  <c r="J4590" s="1"/>
  <c r="J4591" s="1"/>
  <c r="J4592" s="1"/>
  <c r="J4593" s="1"/>
  <c r="J4594" s="1"/>
  <c r="J4595" s="1"/>
  <c r="J4596" s="1"/>
  <c r="J4597" s="1"/>
  <c r="J4598" s="1"/>
  <c r="J4599" s="1"/>
  <c r="J4600" s="1"/>
  <c r="J4601" s="1"/>
  <c r="J4602" s="1"/>
  <c r="J4603" s="1"/>
  <c r="J4604" s="1"/>
  <c r="J4605" s="1"/>
  <c r="J4606" s="1"/>
  <c r="J4607" s="1"/>
  <c r="J4608" s="1"/>
  <c r="J4609" s="1"/>
  <c r="J4610" s="1"/>
  <c r="J4611" s="1"/>
  <c r="J4612" s="1"/>
  <c r="J4613" s="1"/>
  <c r="J4614" s="1"/>
  <c r="J4615" s="1"/>
  <c r="J4616" s="1"/>
  <c r="J4617" s="1"/>
  <c r="J4618" s="1"/>
  <c r="J4619" s="1"/>
  <c r="J4620" s="1"/>
  <c r="J4621" s="1"/>
  <c r="J4622" s="1"/>
  <c r="J4623" s="1"/>
  <c r="J4624" s="1"/>
  <c r="J4625" s="1"/>
  <c r="J4626" s="1"/>
  <c r="J4627" s="1"/>
  <c r="J4628" s="1"/>
  <c r="J4629" s="1"/>
  <c r="J4630" s="1"/>
  <c r="J4631" s="1"/>
  <c r="J4632" s="1"/>
  <c r="J4633" s="1"/>
  <c r="J4634" s="1"/>
  <c r="J4635" s="1"/>
  <c r="J4636" s="1"/>
  <c r="J4637" s="1"/>
  <c r="J4638" s="1"/>
  <c r="J4639" s="1"/>
  <c r="J4640" s="1"/>
  <c r="J4641" s="1"/>
  <c r="J4642" s="1"/>
  <c r="J4643" s="1"/>
  <c r="J4644" s="1"/>
  <c r="J4645" s="1"/>
  <c r="J4646" s="1"/>
  <c r="J4647" s="1"/>
  <c r="J4648" s="1"/>
  <c r="J4649" s="1"/>
  <c r="J4650" s="1"/>
  <c r="J4651" s="1"/>
  <c r="J4652" s="1"/>
  <c r="J4653" s="1"/>
  <c r="J4654" s="1"/>
  <c r="J4655" s="1"/>
  <c r="J4656" s="1"/>
  <c r="J4657" s="1"/>
  <c r="J4658" s="1"/>
  <c r="J4659" s="1"/>
  <c r="J4660" s="1"/>
  <c r="J4661" s="1"/>
  <c r="J4662" s="1"/>
  <c r="J4663" s="1"/>
  <c r="J4664" s="1"/>
  <c r="J4665" s="1"/>
  <c r="J4666" s="1"/>
  <c r="J4667" s="1"/>
  <c r="J4668" s="1"/>
  <c r="J4669" s="1"/>
  <c r="J4670" s="1"/>
  <c r="J4671" s="1"/>
  <c r="J4672" s="1"/>
  <c r="J4673" s="1"/>
  <c r="J4674" s="1"/>
  <c r="J4675" s="1"/>
  <c r="J4676" s="1"/>
  <c r="J4677" s="1"/>
  <c r="J4678" s="1"/>
  <c r="J4679" s="1"/>
  <c r="J4680" s="1"/>
  <c r="J4681" s="1"/>
  <c r="J4682" s="1"/>
  <c r="J4683" s="1"/>
  <c r="J4684" s="1"/>
  <c r="J4685" s="1"/>
  <c r="J4686" s="1"/>
  <c r="J4687" s="1"/>
  <c r="J4688" s="1"/>
  <c r="J4689" s="1"/>
  <c r="J4690" s="1"/>
  <c r="J4691" s="1"/>
  <c r="J4692" s="1"/>
  <c r="J4693" s="1"/>
  <c r="J4694" s="1"/>
  <c r="J4695" s="1"/>
  <c r="J4696" s="1"/>
  <c r="J4697" s="1"/>
  <c r="J4698" s="1"/>
  <c r="J4699" s="1"/>
  <c r="J4700" s="1"/>
  <c r="J4701" s="1"/>
  <c r="J4702" s="1"/>
  <c r="J4703" s="1"/>
  <c r="J4704" s="1"/>
  <c r="J4705" s="1"/>
  <c r="J4706" s="1"/>
  <c r="J4707" s="1"/>
  <c r="J4708" s="1"/>
  <c r="J4709" s="1"/>
  <c r="J4710" s="1"/>
  <c r="J4711" s="1"/>
  <c r="J4712" s="1"/>
  <c r="J4713" s="1"/>
  <c r="J4714" s="1"/>
  <c r="J4715" s="1"/>
  <c r="J4716" s="1"/>
  <c r="J4717" s="1"/>
  <c r="J4718" s="1"/>
  <c r="J4719" s="1"/>
  <c r="J4720" s="1"/>
  <c r="J4721" s="1"/>
  <c r="J4722" s="1"/>
  <c r="J4723" s="1"/>
  <c r="J4724" s="1"/>
  <c r="J4725" s="1"/>
  <c r="J4726" s="1"/>
  <c r="J4727" s="1"/>
  <c r="J4728" s="1"/>
  <c r="J4729" s="1"/>
  <c r="J4730" s="1"/>
  <c r="J4731" s="1"/>
  <c r="J4732" s="1"/>
  <c r="J4733" s="1"/>
  <c r="J4734" s="1"/>
  <c r="J4735" s="1"/>
  <c r="J4736" s="1"/>
  <c r="J4737" s="1"/>
  <c r="J4738" s="1"/>
  <c r="J4739" s="1"/>
  <c r="J4740" s="1"/>
  <c r="J4741" s="1"/>
  <c r="J4742" s="1"/>
  <c r="J4743" s="1"/>
  <c r="J4744" s="1"/>
  <c r="J4745" s="1"/>
  <c r="J4746" s="1"/>
  <c r="J4747" s="1"/>
  <c r="J4748" s="1"/>
  <c r="J4749" s="1"/>
  <c r="J4750" s="1"/>
  <c r="J4751" s="1"/>
  <c r="J4752" s="1"/>
  <c r="J4753" s="1"/>
  <c r="K4"/>
  <c r="M75" i="9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  <c r="D2"/>
  <c r="C3" s="1"/>
  <c r="D3" s="1"/>
  <c r="C4" s="1"/>
  <c r="D4" s="1"/>
  <c r="C5" s="1"/>
  <c r="D5" s="1"/>
  <c r="C6" s="1"/>
  <c r="D6" s="1"/>
  <c r="C7" s="1"/>
  <c r="D7" s="1"/>
  <c r="C8" s="1"/>
  <c r="D8" s="1"/>
  <c r="C9" s="1"/>
  <c r="D9" s="1"/>
  <c r="C10" s="1"/>
  <c r="D10" s="1"/>
  <c r="C11" s="1"/>
  <c r="D11" s="1"/>
  <c r="C12" s="1"/>
  <c r="D12" s="1"/>
  <c r="C13" s="1"/>
  <c r="D13" s="1"/>
  <c r="C14" s="1"/>
  <c r="D14" s="1"/>
  <c r="C15" s="1"/>
  <c r="D15" s="1"/>
  <c r="C16" s="1"/>
  <c r="D16" s="1"/>
  <c r="C17" s="1"/>
  <c r="D17" s="1"/>
  <c r="C18" s="1"/>
  <c r="D18" s="1"/>
  <c r="C19" s="1"/>
  <c r="D19" s="1"/>
  <c r="C20" s="1"/>
  <c r="D20" s="1"/>
  <c r="C21" s="1"/>
  <c r="D21" s="1"/>
  <c r="C22" s="1"/>
  <c r="D22" s="1"/>
  <c r="C23" s="1"/>
  <c r="D23" s="1"/>
  <c r="C24" s="1"/>
  <c r="D24" s="1"/>
  <c r="C25" s="1"/>
  <c r="D25" s="1"/>
  <c r="C26" s="1"/>
  <c r="D26" s="1"/>
  <c r="C27" s="1"/>
  <c r="D27" s="1"/>
  <c r="C28" s="1"/>
  <c r="D28" s="1"/>
  <c r="C29" s="1"/>
  <c r="D29" s="1"/>
  <c r="D30" s="1"/>
  <c r="C31" s="1"/>
  <c r="D31" s="1"/>
  <c r="C32" s="1"/>
  <c r="D32" s="1"/>
  <c r="C33" s="1"/>
  <c r="D33" s="1"/>
  <c r="C34" s="1"/>
  <c r="D34" s="1"/>
  <c r="C35" s="1"/>
  <c r="D35" s="1"/>
  <c r="C36" s="1"/>
  <c r="D36" s="1"/>
  <c r="C37" s="1"/>
  <c r="D37" s="1"/>
  <c r="C38" s="1"/>
  <c r="D38" s="1"/>
  <c r="C39" s="1"/>
  <c r="D39" s="1"/>
  <c r="C40" s="1"/>
  <c r="D40" s="1"/>
  <c r="C41" s="1"/>
  <c r="D41" s="1"/>
  <c r="C42" s="1"/>
  <c r="D42" s="1"/>
  <c r="C43" s="1"/>
  <c r="D43" s="1"/>
  <c r="C44" s="1"/>
  <c r="D44" s="1"/>
  <c r="C45" s="1"/>
  <c r="D45" s="1"/>
  <c r="C46" s="1"/>
  <c r="D46" s="1"/>
  <c r="C47" s="1"/>
  <c r="D47" s="1"/>
  <c r="C48" s="1"/>
  <c r="D48" s="1"/>
  <c r="C49" s="1"/>
  <c r="D49" s="1"/>
  <c r="C50" s="1"/>
  <c r="D50" s="1"/>
  <c r="C51" s="1"/>
  <c r="D51" s="1"/>
  <c r="C52" s="1"/>
  <c r="D52" s="1"/>
  <c r="C53" s="1"/>
  <c r="D53" s="1"/>
  <c r="C54" s="1"/>
  <c r="D54" s="1"/>
  <c r="C55" s="1"/>
  <c r="D55" s="1"/>
  <c r="C56" s="1"/>
  <c r="D56" s="1"/>
  <c r="C57" s="1"/>
  <c r="D57" s="1"/>
  <c r="C58" s="1"/>
  <c r="D58" s="1"/>
  <c r="C59" s="1"/>
  <c r="D59" s="1"/>
  <c r="C60" s="1"/>
  <c r="D60" s="1"/>
  <c r="C61" s="1"/>
  <c r="D61" s="1"/>
  <c r="C62" s="1"/>
  <c r="D62" s="1"/>
  <c r="C63" s="1"/>
  <c r="D63" s="1"/>
  <c r="C64" s="1"/>
  <c r="D64" s="1"/>
  <c r="C65" s="1"/>
  <c r="D65" s="1"/>
  <c r="C66" s="1"/>
  <c r="D66" s="1"/>
  <c r="C67" s="1"/>
  <c r="D67" s="1"/>
  <c r="C68" s="1"/>
  <c r="D68" s="1"/>
  <c r="C69" s="1"/>
  <c r="D69" s="1"/>
  <c r="C70" s="1"/>
  <c r="D70" s="1"/>
  <c r="C71" s="1"/>
  <c r="D71" s="1"/>
  <c r="C72" s="1"/>
  <c r="D72" s="1"/>
  <c r="C73" s="1"/>
  <c r="D73" s="1"/>
  <c r="C74" s="1"/>
  <c r="D74" s="1"/>
  <c r="C75" s="1"/>
  <c r="D75" s="1"/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"/>
  <c r="C4" s="1"/>
  <c r="B4" s="1"/>
  <c r="B88" i="2"/>
  <c r="B89"/>
  <c r="B90"/>
  <c r="B91"/>
  <c r="B92"/>
  <c r="B37"/>
  <c r="B14"/>
  <c r="B9"/>
  <c r="B10"/>
  <c r="B11"/>
  <c r="B12"/>
  <c r="B13"/>
  <c r="B15"/>
  <c r="B16"/>
  <c r="B17"/>
  <c r="B18"/>
  <c r="B19"/>
  <c r="B20"/>
  <c r="B21"/>
  <c r="B22"/>
  <c r="B23"/>
  <c r="B32"/>
  <c r="B33"/>
  <c r="B34"/>
  <c r="B35"/>
  <c r="B36"/>
  <c r="B38"/>
  <c r="B39"/>
  <c r="B40"/>
  <c r="B41"/>
  <c r="B42"/>
  <c r="B43"/>
  <c r="B44"/>
  <c r="B45"/>
  <c r="B46"/>
  <c r="B55"/>
  <c r="B56"/>
  <c r="B57"/>
  <c r="B58"/>
  <c r="B59"/>
  <c r="B60"/>
  <c r="B61"/>
  <c r="B62"/>
  <c r="B63"/>
  <c r="B64"/>
  <c r="B65"/>
  <c r="B66"/>
  <c r="B67"/>
  <c r="B68"/>
  <c r="B69"/>
  <c r="B78"/>
  <c r="B79"/>
  <c r="B80"/>
  <c r="B81"/>
  <c r="B82"/>
  <c r="B83"/>
  <c r="B84"/>
  <c r="B85"/>
  <c r="B86"/>
  <c r="B87"/>
  <c r="C1034" i="1" l="1"/>
  <c r="B1033"/>
  <c r="B908"/>
  <c r="C909"/>
  <c r="B616"/>
  <c r="C617"/>
  <c r="B1562"/>
  <c r="C1563"/>
  <c r="B1695"/>
  <c r="C1696"/>
  <c r="B1605"/>
  <c r="C1606"/>
  <c r="B1480"/>
  <c r="C1481"/>
  <c r="B1406"/>
  <c r="C1407"/>
  <c r="B1328"/>
  <c r="C1329"/>
  <c r="B1242"/>
  <c r="C1243"/>
  <c r="B1162"/>
  <c r="C1163"/>
  <c r="B1074"/>
  <c r="C1075"/>
  <c r="B998"/>
  <c r="C999"/>
  <c r="B946"/>
  <c r="C947"/>
  <c r="B823"/>
  <c r="C824"/>
  <c r="B751"/>
  <c r="C752"/>
  <c r="B518"/>
  <c r="C519"/>
  <c r="B1739"/>
  <c r="C1740"/>
  <c r="B1651"/>
  <c r="C1652"/>
  <c r="B1520"/>
  <c r="C1521"/>
  <c r="B1446"/>
  <c r="C1447"/>
  <c r="B1370"/>
  <c r="C1371"/>
  <c r="B1294"/>
  <c r="C1295"/>
  <c r="B1202"/>
  <c r="C1203"/>
  <c r="B1120"/>
  <c r="C1121"/>
  <c r="B968"/>
  <c r="C969"/>
  <c r="B862"/>
  <c r="C863"/>
  <c r="B659"/>
  <c r="C660"/>
  <c r="B781"/>
  <c r="C782"/>
  <c r="B705"/>
  <c r="C706"/>
  <c r="B567"/>
  <c r="C568"/>
  <c r="B133"/>
  <c r="C134"/>
  <c r="B443"/>
  <c r="C444"/>
  <c r="B373"/>
  <c r="C374"/>
  <c r="B176"/>
  <c r="C177"/>
  <c r="B260"/>
  <c r="C261"/>
  <c r="B94"/>
  <c r="C95"/>
  <c r="B302"/>
  <c r="C303"/>
  <c r="B224"/>
  <c r="C225"/>
  <c r="B336"/>
  <c r="C337"/>
  <c r="B477"/>
  <c r="C478"/>
  <c r="B411"/>
  <c r="C412"/>
  <c r="B55"/>
  <c r="C56"/>
  <c r="B3"/>
  <c r="AV4" i="13"/>
  <c r="C5" i="1"/>
  <c r="C6" s="1"/>
  <c r="C7" s="1"/>
  <c r="A95" i="11"/>
  <c r="A89"/>
  <c r="A87"/>
  <c r="A92"/>
  <c r="A111"/>
  <c r="B4"/>
  <c r="A104"/>
  <c r="A99"/>
  <c r="A100"/>
  <c r="A94"/>
  <c r="A97"/>
  <c r="A106"/>
  <c r="A88"/>
  <c r="A109"/>
  <c r="A110"/>
  <c r="A90"/>
  <c r="A96"/>
  <c r="A93"/>
  <c r="A108"/>
  <c r="A102"/>
  <c r="A105"/>
  <c r="A107"/>
  <c r="A98"/>
  <c r="D3"/>
  <c r="A103"/>
  <c r="A91"/>
  <c r="A8"/>
  <c r="A9" s="1"/>
  <c r="A101"/>
  <c r="B1034" i="1" l="1"/>
  <c r="C1035"/>
  <c r="B617"/>
  <c r="C618"/>
  <c r="B909"/>
  <c r="C910"/>
  <c r="B568"/>
  <c r="C569"/>
  <c r="B706"/>
  <c r="C707"/>
  <c r="B782"/>
  <c r="C783"/>
  <c r="B660"/>
  <c r="C661"/>
  <c r="B863"/>
  <c r="C864"/>
  <c r="B969"/>
  <c r="C970"/>
  <c r="B1121"/>
  <c r="C1122"/>
  <c r="B1203"/>
  <c r="C1204"/>
  <c r="B1295"/>
  <c r="C1296"/>
  <c r="B1371"/>
  <c r="C1372"/>
  <c r="B1447"/>
  <c r="C1448"/>
  <c r="B1521"/>
  <c r="C1522"/>
  <c r="B1652"/>
  <c r="C1653"/>
  <c r="B1740"/>
  <c r="C1741"/>
  <c r="B519"/>
  <c r="C520"/>
  <c r="B752"/>
  <c r="C753"/>
  <c r="B824"/>
  <c r="C825"/>
  <c r="B947"/>
  <c r="C948"/>
  <c r="B999"/>
  <c r="C1000"/>
  <c r="B1075"/>
  <c r="C1076"/>
  <c r="B1163"/>
  <c r="C1164"/>
  <c r="B1243"/>
  <c r="C1244"/>
  <c r="B1329"/>
  <c r="C1330"/>
  <c r="B1407"/>
  <c r="C1408"/>
  <c r="B1481"/>
  <c r="C1482"/>
  <c r="B1606"/>
  <c r="C1607"/>
  <c r="B1696"/>
  <c r="C1697"/>
  <c r="B1563"/>
  <c r="C1564"/>
  <c r="B134"/>
  <c r="C135"/>
  <c r="B6"/>
  <c r="B56"/>
  <c r="C57"/>
  <c r="B412"/>
  <c r="C413"/>
  <c r="B478"/>
  <c r="C479"/>
  <c r="B337"/>
  <c r="C338"/>
  <c r="B225"/>
  <c r="C226"/>
  <c r="B303"/>
  <c r="C304"/>
  <c r="B95"/>
  <c r="C96"/>
  <c r="B261"/>
  <c r="C262"/>
  <c r="B177"/>
  <c r="C178"/>
  <c r="B374"/>
  <c r="C375"/>
  <c r="B444"/>
  <c r="C445"/>
  <c r="B5"/>
  <c r="B7"/>
  <c r="C8"/>
  <c r="F101" i="11"/>
  <c r="E101"/>
  <c r="D101"/>
  <c r="L101"/>
  <c r="C101"/>
  <c r="G101"/>
  <c r="F91"/>
  <c r="E91"/>
  <c r="D91"/>
  <c r="L91"/>
  <c r="C91"/>
  <c r="G91"/>
  <c r="F103"/>
  <c r="E103"/>
  <c r="D103"/>
  <c r="L103"/>
  <c r="C103"/>
  <c r="G103"/>
  <c r="D98"/>
  <c r="C98"/>
  <c r="L98"/>
  <c r="G98"/>
  <c r="F98"/>
  <c r="E98"/>
  <c r="D105"/>
  <c r="C105"/>
  <c r="F105"/>
  <c r="G105"/>
  <c r="E105"/>
  <c r="L105"/>
  <c r="G108"/>
  <c r="D108"/>
  <c r="F108"/>
  <c r="C108"/>
  <c r="E108"/>
  <c r="L108"/>
  <c r="E90"/>
  <c r="L90"/>
  <c r="C90"/>
  <c r="F90"/>
  <c r="G90"/>
  <c r="D90"/>
  <c r="C109"/>
  <c r="G109"/>
  <c r="L109"/>
  <c r="D109"/>
  <c r="F109"/>
  <c r="E109"/>
  <c r="L106"/>
  <c r="F106"/>
  <c r="D106"/>
  <c r="E106"/>
  <c r="C106"/>
  <c r="G106"/>
  <c r="F100"/>
  <c r="E100"/>
  <c r="G100"/>
  <c r="L100"/>
  <c r="D100"/>
  <c r="C100"/>
  <c r="C104"/>
  <c r="G104"/>
  <c r="E104"/>
  <c r="D104"/>
  <c r="L104"/>
  <c r="F104"/>
  <c r="D111"/>
  <c r="C111"/>
  <c r="F111"/>
  <c r="G111"/>
  <c r="E111"/>
  <c r="L111"/>
  <c r="F89"/>
  <c r="E89"/>
  <c r="D89"/>
  <c r="L89"/>
  <c r="C89"/>
  <c r="G89"/>
  <c r="F107"/>
  <c r="E107"/>
  <c r="D107"/>
  <c r="L107"/>
  <c r="C107"/>
  <c r="G107"/>
  <c r="E102"/>
  <c r="L102"/>
  <c r="C102"/>
  <c r="F102"/>
  <c r="G102"/>
  <c r="D102"/>
  <c r="F93"/>
  <c r="E93"/>
  <c r="D93"/>
  <c r="L93"/>
  <c r="C93"/>
  <c r="G93"/>
  <c r="D96"/>
  <c r="C96"/>
  <c r="L96"/>
  <c r="G96"/>
  <c r="F96"/>
  <c r="E96"/>
  <c r="G110"/>
  <c r="D110"/>
  <c r="F110"/>
  <c r="C110"/>
  <c r="E110"/>
  <c r="L110"/>
  <c r="C88"/>
  <c r="G88"/>
  <c r="E88"/>
  <c r="D88"/>
  <c r="L88"/>
  <c r="F88"/>
  <c r="D97"/>
  <c r="C97"/>
  <c r="F97"/>
  <c r="G97"/>
  <c r="E97"/>
  <c r="L97"/>
  <c r="F94"/>
  <c r="E94"/>
  <c r="G94"/>
  <c r="L94"/>
  <c r="D94"/>
  <c r="C94"/>
  <c r="D99"/>
  <c r="C99"/>
  <c r="F99"/>
  <c r="G99"/>
  <c r="E99"/>
  <c r="L99"/>
  <c r="G92"/>
  <c r="D92"/>
  <c r="F92"/>
  <c r="C92"/>
  <c r="E92"/>
  <c r="L92"/>
  <c r="F87"/>
  <c r="E87"/>
  <c r="D87"/>
  <c r="L87"/>
  <c r="C87"/>
  <c r="G87"/>
  <c r="F95"/>
  <c r="E95"/>
  <c r="D95"/>
  <c r="L95"/>
  <c r="C95"/>
  <c r="G95"/>
  <c r="A10"/>
  <c r="B910" i="1" l="1"/>
  <c r="C911"/>
  <c r="B618"/>
  <c r="C619"/>
  <c r="C1036"/>
  <c r="B1035"/>
  <c r="B1564"/>
  <c r="C1565"/>
  <c r="B1697"/>
  <c r="C1698"/>
  <c r="B1607"/>
  <c r="C1608"/>
  <c r="B1482"/>
  <c r="C1483"/>
  <c r="B1408"/>
  <c r="C1409"/>
  <c r="B1330"/>
  <c r="C1331"/>
  <c r="B1244"/>
  <c r="C1245"/>
  <c r="B1164"/>
  <c r="C1165"/>
  <c r="B1076"/>
  <c r="C1077"/>
  <c r="B1000"/>
  <c r="C1001"/>
  <c r="B948"/>
  <c r="C949"/>
  <c r="B825"/>
  <c r="C826"/>
  <c r="B753"/>
  <c r="C754"/>
  <c r="B520"/>
  <c r="C521"/>
  <c r="B1741"/>
  <c r="C1742"/>
  <c r="B1653"/>
  <c r="C1654"/>
  <c r="B1522"/>
  <c r="C1523"/>
  <c r="B1448"/>
  <c r="C1449"/>
  <c r="B1372"/>
  <c r="C1373"/>
  <c r="B1296"/>
  <c r="C1297"/>
  <c r="B1204"/>
  <c r="C1205"/>
  <c r="B1122"/>
  <c r="C1123"/>
  <c r="B970"/>
  <c r="C971"/>
  <c r="B864"/>
  <c r="C865"/>
  <c r="B661"/>
  <c r="C662"/>
  <c r="B783"/>
  <c r="C784"/>
  <c r="B707"/>
  <c r="C708"/>
  <c r="B569"/>
  <c r="C570"/>
  <c r="B135"/>
  <c r="C136"/>
  <c r="B445"/>
  <c r="C446"/>
  <c r="B375"/>
  <c r="C376"/>
  <c r="B178"/>
  <c r="C179"/>
  <c r="B262"/>
  <c r="C263"/>
  <c r="B96"/>
  <c r="C97"/>
  <c r="B304"/>
  <c r="C305"/>
  <c r="B226"/>
  <c r="C227"/>
  <c r="B338"/>
  <c r="C339"/>
  <c r="B479"/>
  <c r="C480"/>
  <c r="B413"/>
  <c r="C414"/>
  <c r="B57"/>
  <c r="C58"/>
  <c r="B8"/>
  <c r="C9"/>
  <c r="A11" i="11"/>
  <c r="C1037" i="1" l="1"/>
  <c r="B1036"/>
  <c r="B619"/>
  <c r="C620"/>
  <c r="B911"/>
  <c r="C912"/>
  <c r="B570"/>
  <c r="C571"/>
  <c r="B708"/>
  <c r="C709"/>
  <c r="B784"/>
  <c r="C785"/>
  <c r="B662"/>
  <c r="C663"/>
  <c r="B865"/>
  <c r="C866"/>
  <c r="B971"/>
  <c r="C972"/>
  <c r="B1123"/>
  <c r="C1124"/>
  <c r="B1205"/>
  <c r="C1206"/>
  <c r="B1297"/>
  <c r="C1298"/>
  <c r="B1373"/>
  <c r="C1374"/>
  <c r="B1449"/>
  <c r="C1450"/>
  <c r="B1523"/>
  <c r="C1524"/>
  <c r="B1654"/>
  <c r="C1655"/>
  <c r="B1742"/>
  <c r="C1743"/>
  <c r="B521"/>
  <c r="C522"/>
  <c r="B754"/>
  <c r="C755"/>
  <c r="B826"/>
  <c r="C827"/>
  <c r="B949"/>
  <c r="C950"/>
  <c r="B1001"/>
  <c r="C1002"/>
  <c r="B1077"/>
  <c r="C1078"/>
  <c r="B1165"/>
  <c r="C1166"/>
  <c r="B1245"/>
  <c r="C1246"/>
  <c r="B1331"/>
  <c r="C1332"/>
  <c r="B1409"/>
  <c r="C1410"/>
  <c r="B1483"/>
  <c r="C1484"/>
  <c r="B1608"/>
  <c r="C1609"/>
  <c r="B1698"/>
  <c r="C1699"/>
  <c r="B1565"/>
  <c r="C1566"/>
  <c r="B136"/>
  <c r="C137"/>
  <c r="B58"/>
  <c r="C59"/>
  <c r="B414"/>
  <c r="C415"/>
  <c r="B480"/>
  <c r="C481"/>
  <c r="B339"/>
  <c r="C340"/>
  <c r="B227"/>
  <c r="C228"/>
  <c r="B305"/>
  <c r="C306"/>
  <c r="B97"/>
  <c r="C98"/>
  <c r="B263"/>
  <c r="C264"/>
  <c r="B179"/>
  <c r="C180"/>
  <c r="B376"/>
  <c r="C377"/>
  <c r="B446"/>
  <c r="C447"/>
  <c r="C10"/>
  <c r="B9"/>
  <c r="A12" i="11"/>
  <c r="C1038" i="1" l="1"/>
  <c r="B1037"/>
  <c r="B912"/>
  <c r="C913"/>
  <c r="B620"/>
  <c r="C621"/>
  <c r="B1566"/>
  <c r="C1567"/>
  <c r="B1699"/>
  <c r="C1700"/>
  <c r="B1609"/>
  <c r="C1610"/>
  <c r="B1484"/>
  <c r="C1485"/>
  <c r="B1410"/>
  <c r="C1411"/>
  <c r="B1332"/>
  <c r="C1333"/>
  <c r="B1246"/>
  <c r="C1247"/>
  <c r="B1166"/>
  <c r="C1167"/>
  <c r="B1078"/>
  <c r="C1079"/>
  <c r="B1002"/>
  <c r="C1003"/>
  <c r="B950"/>
  <c r="C951"/>
  <c r="B827"/>
  <c r="C828"/>
  <c r="B755"/>
  <c r="C756"/>
  <c r="B522"/>
  <c r="C523"/>
  <c r="B1743"/>
  <c r="C1744"/>
  <c r="B1655"/>
  <c r="C1656"/>
  <c r="B1524"/>
  <c r="C1525"/>
  <c r="B1450"/>
  <c r="C1451"/>
  <c r="B1374"/>
  <c r="C1375"/>
  <c r="B1298"/>
  <c r="C1299"/>
  <c r="B1206"/>
  <c r="C1207"/>
  <c r="B1124"/>
  <c r="C1125"/>
  <c r="B972"/>
  <c r="C973"/>
  <c r="B866"/>
  <c r="C867"/>
  <c r="B663"/>
  <c r="C664"/>
  <c r="B785"/>
  <c r="C786"/>
  <c r="B709"/>
  <c r="C710"/>
  <c r="B571"/>
  <c r="C572"/>
  <c r="B137"/>
  <c r="C138"/>
  <c r="B447"/>
  <c r="C448"/>
  <c r="B377"/>
  <c r="C378"/>
  <c r="B180"/>
  <c r="C181"/>
  <c r="B264"/>
  <c r="C265"/>
  <c r="B98"/>
  <c r="C99"/>
  <c r="B306"/>
  <c r="C307"/>
  <c r="B228"/>
  <c r="C229"/>
  <c r="B340"/>
  <c r="C341"/>
  <c r="B481"/>
  <c r="C482"/>
  <c r="B415"/>
  <c r="C416"/>
  <c r="B59"/>
  <c r="C60"/>
  <c r="B10"/>
  <c r="C11"/>
  <c r="A13" i="11"/>
  <c r="C1039" i="1" l="1"/>
  <c r="B1038"/>
  <c r="B621"/>
  <c r="C622"/>
  <c r="B913"/>
  <c r="C914"/>
  <c r="B572"/>
  <c r="C573"/>
  <c r="B710"/>
  <c r="C711"/>
  <c r="B786"/>
  <c r="C787"/>
  <c r="B664"/>
  <c r="C665"/>
  <c r="B867"/>
  <c r="C868"/>
  <c r="B973"/>
  <c r="C974"/>
  <c r="B1125"/>
  <c r="C1126"/>
  <c r="B1207"/>
  <c r="C1208"/>
  <c r="B1299"/>
  <c r="C1300"/>
  <c r="B1375"/>
  <c r="C1376"/>
  <c r="B1451"/>
  <c r="C1452"/>
  <c r="B1525"/>
  <c r="C1526"/>
  <c r="B1656"/>
  <c r="C1657"/>
  <c r="B1744"/>
  <c r="C1745"/>
  <c r="B523"/>
  <c r="C524"/>
  <c r="B756"/>
  <c r="C757"/>
  <c r="B828"/>
  <c r="C829"/>
  <c r="B951"/>
  <c r="C952"/>
  <c r="B1003"/>
  <c r="C1004"/>
  <c r="B1079"/>
  <c r="C1080"/>
  <c r="B1167"/>
  <c r="C1168"/>
  <c r="B1247"/>
  <c r="C1248"/>
  <c r="B1333"/>
  <c r="C1334"/>
  <c r="B1411"/>
  <c r="C1412"/>
  <c r="B1485"/>
  <c r="C1486"/>
  <c r="B1610"/>
  <c r="C1611"/>
  <c r="B1700"/>
  <c r="C1701"/>
  <c r="B1567"/>
  <c r="C1568"/>
  <c r="B138"/>
  <c r="C139"/>
  <c r="B60"/>
  <c r="C61"/>
  <c r="B416"/>
  <c r="C417"/>
  <c r="B482"/>
  <c r="C483"/>
  <c r="B341"/>
  <c r="C342"/>
  <c r="B229"/>
  <c r="C230"/>
  <c r="B307"/>
  <c r="C308"/>
  <c r="B99"/>
  <c r="C100"/>
  <c r="B265"/>
  <c r="C266"/>
  <c r="B181"/>
  <c r="C182"/>
  <c r="B378"/>
  <c r="C379"/>
  <c r="B448"/>
  <c r="C449"/>
  <c r="B11"/>
  <c r="C12"/>
  <c r="C13" s="1"/>
  <c r="A14" i="11"/>
  <c r="C1040" i="1" l="1"/>
  <c r="B1039"/>
  <c r="B914"/>
  <c r="C915"/>
  <c r="B622"/>
  <c r="C623"/>
  <c r="B1568"/>
  <c r="C1569"/>
  <c r="B1701"/>
  <c r="C1702"/>
  <c r="B1611"/>
  <c r="C1612"/>
  <c r="B1486"/>
  <c r="C1487"/>
  <c r="B1412"/>
  <c r="C1413"/>
  <c r="B1334"/>
  <c r="C1335"/>
  <c r="B1248"/>
  <c r="C1249"/>
  <c r="B1168"/>
  <c r="C1169"/>
  <c r="B1080"/>
  <c r="C1081"/>
  <c r="B1004"/>
  <c r="C1005"/>
  <c r="B952"/>
  <c r="C953"/>
  <c r="B829"/>
  <c r="C830"/>
  <c r="B757"/>
  <c r="C758"/>
  <c r="B524"/>
  <c r="C525"/>
  <c r="B1745"/>
  <c r="C1746"/>
  <c r="B1657"/>
  <c r="C1658"/>
  <c r="B1526"/>
  <c r="C1527"/>
  <c r="B1452"/>
  <c r="C1453"/>
  <c r="B1376"/>
  <c r="C1377"/>
  <c r="B1300"/>
  <c r="C1301"/>
  <c r="B1208"/>
  <c r="C1209"/>
  <c r="B1126"/>
  <c r="C1127"/>
  <c r="B974"/>
  <c r="C975"/>
  <c r="B868"/>
  <c r="C869"/>
  <c r="B665"/>
  <c r="C666"/>
  <c r="B787"/>
  <c r="C788"/>
  <c r="B711"/>
  <c r="C712"/>
  <c r="B573"/>
  <c r="C574"/>
  <c r="B13"/>
  <c r="C14"/>
  <c r="B139"/>
  <c r="C140"/>
  <c r="B449"/>
  <c r="C450"/>
  <c r="B379"/>
  <c r="C380"/>
  <c r="B182"/>
  <c r="C183"/>
  <c r="B266"/>
  <c r="C267"/>
  <c r="B100"/>
  <c r="C101"/>
  <c r="B308"/>
  <c r="C309"/>
  <c r="B230"/>
  <c r="C231"/>
  <c r="B342"/>
  <c r="C343"/>
  <c r="B483"/>
  <c r="C484"/>
  <c r="B417"/>
  <c r="C418"/>
  <c r="B61"/>
  <c r="C62"/>
  <c r="B12"/>
  <c r="A15" i="11"/>
  <c r="C1041" i="1" l="1"/>
  <c r="B1040"/>
  <c r="B623"/>
  <c r="C624"/>
  <c r="B915"/>
  <c r="C916"/>
  <c r="B574"/>
  <c r="C575"/>
  <c r="B712"/>
  <c r="C713"/>
  <c r="B788"/>
  <c r="C789"/>
  <c r="B666"/>
  <c r="C667"/>
  <c r="B869"/>
  <c r="C870"/>
  <c r="B975"/>
  <c r="C976"/>
  <c r="B1127"/>
  <c r="C1128"/>
  <c r="B1209"/>
  <c r="C1210"/>
  <c r="B1301"/>
  <c r="C1302"/>
  <c r="B1377"/>
  <c r="C1378"/>
  <c r="B1453"/>
  <c r="C1454"/>
  <c r="B1527"/>
  <c r="C1528"/>
  <c r="B1658"/>
  <c r="C1659"/>
  <c r="B1746"/>
  <c r="C1747"/>
  <c r="B525"/>
  <c r="C526"/>
  <c r="B758"/>
  <c r="C759"/>
  <c r="B830"/>
  <c r="C831"/>
  <c r="B953"/>
  <c r="C954"/>
  <c r="B1005"/>
  <c r="C1006"/>
  <c r="B1081"/>
  <c r="C1082"/>
  <c r="B1169"/>
  <c r="C1170"/>
  <c r="B1249"/>
  <c r="C1250"/>
  <c r="B1335"/>
  <c r="C1336"/>
  <c r="B1413"/>
  <c r="C1414"/>
  <c r="B1487"/>
  <c r="C1488"/>
  <c r="B1612"/>
  <c r="C1613"/>
  <c r="B1702"/>
  <c r="C1703"/>
  <c r="C1570"/>
  <c r="B1569"/>
  <c r="B140"/>
  <c r="C141"/>
  <c r="C15"/>
  <c r="B14"/>
  <c r="B62"/>
  <c r="C63"/>
  <c r="B418"/>
  <c r="C419"/>
  <c r="B484"/>
  <c r="C485"/>
  <c r="B343"/>
  <c r="C344"/>
  <c r="B231"/>
  <c r="C232"/>
  <c r="B309"/>
  <c r="C310"/>
  <c r="B101"/>
  <c r="C102"/>
  <c r="B267"/>
  <c r="C268"/>
  <c r="B183"/>
  <c r="C184"/>
  <c r="B380"/>
  <c r="C381"/>
  <c r="B450"/>
  <c r="C451"/>
  <c r="A16" i="11"/>
  <c r="C1042" i="1" l="1"/>
  <c r="B1041"/>
  <c r="B916"/>
  <c r="C917"/>
  <c r="B624"/>
  <c r="C625"/>
  <c r="B1570"/>
  <c r="C1571"/>
  <c r="B1703"/>
  <c r="C1704"/>
  <c r="B1613"/>
  <c r="C1614"/>
  <c r="B1488"/>
  <c r="C1489"/>
  <c r="B1414"/>
  <c r="C1415"/>
  <c r="B1336"/>
  <c r="C1337"/>
  <c r="B1250"/>
  <c r="C1251"/>
  <c r="B1170"/>
  <c r="C1171"/>
  <c r="B1082"/>
  <c r="C1083"/>
  <c r="B1006"/>
  <c r="C1007"/>
  <c r="B954"/>
  <c r="C955"/>
  <c r="B831"/>
  <c r="C832"/>
  <c r="B759"/>
  <c r="C760"/>
  <c r="B526"/>
  <c r="C527"/>
  <c r="B1747"/>
  <c r="C1748"/>
  <c r="B1659"/>
  <c r="C1660"/>
  <c r="B1528"/>
  <c r="C1529"/>
  <c r="B1454"/>
  <c r="C1455"/>
  <c r="B1378"/>
  <c r="C1379"/>
  <c r="B1302"/>
  <c r="C1303"/>
  <c r="B1210"/>
  <c r="C1211"/>
  <c r="B1128"/>
  <c r="C1129"/>
  <c r="B976"/>
  <c r="C977"/>
  <c r="B870"/>
  <c r="C871"/>
  <c r="B667"/>
  <c r="C668"/>
  <c r="B789"/>
  <c r="C790"/>
  <c r="B713"/>
  <c r="C714"/>
  <c r="B575"/>
  <c r="C576"/>
  <c r="C16"/>
  <c r="B15"/>
  <c r="B141"/>
  <c r="C142"/>
  <c r="B451"/>
  <c r="C452"/>
  <c r="B381"/>
  <c r="C382"/>
  <c r="B184"/>
  <c r="C185"/>
  <c r="B268"/>
  <c r="C269"/>
  <c r="B102"/>
  <c r="C103"/>
  <c r="B310"/>
  <c r="C311"/>
  <c r="B232"/>
  <c r="C233"/>
  <c r="B344"/>
  <c r="C345"/>
  <c r="B485"/>
  <c r="C486"/>
  <c r="B419"/>
  <c r="C420"/>
  <c r="B63"/>
  <c r="C64"/>
  <c r="A17" i="11"/>
  <c r="C1043" i="1" l="1"/>
  <c r="B1042"/>
  <c r="B625"/>
  <c r="C626"/>
  <c r="B917"/>
  <c r="C918"/>
  <c r="B576"/>
  <c r="C577"/>
  <c r="B714"/>
  <c r="C715"/>
  <c r="B790"/>
  <c r="C791"/>
  <c r="B668"/>
  <c r="C669"/>
  <c r="B871"/>
  <c r="C872"/>
  <c r="B977"/>
  <c r="C978"/>
  <c r="B1129"/>
  <c r="C1130"/>
  <c r="B1211"/>
  <c r="C1212"/>
  <c r="B1303"/>
  <c r="C1304"/>
  <c r="B1379"/>
  <c r="C1380"/>
  <c r="B1455"/>
  <c r="C1456"/>
  <c r="B1529"/>
  <c r="C1530"/>
  <c r="B1660"/>
  <c r="C1661"/>
  <c r="B1748"/>
  <c r="C1749"/>
  <c r="B527"/>
  <c r="C528"/>
  <c r="B760"/>
  <c r="C761"/>
  <c r="B832"/>
  <c r="C833"/>
  <c r="B955"/>
  <c r="C956"/>
  <c r="B1007"/>
  <c r="C1008"/>
  <c r="B1083"/>
  <c r="C1084"/>
  <c r="B1171"/>
  <c r="C1172"/>
  <c r="B1251"/>
  <c r="C1252"/>
  <c r="B1337"/>
  <c r="C1338"/>
  <c r="B1415"/>
  <c r="C1416"/>
  <c r="B1489"/>
  <c r="C1490"/>
  <c r="B1614"/>
  <c r="C1615"/>
  <c r="B1704"/>
  <c r="C1705"/>
  <c r="B1571"/>
  <c r="C1572"/>
  <c r="C17"/>
  <c r="B16"/>
  <c r="B142"/>
  <c r="C143"/>
  <c r="B64"/>
  <c r="C65"/>
  <c r="B420"/>
  <c r="C421"/>
  <c r="B486"/>
  <c r="C487"/>
  <c r="B345"/>
  <c r="C346"/>
  <c r="B233"/>
  <c r="C234"/>
  <c r="B311"/>
  <c r="C312"/>
  <c r="B103"/>
  <c r="C104"/>
  <c r="B269"/>
  <c r="C270"/>
  <c r="B185"/>
  <c r="C186"/>
  <c r="B382"/>
  <c r="C383"/>
  <c r="B452"/>
  <c r="C453"/>
  <c r="A18" i="11"/>
  <c r="C1044" i="1" l="1"/>
  <c r="B1043"/>
  <c r="B918"/>
  <c r="C919"/>
  <c r="B626"/>
  <c r="C627"/>
  <c r="B1572"/>
  <c r="C1573"/>
  <c r="B1705"/>
  <c r="C1706"/>
  <c r="B1615"/>
  <c r="C1616"/>
  <c r="B1490"/>
  <c r="C1491"/>
  <c r="B1416"/>
  <c r="C1417"/>
  <c r="B1338"/>
  <c r="C1339"/>
  <c r="B1252"/>
  <c r="C1253"/>
  <c r="B1172"/>
  <c r="C1173"/>
  <c r="B1084"/>
  <c r="C1085"/>
  <c r="B1008"/>
  <c r="C1009"/>
  <c r="B956"/>
  <c r="C957"/>
  <c r="B833"/>
  <c r="C834"/>
  <c r="B761"/>
  <c r="C762"/>
  <c r="B528"/>
  <c r="C529"/>
  <c r="B1749"/>
  <c r="C1750"/>
  <c r="B1661"/>
  <c r="C1662"/>
  <c r="B1530"/>
  <c r="C1531"/>
  <c r="B1456"/>
  <c r="C1457"/>
  <c r="B1380"/>
  <c r="C1381"/>
  <c r="B1304"/>
  <c r="C1305"/>
  <c r="B1212"/>
  <c r="C1213"/>
  <c r="B1130"/>
  <c r="C1131"/>
  <c r="B978"/>
  <c r="C979"/>
  <c r="B872"/>
  <c r="C873"/>
  <c r="B669"/>
  <c r="C670"/>
  <c r="B791"/>
  <c r="C792"/>
  <c r="B715"/>
  <c r="C716"/>
  <c r="B577"/>
  <c r="C578"/>
  <c r="C18"/>
  <c r="B17"/>
  <c r="B143"/>
  <c r="C144"/>
  <c r="B453"/>
  <c r="C454"/>
  <c r="B383"/>
  <c r="C384"/>
  <c r="B186"/>
  <c r="C187"/>
  <c r="B270"/>
  <c r="C271"/>
  <c r="B104"/>
  <c r="C105"/>
  <c r="B312"/>
  <c r="C313"/>
  <c r="B234"/>
  <c r="C235"/>
  <c r="B346"/>
  <c r="C347"/>
  <c r="B487"/>
  <c r="C488"/>
  <c r="B421"/>
  <c r="C422"/>
  <c r="B65"/>
  <c r="C66"/>
  <c r="A19" i="11"/>
  <c r="C1045" i="1" l="1"/>
  <c r="B1044"/>
  <c r="B627"/>
  <c r="C628"/>
  <c r="B919"/>
  <c r="C920"/>
  <c r="B578"/>
  <c r="C579"/>
  <c r="B716"/>
  <c r="C717"/>
  <c r="B792"/>
  <c r="C793"/>
  <c r="B670"/>
  <c r="C671"/>
  <c r="B873"/>
  <c r="C874"/>
  <c r="B979"/>
  <c r="C980"/>
  <c r="B1131"/>
  <c r="C1132"/>
  <c r="B1213"/>
  <c r="C1214"/>
  <c r="B1305"/>
  <c r="C1306"/>
  <c r="B1381"/>
  <c r="C1382"/>
  <c r="B1457"/>
  <c r="C1458"/>
  <c r="B1531"/>
  <c r="C1532"/>
  <c r="B1662"/>
  <c r="C1663"/>
  <c r="B1750"/>
  <c r="C1751"/>
  <c r="B529"/>
  <c r="C530"/>
  <c r="B762"/>
  <c r="C763"/>
  <c r="B834"/>
  <c r="C835"/>
  <c r="B957"/>
  <c r="C958"/>
  <c r="B1009"/>
  <c r="C1010"/>
  <c r="B1085"/>
  <c r="C1086"/>
  <c r="B1173"/>
  <c r="C1174"/>
  <c r="B1253"/>
  <c r="C1254"/>
  <c r="B1339"/>
  <c r="C1340"/>
  <c r="B1417"/>
  <c r="C1418"/>
  <c r="B1491"/>
  <c r="C1492"/>
  <c r="B1616"/>
  <c r="C1617"/>
  <c r="B1706"/>
  <c r="C1707"/>
  <c r="B1573"/>
  <c r="C1574"/>
  <c r="B18"/>
  <c r="C19"/>
  <c r="B144"/>
  <c r="C145"/>
  <c r="B66"/>
  <c r="C67"/>
  <c r="B422"/>
  <c r="C423"/>
  <c r="B488"/>
  <c r="C489"/>
  <c r="B347"/>
  <c r="C348"/>
  <c r="B235"/>
  <c r="C236"/>
  <c r="B313"/>
  <c r="C314"/>
  <c r="B105"/>
  <c r="C106"/>
  <c r="B271"/>
  <c r="C272"/>
  <c r="B187"/>
  <c r="C188"/>
  <c r="B384"/>
  <c r="C385"/>
  <c r="B454"/>
  <c r="C455"/>
  <c r="A20" i="11"/>
  <c r="C1046" i="1" l="1"/>
  <c r="B1045"/>
  <c r="B920"/>
  <c r="C921"/>
  <c r="B628"/>
  <c r="C629"/>
  <c r="B1574"/>
  <c r="C1575"/>
  <c r="B1707"/>
  <c r="C1708"/>
  <c r="B1617"/>
  <c r="C1618"/>
  <c r="B1492"/>
  <c r="C1493"/>
  <c r="B1418"/>
  <c r="C1419"/>
  <c r="B1340"/>
  <c r="C1341"/>
  <c r="B1254"/>
  <c r="C1255"/>
  <c r="B1174"/>
  <c r="C1175"/>
  <c r="B1086"/>
  <c r="C1087"/>
  <c r="B1010"/>
  <c r="C1011"/>
  <c r="B958"/>
  <c r="C959"/>
  <c r="B835"/>
  <c r="C836"/>
  <c r="B763"/>
  <c r="C764"/>
  <c r="B530"/>
  <c r="C531"/>
  <c r="B1751"/>
  <c r="C1752"/>
  <c r="B1663"/>
  <c r="C1664"/>
  <c r="B1532"/>
  <c r="C1533"/>
  <c r="B1458"/>
  <c r="C1459"/>
  <c r="B1382"/>
  <c r="C1383"/>
  <c r="B1306"/>
  <c r="C1307"/>
  <c r="B1214"/>
  <c r="C1215"/>
  <c r="B1132"/>
  <c r="C1133"/>
  <c r="B980"/>
  <c r="C981"/>
  <c r="B874"/>
  <c r="C875"/>
  <c r="B671"/>
  <c r="C672"/>
  <c r="B793"/>
  <c r="C794"/>
  <c r="B717"/>
  <c r="C718"/>
  <c r="B579"/>
  <c r="C580"/>
  <c r="B145"/>
  <c r="C146"/>
  <c r="C20"/>
  <c r="B19"/>
  <c r="B455"/>
  <c r="C456"/>
  <c r="B385"/>
  <c r="C386"/>
  <c r="B188"/>
  <c r="C189"/>
  <c r="B272"/>
  <c r="C273"/>
  <c r="B106"/>
  <c r="C107"/>
  <c r="B314"/>
  <c r="C315"/>
  <c r="B236"/>
  <c r="C237"/>
  <c r="B348"/>
  <c r="C349"/>
  <c r="B489"/>
  <c r="C490"/>
  <c r="B423"/>
  <c r="C424"/>
  <c r="B67"/>
  <c r="C68"/>
  <c r="A21" i="11"/>
  <c r="C1047" i="1" l="1"/>
  <c r="B1046"/>
  <c r="B629"/>
  <c r="C630"/>
  <c r="B921"/>
  <c r="C922"/>
  <c r="B580"/>
  <c r="C581"/>
  <c r="B718"/>
  <c r="C719"/>
  <c r="B794"/>
  <c r="C795"/>
  <c r="B672"/>
  <c r="C673"/>
  <c r="B875"/>
  <c r="C876"/>
  <c r="B981"/>
  <c r="C982"/>
  <c r="B1133"/>
  <c r="C1134"/>
  <c r="B1215"/>
  <c r="C1216"/>
  <c r="B1307"/>
  <c r="C1308"/>
  <c r="B1383"/>
  <c r="C1384"/>
  <c r="B1459"/>
  <c r="C1460"/>
  <c r="B1533"/>
  <c r="C1534"/>
  <c r="B1664"/>
  <c r="C1665"/>
  <c r="B1752"/>
  <c r="C1753"/>
  <c r="B531"/>
  <c r="C532"/>
  <c r="B764"/>
  <c r="C765"/>
  <c r="B836"/>
  <c r="C837"/>
  <c r="B959"/>
  <c r="C960"/>
  <c r="B1011"/>
  <c r="C1012"/>
  <c r="B1087"/>
  <c r="C1088"/>
  <c r="B1175"/>
  <c r="C1176"/>
  <c r="B1255"/>
  <c r="C1256"/>
  <c r="B1341"/>
  <c r="C1342"/>
  <c r="B1419"/>
  <c r="C1420"/>
  <c r="B1493"/>
  <c r="C1494"/>
  <c r="B1618"/>
  <c r="C1619"/>
  <c r="B1708"/>
  <c r="C1709"/>
  <c r="B1575"/>
  <c r="C1576"/>
  <c r="C21"/>
  <c r="B20"/>
  <c r="B146"/>
  <c r="C147"/>
  <c r="B68"/>
  <c r="C69"/>
  <c r="B424"/>
  <c r="C425"/>
  <c r="B490"/>
  <c r="C491"/>
  <c r="B349"/>
  <c r="C350"/>
  <c r="B237"/>
  <c r="C238"/>
  <c r="B315"/>
  <c r="C316"/>
  <c r="B107"/>
  <c r="C108"/>
  <c r="B273"/>
  <c r="C274"/>
  <c r="B189"/>
  <c r="C190"/>
  <c r="B386"/>
  <c r="C387"/>
  <c r="B456"/>
  <c r="C457"/>
  <c r="A22" i="11"/>
  <c r="C1048" i="1" l="1"/>
  <c r="B1047"/>
  <c r="B922"/>
  <c r="C923"/>
  <c r="B630"/>
  <c r="C631"/>
  <c r="B1576"/>
  <c r="C1577"/>
  <c r="B1709"/>
  <c r="C1710"/>
  <c r="B1619"/>
  <c r="C1620"/>
  <c r="B1494"/>
  <c r="C1495"/>
  <c r="B1420"/>
  <c r="C1421"/>
  <c r="B1342"/>
  <c r="C1343"/>
  <c r="B1256"/>
  <c r="C1257"/>
  <c r="B1176"/>
  <c r="C1177"/>
  <c r="B1088"/>
  <c r="C1089"/>
  <c r="B1012"/>
  <c r="C1013"/>
  <c r="B960"/>
  <c r="C961"/>
  <c r="B837"/>
  <c r="C838"/>
  <c r="B765"/>
  <c r="C766"/>
  <c r="B532"/>
  <c r="C533"/>
  <c r="B1753"/>
  <c r="C1754"/>
  <c r="B1665"/>
  <c r="C1666"/>
  <c r="B1534"/>
  <c r="C1535"/>
  <c r="B1460"/>
  <c r="C1461"/>
  <c r="B1384"/>
  <c r="C1385"/>
  <c r="B1308"/>
  <c r="C1309"/>
  <c r="B1216"/>
  <c r="C1217"/>
  <c r="B1134"/>
  <c r="C1135"/>
  <c r="B982"/>
  <c r="C983"/>
  <c r="B876"/>
  <c r="C877"/>
  <c r="B673"/>
  <c r="C674"/>
  <c r="B795"/>
  <c r="C796"/>
  <c r="B719"/>
  <c r="C720"/>
  <c r="B581"/>
  <c r="C582"/>
  <c r="C22"/>
  <c r="B21"/>
  <c r="B147"/>
  <c r="C148"/>
  <c r="B457"/>
  <c r="C458"/>
  <c r="B387"/>
  <c r="C388"/>
  <c r="B190"/>
  <c r="C191"/>
  <c r="B274"/>
  <c r="C275"/>
  <c r="B108"/>
  <c r="C109"/>
  <c r="B316"/>
  <c r="C317"/>
  <c r="B238"/>
  <c r="C239"/>
  <c r="B350"/>
  <c r="C351"/>
  <c r="B491"/>
  <c r="C492"/>
  <c r="B425"/>
  <c r="C426"/>
  <c r="B69"/>
  <c r="C70"/>
  <c r="A23" i="11"/>
  <c r="C1049" i="1" l="1"/>
  <c r="B1048"/>
  <c r="B631"/>
  <c r="C632"/>
  <c r="B923"/>
  <c r="C924"/>
  <c r="B582"/>
  <c r="C583"/>
  <c r="B720"/>
  <c r="C721"/>
  <c r="B796"/>
  <c r="C797"/>
  <c r="B674"/>
  <c r="C675"/>
  <c r="B877"/>
  <c r="C878"/>
  <c r="B983"/>
  <c r="C984"/>
  <c r="B1135"/>
  <c r="C1136"/>
  <c r="B1217"/>
  <c r="C1218"/>
  <c r="B1309"/>
  <c r="C1310"/>
  <c r="B1385"/>
  <c r="C1386"/>
  <c r="B1461"/>
  <c r="C1462"/>
  <c r="B1535"/>
  <c r="C1536"/>
  <c r="B1666"/>
  <c r="C1667"/>
  <c r="B1754"/>
  <c r="C1755"/>
  <c r="B533"/>
  <c r="C534"/>
  <c r="B766"/>
  <c r="C767"/>
  <c r="B838"/>
  <c r="C839"/>
  <c r="B961"/>
  <c r="C962"/>
  <c r="B1013"/>
  <c r="C1014"/>
  <c r="B1089"/>
  <c r="C1090"/>
  <c r="B1177"/>
  <c r="C1178"/>
  <c r="B1257"/>
  <c r="C1258"/>
  <c r="B1343"/>
  <c r="C1344"/>
  <c r="B1421"/>
  <c r="C1422"/>
  <c r="B1495"/>
  <c r="C1496"/>
  <c r="B1620"/>
  <c r="C1621"/>
  <c r="B1710"/>
  <c r="C1711"/>
  <c r="B1577"/>
  <c r="C1578"/>
  <c r="C23"/>
  <c r="B22"/>
  <c r="B148"/>
  <c r="C149"/>
  <c r="B70"/>
  <c r="C71"/>
  <c r="B426"/>
  <c r="C427"/>
  <c r="B492"/>
  <c r="C493"/>
  <c r="C352"/>
  <c r="B351"/>
  <c r="B239"/>
  <c r="C240"/>
  <c r="B317"/>
  <c r="C318"/>
  <c r="B109"/>
  <c r="C110"/>
  <c r="B275"/>
  <c r="C276"/>
  <c r="B191"/>
  <c r="C192"/>
  <c r="B388"/>
  <c r="C389"/>
  <c r="B458"/>
  <c r="C459"/>
  <c r="A24" i="11"/>
  <c r="C1050" i="1" l="1"/>
  <c r="B1049"/>
  <c r="B924"/>
  <c r="C925"/>
  <c r="B632"/>
  <c r="C633"/>
  <c r="B1578"/>
  <c r="C1579"/>
  <c r="B1711"/>
  <c r="C1712"/>
  <c r="B1621"/>
  <c r="C1622"/>
  <c r="B1496"/>
  <c r="C1497"/>
  <c r="B1422"/>
  <c r="C1423"/>
  <c r="B1344"/>
  <c r="C1345"/>
  <c r="B1258"/>
  <c r="C1259"/>
  <c r="B1178"/>
  <c r="C1179"/>
  <c r="B1090"/>
  <c r="C1091"/>
  <c r="B1014"/>
  <c r="C1015"/>
  <c r="B962"/>
  <c r="C963"/>
  <c r="B963" s="1"/>
  <c r="B839"/>
  <c r="C840"/>
  <c r="B767"/>
  <c r="C768"/>
  <c r="B534"/>
  <c r="C535"/>
  <c r="B1755"/>
  <c r="C1756"/>
  <c r="B1667"/>
  <c r="C1668"/>
  <c r="B1536"/>
  <c r="C1537"/>
  <c r="B1462"/>
  <c r="C1463"/>
  <c r="B1386"/>
  <c r="C1387"/>
  <c r="B1310"/>
  <c r="C1311"/>
  <c r="B1218"/>
  <c r="C1219"/>
  <c r="B1136"/>
  <c r="C1137"/>
  <c r="B984"/>
  <c r="C985"/>
  <c r="B878"/>
  <c r="C879"/>
  <c r="B675"/>
  <c r="C676"/>
  <c r="B797"/>
  <c r="C798"/>
  <c r="B721"/>
  <c r="C722"/>
  <c r="B583"/>
  <c r="C584"/>
  <c r="C24"/>
  <c r="B23"/>
  <c r="B149"/>
  <c r="C150"/>
  <c r="B352"/>
  <c r="C353"/>
  <c r="B459"/>
  <c r="C460"/>
  <c r="B389"/>
  <c r="C390"/>
  <c r="B192"/>
  <c r="C193"/>
  <c r="B276"/>
  <c r="C277"/>
  <c r="B110"/>
  <c r="C111"/>
  <c r="B318"/>
  <c r="C319"/>
  <c r="B240"/>
  <c r="C241"/>
  <c r="B493"/>
  <c r="C494"/>
  <c r="B427"/>
  <c r="C428"/>
  <c r="B71"/>
  <c r="C72"/>
  <c r="A25" i="11"/>
  <c r="C1051" i="1" l="1"/>
  <c r="B1050"/>
  <c r="B633"/>
  <c r="C634"/>
  <c r="B925"/>
  <c r="C926"/>
  <c r="B584"/>
  <c r="C585"/>
  <c r="B722"/>
  <c r="C723"/>
  <c r="B798"/>
  <c r="C799"/>
  <c r="B676"/>
  <c r="C677"/>
  <c r="B879"/>
  <c r="C880"/>
  <c r="B985"/>
  <c r="C986"/>
  <c r="B1137"/>
  <c r="C1138"/>
  <c r="B1219"/>
  <c r="C1220"/>
  <c r="B1311"/>
  <c r="C1312"/>
  <c r="B1387"/>
  <c r="C1388"/>
  <c r="B1463"/>
  <c r="C1464"/>
  <c r="B1537"/>
  <c r="C1538"/>
  <c r="B1668"/>
  <c r="C1669"/>
  <c r="B1756"/>
  <c r="C1757"/>
  <c r="B535"/>
  <c r="C536"/>
  <c r="B768"/>
  <c r="C769"/>
  <c r="B840"/>
  <c r="C841"/>
  <c r="B1015"/>
  <c r="C1016"/>
  <c r="B1091"/>
  <c r="C1092"/>
  <c r="B1179"/>
  <c r="C1180"/>
  <c r="B1259"/>
  <c r="C1260"/>
  <c r="B1345"/>
  <c r="C1346"/>
  <c r="B1423"/>
  <c r="C1424"/>
  <c r="B1497"/>
  <c r="C1498"/>
  <c r="B1622"/>
  <c r="C1623"/>
  <c r="B1712"/>
  <c r="C1713"/>
  <c r="B1579"/>
  <c r="C1580"/>
  <c r="C25"/>
  <c r="B24"/>
  <c r="B150"/>
  <c r="C151"/>
  <c r="B72"/>
  <c r="C73"/>
  <c r="B428"/>
  <c r="C429"/>
  <c r="B494"/>
  <c r="C495"/>
  <c r="B241"/>
  <c r="C242"/>
  <c r="B319"/>
  <c r="C320"/>
  <c r="B111"/>
  <c r="C112"/>
  <c r="B277"/>
  <c r="C278"/>
  <c r="B193"/>
  <c r="C194"/>
  <c r="B390"/>
  <c r="C391"/>
  <c r="B460"/>
  <c r="C461"/>
  <c r="B353"/>
  <c r="C354"/>
  <c r="A26" i="11"/>
  <c r="C1052" i="1" l="1"/>
  <c r="B1051"/>
  <c r="B926"/>
  <c r="C927"/>
  <c r="B634"/>
  <c r="C635"/>
  <c r="B1580"/>
  <c r="C1581"/>
  <c r="B1713"/>
  <c r="C1714"/>
  <c r="B1623"/>
  <c r="C1624"/>
  <c r="B1498"/>
  <c r="C1499"/>
  <c r="B1424"/>
  <c r="C1425"/>
  <c r="B1346"/>
  <c r="C1347"/>
  <c r="B1260"/>
  <c r="C1261"/>
  <c r="B1180"/>
  <c r="C1181"/>
  <c r="B1092"/>
  <c r="C1093"/>
  <c r="B1016"/>
  <c r="C1017"/>
  <c r="B841"/>
  <c r="C842"/>
  <c r="B769"/>
  <c r="C770"/>
  <c r="B536"/>
  <c r="C537"/>
  <c r="B1757"/>
  <c r="C1758"/>
  <c r="B1669"/>
  <c r="C1670"/>
  <c r="B1538"/>
  <c r="C1539"/>
  <c r="B1464"/>
  <c r="C1465"/>
  <c r="B1388"/>
  <c r="C1389"/>
  <c r="B1312"/>
  <c r="C1313"/>
  <c r="B1220"/>
  <c r="C1221"/>
  <c r="B1138"/>
  <c r="C1139"/>
  <c r="B986"/>
  <c r="C987"/>
  <c r="B880"/>
  <c r="C881"/>
  <c r="B677"/>
  <c r="C678"/>
  <c r="B799"/>
  <c r="C800"/>
  <c r="B723"/>
  <c r="C724"/>
  <c r="B585"/>
  <c r="C586"/>
  <c r="C26"/>
  <c r="B25"/>
  <c r="B151"/>
  <c r="C152"/>
  <c r="B354"/>
  <c r="C355"/>
  <c r="B461"/>
  <c r="C462"/>
  <c r="B391"/>
  <c r="C392"/>
  <c r="B194"/>
  <c r="C195"/>
  <c r="B278"/>
  <c r="C279"/>
  <c r="B112"/>
  <c r="C113"/>
  <c r="B320"/>
  <c r="C321"/>
  <c r="B242"/>
  <c r="C243"/>
  <c r="B495"/>
  <c r="C496"/>
  <c r="B429"/>
  <c r="C430"/>
  <c r="B73"/>
  <c r="C74"/>
  <c r="A27" i="11"/>
  <c r="C1053" i="1" l="1"/>
  <c r="B1052"/>
  <c r="B635"/>
  <c r="C636"/>
  <c r="B927"/>
  <c r="C928"/>
  <c r="B586"/>
  <c r="C587"/>
  <c r="B724"/>
  <c r="C725"/>
  <c r="B800"/>
  <c r="C801"/>
  <c r="B678"/>
  <c r="C679"/>
  <c r="B881"/>
  <c r="C882"/>
  <c r="B987"/>
  <c r="C988"/>
  <c r="B1139"/>
  <c r="C1140"/>
  <c r="B1221"/>
  <c r="C1222"/>
  <c r="B1313"/>
  <c r="C1314"/>
  <c r="B1389"/>
  <c r="C1390"/>
  <c r="B1465"/>
  <c r="C1466"/>
  <c r="B1539"/>
  <c r="C1540"/>
  <c r="B1670"/>
  <c r="C1671"/>
  <c r="B1758"/>
  <c r="C1759"/>
  <c r="B537"/>
  <c r="C538"/>
  <c r="B770"/>
  <c r="C771"/>
  <c r="B842"/>
  <c r="C843"/>
  <c r="B1017"/>
  <c r="C1018"/>
  <c r="B1093"/>
  <c r="C1094"/>
  <c r="B1181"/>
  <c r="C1182"/>
  <c r="B1261"/>
  <c r="C1262"/>
  <c r="B1347"/>
  <c r="C1348"/>
  <c r="B1425"/>
  <c r="C1426"/>
  <c r="B1499"/>
  <c r="C1500"/>
  <c r="B1624"/>
  <c r="C1625"/>
  <c r="B1714"/>
  <c r="C1715"/>
  <c r="B1581"/>
  <c r="C1582"/>
  <c r="C27"/>
  <c r="B26"/>
  <c r="B152"/>
  <c r="C153"/>
  <c r="B74"/>
  <c r="C75"/>
  <c r="B430"/>
  <c r="C431"/>
  <c r="B496"/>
  <c r="C497"/>
  <c r="B243"/>
  <c r="C244"/>
  <c r="B321"/>
  <c r="C322"/>
  <c r="B113"/>
  <c r="C114"/>
  <c r="B279"/>
  <c r="C280"/>
  <c r="B195"/>
  <c r="C196"/>
  <c r="B392"/>
  <c r="C393"/>
  <c r="B462"/>
  <c r="C463"/>
  <c r="B355"/>
  <c r="C356"/>
  <c r="A28" i="11"/>
  <c r="C1054" i="1" l="1"/>
  <c r="B1053"/>
  <c r="B928"/>
  <c r="C929"/>
  <c r="B636"/>
  <c r="C637"/>
  <c r="B1582"/>
  <c r="C1583"/>
  <c r="B1715"/>
  <c r="C1716"/>
  <c r="B1625"/>
  <c r="C1626"/>
  <c r="B1500"/>
  <c r="C1501"/>
  <c r="B1426"/>
  <c r="C1427"/>
  <c r="B1348"/>
  <c r="C1349"/>
  <c r="B1262"/>
  <c r="C1263"/>
  <c r="B1182"/>
  <c r="C1183"/>
  <c r="B1094"/>
  <c r="C1095"/>
  <c r="B1018"/>
  <c r="C1019"/>
  <c r="B843"/>
  <c r="C844"/>
  <c r="B771"/>
  <c r="C772"/>
  <c r="B538"/>
  <c r="C539"/>
  <c r="B1759"/>
  <c r="C1760"/>
  <c r="B1671"/>
  <c r="C1672"/>
  <c r="B1540"/>
  <c r="C1541"/>
  <c r="B1466"/>
  <c r="C1467"/>
  <c r="B1390"/>
  <c r="C1391"/>
  <c r="B1314"/>
  <c r="C1315"/>
  <c r="B1222"/>
  <c r="C1223"/>
  <c r="B1140"/>
  <c r="C1141"/>
  <c r="B988"/>
  <c r="C989"/>
  <c r="B882"/>
  <c r="C883"/>
  <c r="B679"/>
  <c r="C680"/>
  <c r="B801"/>
  <c r="C802"/>
  <c r="B725"/>
  <c r="C726"/>
  <c r="B587"/>
  <c r="C588"/>
  <c r="C28"/>
  <c r="B27"/>
  <c r="B153"/>
  <c r="C154"/>
  <c r="B356"/>
  <c r="C357"/>
  <c r="B463"/>
  <c r="C464"/>
  <c r="B393"/>
  <c r="C394"/>
  <c r="B196"/>
  <c r="C197"/>
  <c r="B280"/>
  <c r="C281"/>
  <c r="B114"/>
  <c r="C115"/>
  <c r="B322"/>
  <c r="C323"/>
  <c r="B244"/>
  <c r="C245"/>
  <c r="B497"/>
  <c r="C498"/>
  <c r="B431"/>
  <c r="C432"/>
  <c r="B75"/>
  <c r="C76"/>
  <c r="A29" i="11"/>
  <c r="C1055" i="1" l="1"/>
  <c r="B1054"/>
  <c r="B637"/>
  <c r="C638"/>
  <c r="B929"/>
  <c r="C930"/>
  <c r="B588"/>
  <c r="C589"/>
  <c r="B726"/>
  <c r="C727"/>
  <c r="B802"/>
  <c r="C803"/>
  <c r="B680"/>
  <c r="C681"/>
  <c r="B883"/>
  <c r="C884"/>
  <c r="B989"/>
  <c r="C990"/>
  <c r="B1141"/>
  <c r="C1142"/>
  <c r="B1223"/>
  <c r="C1224"/>
  <c r="B1315"/>
  <c r="C1316"/>
  <c r="B1391"/>
  <c r="C1392"/>
  <c r="B1467"/>
  <c r="C1468"/>
  <c r="B1541"/>
  <c r="C1542"/>
  <c r="B1672"/>
  <c r="C1673"/>
  <c r="B1760"/>
  <c r="C1761"/>
  <c r="B1761" s="1"/>
  <c r="B539"/>
  <c r="C540"/>
  <c r="B772"/>
  <c r="C773"/>
  <c r="B844"/>
  <c r="C845"/>
  <c r="B1019"/>
  <c r="C1020"/>
  <c r="B1095"/>
  <c r="C1096"/>
  <c r="B1183"/>
  <c r="C1184"/>
  <c r="B1263"/>
  <c r="C1264"/>
  <c r="B1349"/>
  <c r="C1350"/>
  <c r="B1427"/>
  <c r="C1428"/>
  <c r="B1501"/>
  <c r="C1502"/>
  <c r="B1626"/>
  <c r="C1627"/>
  <c r="B1716"/>
  <c r="C1717"/>
  <c r="B1583"/>
  <c r="C1584"/>
  <c r="C29"/>
  <c r="B28"/>
  <c r="B154"/>
  <c r="C155"/>
  <c r="B76"/>
  <c r="C77"/>
  <c r="B432"/>
  <c r="C433"/>
  <c r="B498"/>
  <c r="C499"/>
  <c r="B245"/>
  <c r="C246"/>
  <c r="B323"/>
  <c r="C324"/>
  <c r="B115"/>
  <c r="C116"/>
  <c r="B281"/>
  <c r="C282"/>
  <c r="B197"/>
  <c r="C198"/>
  <c r="B394"/>
  <c r="C395"/>
  <c r="B464"/>
  <c r="C465"/>
  <c r="B357"/>
  <c r="C358"/>
  <c r="A30" i="11"/>
  <c r="C1056" i="1" l="1"/>
  <c r="B1055"/>
  <c r="B930"/>
  <c r="C931"/>
  <c r="C639"/>
  <c r="B638"/>
  <c r="B1584"/>
  <c r="C1585"/>
  <c r="B1717"/>
  <c r="C1718"/>
  <c r="B1627"/>
  <c r="C1628"/>
  <c r="B1502"/>
  <c r="C1503"/>
  <c r="B1428"/>
  <c r="C1429"/>
  <c r="B1350"/>
  <c r="C1351"/>
  <c r="B1264"/>
  <c r="C1265"/>
  <c r="B1184"/>
  <c r="C1185"/>
  <c r="B1096"/>
  <c r="C1097"/>
  <c r="B1020"/>
  <c r="C1021"/>
  <c r="B845"/>
  <c r="C846"/>
  <c r="B773"/>
  <c r="C774"/>
  <c r="B540"/>
  <c r="C541"/>
  <c r="B1673"/>
  <c r="C1674"/>
  <c r="B1542"/>
  <c r="C1543"/>
  <c r="B1468"/>
  <c r="C1469"/>
  <c r="B1392"/>
  <c r="C1393"/>
  <c r="B1316"/>
  <c r="C1317"/>
  <c r="B1224"/>
  <c r="C1225"/>
  <c r="B1142"/>
  <c r="C1143"/>
  <c r="B990"/>
  <c r="C991"/>
  <c r="B884"/>
  <c r="C885"/>
  <c r="B681"/>
  <c r="C682"/>
  <c r="B803"/>
  <c r="C804"/>
  <c r="B727"/>
  <c r="C728"/>
  <c r="B589"/>
  <c r="C590"/>
  <c r="C30"/>
  <c r="B29"/>
  <c r="B155"/>
  <c r="C156"/>
  <c r="B358"/>
  <c r="C359"/>
  <c r="B465"/>
  <c r="C466"/>
  <c r="B395"/>
  <c r="C396"/>
  <c r="B198"/>
  <c r="C199"/>
  <c r="B282"/>
  <c r="C283"/>
  <c r="B116"/>
  <c r="C117"/>
  <c r="B324"/>
  <c r="C325"/>
  <c r="B246"/>
  <c r="C247"/>
  <c r="B499"/>
  <c r="C500"/>
  <c r="B433"/>
  <c r="C434"/>
  <c r="B77"/>
  <c r="C78"/>
  <c r="A31" i="11"/>
  <c r="A32" s="1"/>
  <c r="B639" i="1" l="1"/>
  <c r="C640"/>
  <c r="C1057"/>
  <c r="B1056"/>
  <c r="B931"/>
  <c r="C932"/>
  <c r="B590"/>
  <c r="C591"/>
  <c r="B728"/>
  <c r="C729"/>
  <c r="B804"/>
  <c r="C805"/>
  <c r="B682"/>
  <c r="C683"/>
  <c r="B885"/>
  <c r="C886"/>
  <c r="B991"/>
  <c r="C992"/>
  <c r="B1143"/>
  <c r="C1144"/>
  <c r="B1225"/>
  <c r="C1226"/>
  <c r="B1317"/>
  <c r="C1318"/>
  <c r="B1393"/>
  <c r="C1394"/>
  <c r="B1469"/>
  <c r="C1470"/>
  <c r="B1543"/>
  <c r="C1544"/>
  <c r="B1674"/>
  <c r="C1675"/>
  <c r="B541"/>
  <c r="C542"/>
  <c r="B774"/>
  <c r="C775"/>
  <c r="B846"/>
  <c r="C847"/>
  <c r="B1021"/>
  <c r="C1022"/>
  <c r="B1097"/>
  <c r="C1098"/>
  <c r="B1185"/>
  <c r="C1186"/>
  <c r="B1265"/>
  <c r="C1266"/>
  <c r="B1351"/>
  <c r="C1352"/>
  <c r="B1429"/>
  <c r="C1430"/>
  <c r="B1503"/>
  <c r="C1504"/>
  <c r="B1628"/>
  <c r="C1629"/>
  <c r="B1718"/>
  <c r="C1719"/>
  <c r="B1585"/>
  <c r="C1586"/>
  <c r="C31"/>
  <c r="B30"/>
  <c r="B156"/>
  <c r="C157"/>
  <c r="B78"/>
  <c r="C79"/>
  <c r="B434"/>
  <c r="C435"/>
  <c r="B500"/>
  <c r="C501"/>
  <c r="B247"/>
  <c r="C248"/>
  <c r="B325"/>
  <c r="C326"/>
  <c r="B117"/>
  <c r="C118"/>
  <c r="B283"/>
  <c r="C284"/>
  <c r="B199"/>
  <c r="C200"/>
  <c r="B396"/>
  <c r="C397"/>
  <c r="B466"/>
  <c r="C467"/>
  <c r="B359"/>
  <c r="C360"/>
  <c r="A33" i="11"/>
  <c r="C1058" i="1" l="1"/>
  <c r="B1057"/>
  <c r="B932"/>
  <c r="C933"/>
  <c r="C641"/>
  <c r="B640"/>
  <c r="B1586"/>
  <c r="C1587"/>
  <c r="B1719"/>
  <c r="C1720"/>
  <c r="B1629"/>
  <c r="C1630"/>
  <c r="B1504"/>
  <c r="C1505"/>
  <c r="B1430"/>
  <c r="C1431"/>
  <c r="B1352"/>
  <c r="C1353"/>
  <c r="B1266"/>
  <c r="C1267"/>
  <c r="B1186"/>
  <c r="C1187"/>
  <c r="B1098"/>
  <c r="C1099"/>
  <c r="B1022"/>
  <c r="C1023"/>
  <c r="B847"/>
  <c r="C848"/>
  <c r="B775"/>
  <c r="C776"/>
  <c r="B776" s="1"/>
  <c r="B542"/>
  <c r="C543"/>
  <c r="B1675"/>
  <c r="C1676"/>
  <c r="B1544"/>
  <c r="C1545"/>
  <c r="B1470"/>
  <c r="C1471"/>
  <c r="B1394"/>
  <c r="C1395"/>
  <c r="B1318"/>
  <c r="C1319"/>
  <c r="B1226"/>
  <c r="C1227"/>
  <c r="B1144"/>
  <c r="C1145"/>
  <c r="B992"/>
  <c r="C993"/>
  <c r="B993" s="1"/>
  <c r="B886"/>
  <c r="C887"/>
  <c r="B683"/>
  <c r="C684"/>
  <c r="B805"/>
  <c r="C806"/>
  <c r="B729"/>
  <c r="C730"/>
  <c r="B591"/>
  <c r="C592"/>
  <c r="C32"/>
  <c r="B31"/>
  <c r="B157"/>
  <c r="C158"/>
  <c r="B360"/>
  <c r="C361"/>
  <c r="B467"/>
  <c r="C468"/>
  <c r="B397"/>
  <c r="C398"/>
  <c r="B200"/>
  <c r="C201"/>
  <c r="B284"/>
  <c r="C285"/>
  <c r="B118"/>
  <c r="C119"/>
  <c r="B326"/>
  <c r="C327"/>
  <c r="B248"/>
  <c r="C249"/>
  <c r="B501"/>
  <c r="C502"/>
  <c r="B435"/>
  <c r="C436"/>
  <c r="B79"/>
  <c r="C80"/>
  <c r="A34" i="11"/>
  <c r="C642" i="1" l="1"/>
  <c r="B641"/>
  <c r="C1059"/>
  <c r="B1058"/>
  <c r="B933"/>
  <c r="C934"/>
  <c r="B592"/>
  <c r="C593"/>
  <c r="B730"/>
  <c r="C731"/>
  <c r="B806"/>
  <c r="C807"/>
  <c r="B684"/>
  <c r="C685"/>
  <c r="B887"/>
  <c r="C888"/>
  <c r="B1145"/>
  <c r="C1146"/>
  <c r="B1227"/>
  <c r="C1228"/>
  <c r="B1319"/>
  <c r="C1320"/>
  <c r="B1395"/>
  <c r="C1396"/>
  <c r="B1471"/>
  <c r="C1472"/>
  <c r="B1545"/>
  <c r="C1546"/>
  <c r="B1676"/>
  <c r="C1677"/>
  <c r="B543"/>
  <c r="C544"/>
  <c r="B848"/>
  <c r="C849"/>
  <c r="B1023"/>
  <c r="C1024"/>
  <c r="B1099"/>
  <c r="C1100"/>
  <c r="B1187"/>
  <c r="C1188"/>
  <c r="B1267"/>
  <c r="C1268"/>
  <c r="B1353"/>
  <c r="C1354"/>
  <c r="B1431"/>
  <c r="C1432"/>
  <c r="B1505"/>
  <c r="C1506"/>
  <c r="B1630"/>
  <c r="C1631"/>
  <c r="B1720"/>
  <c r="C1721"/>
  <c r="B1587"/>
  <c r="C1588"/>
  <c r="C33"/>
  <c r="B32"/>
  <c r="B158"/>
  <c r="C159"/>
  <c r="B80"/>
  <c r="C81"/>
  <c r="B436"/>
  <c r="C437"/>
  <c r="B502"/>
  <c r="C503"/>
  <c r="B249"/>
  <c r="C250"/>
  <c r="B327"/>
  <c r="C328"/>
  <c r="B119"/>
  <c r="C120"/>
  <c r="B285"/>
  <c r="C286"/>
  <c r="B201"/>
  <c r="C202"/>
  <c r="B398"/>
  <c r="C399"/>
  <c r="B468"/>
  <c r="C469"/>
  <c r="B361"/>
  <c r="C362"/>
  <c r="A35" i="11"/>
  <c r="C1060" i="1" l="1"/>
  <c r="B1059"/>
  <c r="C643"/>
  <c r="B642"/>
  <c r="B934"/>
  <c r="C935"/>
  <c r="B1588"/>
  <c r="C1589"/>
  <c r="B1721"/>
  <c r="C1722"/>
  <c r="B1631"/>
  <c r="C1632"/>
  <c r="B1506"/>
  <c r="C1507"/>
  <c r="B1432"/>
  <c r="C1433"/>
  <c r="B1354"/>
  <c r="C1355"/>
  <c r="B1268"/>
  <c r="C1269"/>
  <c r="B1188"/>
  <c r="C1189"/>
  <c r="B1100"/>
  <c r="C1101"/>
  <c r="B1024"/>
  <c r="C1025"/>
  <c r="B849"/>
  <c r="C850"/>
  <c r="B544"/>
  <c r="C545"/>
  <c r="B1677"/>
  <c r="C1678"/>
  <c r="B1546"/>
  <c r="C1547"/>
  <c r="B1472"/>
  <c r="C1473"/>
  <c r="B1396"/>
  <c r="C1397"/>
  <c r="B1320"/>
  <c r="C1321"/>
  <c r="B1228"/>
  <c r="C1229"/>
  <c r="B1146"/>
  <c r="C1147"/>
  <c r="B888"/>
  <c r="C889"/>
  <c r="B685"/>
  <c r="C686"/>
  <c r="B807"/>
  <c r="C808"/>
  <c r="B731"/>
  <c r="C732"/>
  <c r="B593"/>
  <c r="C594"/>
  <c r="C34"/>
  <c r="B33"/>
  <c r="C160"/>
  <c r="B159"/>
  <c r="B362"/>
  <c r="C363"/>
  <c r="B469"/>
  <c r="C470"/>
  <c r="B399"/>
  <c r="C400"/>
  <c r="B202"/>
  <c r="C203"/>
  <c r="B286"/>
  <c r="C287"/>
  <c r="B120"/>
  <c r="C121"/>
  <c r="B328"/>
  <c r="C329"/>
  <c r="B250"/>
  <c r="C251"/>
  <c r="B503"/>
  <c r="C504"/>
  <c r="B437"/>
  <c r="C438"/>
  <c r="B438" s="1"/>
  <c r="B81"/>
  <c r="C82"/>
  <c r="A36" i="11"/>
  <c r="C644" i="1" l="1"/>
  <c r="B643"/>
  <c r="C1061"/>
  <c r="B1060"/>
  <c r="B935"/>
  <c r="C936"/>
  <c r="B594"/>
  <c r="C595"/>
  <c r="B732"/>
  <c r="C733"/>
  <c r="B808"/>
  <c r="C809"/>
  <c r="B686"/>
  <c r="C687"/>
  <c r="B889"/>
  <c r="C890"/>
  <c r="B1147"/>
  <c r="C1148"/>
  <c r="B1229"/>
  <c r="C1230"/>
  <c r="B1321"/>
  <c r="C1322"/>
  <c r="B1397"/>
  <c r="C1398"/>
  <c r="B1473"/>
  <c r="C1474"/>
  <c r="B1547"/>
  <c r="C1548"/>
  <c r="B1678"/>
  <c r="C1679"/>
  <c r="B545"/>
  <c r="C546"/>
  <c r="B850"/>
  <c r="C851"/>
  <c r="B1025"/>
  <c r="C1026"/>
  <c r="B1101"/>
  <c r="C1102"/>
  <c r="B1189"/>
  <c r="C1190"/>
  <c r="B1269"/>
  <c r="C1270"/>
  <c r="B1355"/>
  <c r="C1356"/>
  <c r="B1433"/>
  <c r="C1434"/>
  <c r="B1507"/>
  <c r="C1508"/>
  <c r="B1632"/>
  <c r="C1633"/>
  <c r="B1722"/>
  <c r="C1723"/>
  <c r="B1589"/>
  <c r="C1590"/>
  <c r="C161"/>
  <c r="B160"/>
  <c r="C35"/>
  <c r="B34"/>
  <c r="B82"/>
  <c r="C83"/>
  <c r="B504"/>
  <c r="C505"/>
  <c r="B251"/>
  <c r="C252"/>
  <c r="B329"/>
  <c r="C330"/>
  <c r="B330" s="1"/>
  <c r="B121"/>
  <c r="C122"/>
  <c r="B287"/>
  <c r="C288"/>
  <c r="B203"/>
  <c r="C204"/>
  <c r="B400"/>
  <c r="C401"/>
  <c r="B470"/>
  <c r="C471"/>
  <c r="B471" s="1"/>
  <c r="B363"/>
  <c r="C364"/>
  <c r="A37" i="11"/>
  <c r="C1062" i="1" l="1"/>
  <c r="B1061"/>
  <c r="C645"/>
  <c r="B644"/>
  <c r="B936"/>
  <c r="C937"/>
  <c r="B1590"/>
  <c r="C1591"/>
  <c r="B1723"/>
  <c r="C1724"/>
  <c r="B1633"/>
  <c r="C1634"/>
  <c r="B1508"/>
  <c r="C1509"/>
  <c r="B1434"/>
  <c r="C1435"/>
  <c r="B1356"/>
  <c r="C1357"/>
  <c r="B1270"/>
  <c r="C1271"/>
  <c r="B1190"/>
  <c r="C1191"/>
  <c r="B1102"/>
  <c r="C1103"/>
  <c r="B1026"/>
  <c r="C1027"/>
  <c r="B851"/>
  <c r="C852"/>
  <c r="B546"/>
  <c r="C547"/>
  <c r="B1679"/>
  <c r="C1680"/>
  <c r="B1548"/>
  <c r="C1549"/>
  <c r="B1474"/>
  <c r="C1475"/>
  <c r="B1475" s="1"/>
  <c r="B1398"/>
  <c r="C1399"/>
  <c r="B1322"/>
  <c r="C1323"/>
  <c r="B1323" s="1"/>
  <c r="B1230"/>
  <c r="C1231"/>
  <c r="B1148"/>
  <c r="C1149"/>
  <c r="B890"/>
  <c r="C891"/>
  <c r="B687"/>
  <c r="C688"/>
  <c r="B809"/>
  <c r="C810"/>
  <c r="B733"/>
  <c r="C734"/>
  <c r="B595"/>
  <c r="C596"/>
  <c r="C36"/>
  <c r="B35"/>
  <c r="C162"/>
  <c r="B161"/>
  <c r="B364"/>
  <c r="C365"/>
  <c r="B401"/>
  <c r="C402"/>
  <c r="B204"/>
  <c r="C205"/>
  <c r="B288"/>
  <c r="C289"/>
  <c r="B122"/>
  <c r="C123"/>
  <c r="B252"/>
  <c r="C253"/>
  <c r="B505"/>
  <c r="C506"/>
  <c r="B83"/>
  <c r="C84"/>
  <c r="A45" i="11"/>
  <c r="C646" i="1" l="1"/>
  <c r="B645"/>
  <c r="C1063"/>
  <c r="B1062"/>
  <c r="B937"/>
  <c r="C938"/>
  <c r="B596"/>
  <c r="C597"/>
  <c r="B734"/>
  <c r="C735"/>
  <c r="B810"/>
  <c r="C811"/>
  <c r="B688"/>
  <c r="C689"/>
  <c r="B891"/>
  <c r="C892"/>
  <c r="B1149"/>
  <c r="C1150"/>
  <c r="B1231"/>
  <c r="C1232"/>
  <c r="B1399"/>
  <c r="C1400"/>
  <c r="B1549"/>
  <c r="C1550"/>
  <c r="B1680"/>
  <c r="C1681"/>
  <c r="B547"/>
  <c r="C548"/>
  <c r="B852"/>
  <c r="C853"/>
  <c r="B1027"/>
  <c r="C1028"/>
  <c r="B1028" s="1"/>
  <c r="B1103"/>
  <c r="C1104"/>
  <c r="B1191"/>
  <c r="C1192"/>
  <c r="B1271"/>
  <c r="C1272"/>
  <c r="B1357"/>
  <c r="C1358"/>
  <c r="B1435"/>
  <c r="C1436"/>
  <c r="B1509"/>
  <c r="C1510"/>
  <c r="B1634"/>
  <c r="C1635"/>
  <c r="B1724"/>
  <c r="C1725"/>
  <c r="B1591"/>
  <c r="C1592"/>
  <c r="C163"/>
  <c r="B162"/>
  <c r="C37"/>
  <c r="B36"/>
  <c r="B84"/>
  <c r="C85"/>
  <c r="B506"/>
  <c r="C507"/>
  <c r="B253"/>
  <c r="C254"/>
  <c r="B123"/>
  <c r="C124"/>
  <c r="B289"/>
  <c r="C290"/>
  <c r="B205"/>
  <c r="C206"/>
  <c r="B402"/>
  <c r="C403"/>
  <c r="B365"/>
  <c r="C366"/>
  <c r="A46" i="11"/>
  <c r="C1064" i="1" l="1"/>
  <c r="B1063"/>
  <c r="C647"/>
  <c r="B646"/>
  <c r="B938"/>
  <c r="C939"/>
  <c r="B1592"/>
  <c r="C1593"/>
  <c r="B1725"/>
  <c r="C1726"/>
  <c r="B1635"/>
  <c r="C1636"/>
  <c r="B1510"/>
  <c r="C1511"/>
  <c r="B1436"/>
  <c r="C1437"/>
  <c r="B1358"/>
  <c r="C1359"/>
  <c r="B1272"/>
  <c r="C1273"/>
  <c r="B1192"/>
  <c r="C1193"/>
  <c r="B1104"/>
  <c r="C1105"/>
  <c r="B853"/>
  <c r="C854"/>
  <c r="B548"/>
  <c r="C549"/>
  <c r="B1681"/>
  <c r="C1682"/>
  <c r="B1550"/>
  <c r="C1551"/>
  <c r="B1400"/>
  <c r="C1401"/>
  <c r="B1401" s="1"/>
  <c r="B1232"/>
  <c r="C1233"/>
  <c r="B1150"/>
  <c r="C1151"/>
  <c r="B892"/>
  <c r="C893"/>
  <c r="B689"/>
  <c r="C690"/>
  <c r="B811"/>
  <c r="C812"/>
  <c r="B735"/>
  <c r="C736"/>
  <c r="B597"/>
  <c r="C598"/>
  <c r="C38"/>
  <c r="B37"/>
  <c r="C164"/>
  <c r="B163"/>
  <c r="B366"/>
  <c r="C367"/>
  <c r="B403"/>
  <c r="C404"/>
  <c r="B206"/>
  <c r="C207"/>
  <c r="B290"/>
  <c r="C291"/>
  <c r="B124"/>
  <c r="C125"/>
  <c r="B254"/>
  <c r="C255"/>
  <c r="B255" s="1"/>
  <c r="B507"/>
  <c r="C508"/>
  <c r="B85"/>
  <c r="C86"/>
  <c r="A47" i="11"/>
  <c r="C648" i="1" l="1"/>
  <c r="B647"/>
  <c r="C1065"/>
  <c r="B1064"/>
  <c r="B939"/>
  <c r="C940"/>
  <c r="B598"/>
  <c r="C599"/>
  <c r="B736"/>
  <c r="C737"/>
  <c r="B812"/>
  <c r="C813"/>
  <c r="B690"/>
  <c r="C691"/>
  <c r="B893"/>
  <c r="C894"/>
  <c r="B1151"/>
  <c r="C1152"/>
  <c r="B1233"/>
  <c r="C1234"/>
  <c r="B1551"/>
  <c r="C1552"/>
  <c r="B1682"/>
  <c r="C1683"/>
  <c r="B549"/>
  <c r="C550"/>
  <c r="B854"/>
  <c r="C855"/>
  <c r="B1105"/>
  <c r="C1106"/>
  <c r="B1193"/>
  <c r="C1194"/>
  <c r="B1273"/>
  <c r="C1274"/>
  <c r="B1359"/>
  <c r="C1360"/>
  <c r="B1437"/>
  <c r="C1438"/>
  <c r="B1511"/>
  <c r="C1512"/>
  <c r="B1636"/>
  <c r="C1637"/>
  <c r="B1726"/>
  <c r="C1727"/>
  <c r="B1593"/>
  <c r="C1594"/>
  <c r="C165"/>
  <c r="B164"/>
  <c r="C39"/>
  <c r="B38"/>
  <c r="B86"/>
  <c r="C87"/>
  <c r="B508"/>
  <c r="C509"/>
  <c r="B125"/>
  <c r="C126"/>
  <c r="B291"/>
  <c r="C292"/>
  <c r="B207"/>
  <c r="C208"/>
  <c r="B404"/>
  <c r="C405"/>
  <c r="B367"/>
  <c r="C368"/>
  <c r="B368" s="1"/>
  <c r="A48" i="11"/>
  <c r="C1066" i="1" l="1"/>
  <c r="B1065"/>
  <c r="C649"/>
  <c r="B648"/>
  <c r="B940"/>
  <c r="C941"/>
  <c r="B941" s="1"/>
  <c r="B1594"/>
  <c r="C1595"/>
  <c r="B1727"/>
  <c r="C1728"/>
  <c r="B1637"/>
  <c r="C1638"/>
  <c r="B1512"/>
  <c r="C1513"/>
  <c r="B1438"/>
  <c r="C1439"/>
  <c r="B1360"/>
  <c r="C1361"/>
  <c r="B1274"/>
  <c r="C1275"/>
  <c r="B1194"/>
  <c r="C1195"/>
  <c r="B1106"/>
  <c r="C1107"/>
  <c r="B855"/>
  <c r="C856"/>
  <c r="B550"/>
  <c r="C551"/>
  <c r="B1683"/>
  <c r="C1684"/>
  <c r="B1552"/>
  <c r="C1553"/>
  <c r="B1234"/>
  <c r="C1235"/>
  <c r="B1152"/>
  <c r="C1153"/>
  <c r="B894"/>
  <c r="C895"/>
  <c r="B691"/>
  <c r="C692"/>
  <c r="B813"/>
  <c r="C814"/>
  <c r="B737"/>
  <c r="C738"/>
  <c r="B599"/>
  <c r="C600"/>
  <c r="C40"/>
  <c r="B39"/>
  <c r="B165"/>
  <c r="C166"/>
  <c r="B405"/>
  <c r="C406"/>
  <c r="B406" s="1"/>
  <c r="B208"/>
  <c r="C209"/>
  <c r="B292"/>
  <c r="C293"/>
  <c r="B126"/>
  <c r="C127"/>
  <c r="B509"/>
  <c r="C510"/>
  <c r="B87"/>
  <c r="C88"/>
  <c r="A49" i="11"/>
  <c r="C650" i="1" l="1"/>
  <c r="B649"/>
  <c r="C1067"/>
  <c r="B1066"/>
  <c r="B600"/>
  <c r="C601"/>
  <c r="B738"/>
  <c r="C739"/>
  <c r="B814"/>
  <c r="C815"/>
  <c r="B692"/>
  <c r="C693"/>
  <c r="B895"/>
  <c r="C896"/>
  <c r="B1153"/>
  <c r="C1154"/>
  <c r="B1235"/>
  <c r="C1236"/>
  <c r="B1236" s="1"/>
  <c r="B1553"/>
  <c r="C1554"/>
  <c r="B1684"/>
  <c r="C1685"/>
  <c r="B551"/>
  <c r="C552"/>
  <c r="B856"/>
  <c r="C857"/>
  <c r="B857" s="1"/>
  <c r="B1107"/>
  <c r="C1108"/>
  <c r="B1195"/>
  <c r="C1196"/>
  <c r="B1196" s="1"/>
  <c r="B1275"/>
  <c r="C1276"/>
  <c r="B1361"/>
  <c r="C1362"/>
  <c r="B1439"/>
  <c r="C1440"/>
  <c r="B1440" s="1"/>
  <c r="B1513"/>
  <c r="C1514"/>
  <c r="B1514" s="1"/>
  <c r="B1638"/>
  <c r="C1639"/>
  <c r="B1728"/>
  <c r="C1729"/>
  <c r="B1595"/>
  <c r="C1596"/>
  <c r="C41"/>
  <c r="B40"/>
  <c r="C167"/>
  <c r="B166"/>
  <c r="B88"/>
  <c r="C89"/>
  <c r="B89" s="1"/>
  <c r="B510"/>
  <c r="C511"/>
  <c r="B127"/>
  <c r="C128"/>
  <c r="B128" s="1"/>
  <c r="B293"/>
  <c r="C294"/>
  <c r="B209"/>
  <c r="C210"/>
  <c r="A50" i="11"/>
  <c r="C1068" i="1" l="1"/>
  <c r="B1067"/>
  <c r="C651"/>
  <c r="B650"/>
  <c r="B1596"/>
  <c r="C1597"/>
  <c r="B1729"/>
  <c r="C1730"/>
  <c r="B1639"/>
  <c r="C1640"/>
  <c r="B1362"/>
  <c r="C1363"/>
  <c r="B1276"/>
  <c r="C1277"/>
  <c r="B1108"/>
  <c r="C1109"/>
  <c r="B552"/>
  <c r="C553"/>
  <c r="B1685"/>
  <c r="C1686"/>
  <c r="B1554"/>
  <c r="C1555"/>
  <c r="B1154"/>
  <c r="C1155"/>
  <c r="B896"/>
  <c r="C897"/>
  <c r="B693"/>
  <c r="C694"/>
  <c r="B815"/>
  <c r="C816"/>
  <c r="B739"/>
  <c r="C740"/>
  <c r="B601"/>
  <c r="C602"/>
  <c r="C168"/>
  <c r="B167"/>
  <c r="C42"/>
  <c r="B41"/>
  <c r="B210"/>
  <c r="C211"/>
  <c r="B294"/>
  <c r="C295"/>
  <c r="B511"/>
  <c r="C512"/>
  <c r="A51" i="11"/>
  <c r="B512" i="1" l="1"/>
  <c r="C513"/>
  <c r="B513" s="1"/>
  <c r="C652"/>
  <c r="B651"/>
  <c r="C1069"/>
  <c r="B1069" s="1"/>
  <c r="B1068"/>
  <c r="B602"/>
  <c r="C603"/>
  <c r="B740"/>
  <c r="C741"/>
  <c r="B816"/>
  <c r="C817"/>
  <c r="B694"/>
  <c r="C695"/>
  <c r="B897"/>
  <c r="C898"/>
  <c r="B1155"/>
  <c r="C1156"/>
  <c r="B1555"/>
  <c r="C1556"/>
  <c r="B1556" s="1"/>
  <c r="B1686"/>
  <c r="C1687"/>
  <c r="B553"/>
  <c r="C554"/>
  <c r="B1109"/>
  <c r="C1110"/>
  <c r="B1277"/>
  <c r="C1278"/>
  <c r="B1363"/>
  <c r="C1364"/>
  <c r="B1364" s="1"/>
  <c r="B1640"/>
  <c r="C1641"/>
  <c r="B1730"/>
  <c r="C1731"/>
  <c r="B1597"/>
  <c r="C1598"/>
  <c r="C43"/>
  <c r="B42"/>
  <c r="C169"/>
  <c r="B168"/>
  <c r="B295"/>
  <c r="C296"/>
  <c r="B296" s="1"/>
  <c r="B211"/>
  <c r="C212"/>
  <c r="A52" i="11"/>
  <c r="C653" i="1" l="1"/>
  <c r="B652"/>
  <c r="B1598"/>
  <c r="C1599"/>
  <c r="B1731"/>
  <c r="C1732"/>
  <c r="B1641"/>
  <c r="C1642"/>
  <c r="B1278"/>
  <c r="C1279"/>
  <c r="B1110"/>
  <c r="C1111"/>
  <c r="B554"/>
  <c r="C555"/>
  <c r="B1687"/>
  <c r="C1688"/>
  <c r="B1156"/>
  <c r="C1157"/>
  <c r="B1157" s="1"/>
  <c r="B898"/>
  <c r="C899"/>
  <c r="B695"/>
  <c r="C696"/>
  <c r="B817"/>
  <c r="C818"/>
  <c r="B818" s="1"/>
  <c r="B741"/>
  <c r="C742"/>
  <c r="B603"/>
  <c r="C604"/>
  <c r="C170"/>
  <c r="B170" s="1"/>
  <c r="B169"/>
  <c r="C44"/>
  <c r="B43"/>
  <c r="B212"/>
  <c r="C213"/>
  <c r="A53" i="11"/>
  <c r="C654" i="1" l="1"/>
  <c r="B654" s="1"/>
  <c r="B653"/>
  <c r="B604"/>
  <c r="C605"/>
  <c r="B742"/>
  <c r="C743"/>
  <c r="B696"/>
  <c r="C697"/>
  <c r="B899"/>
  <c r="C900"/>
  <c r="B1688"/>
  <c r="C1689"/>
  <c r="B555"/>
  <c r="C556"/>
  <c r="B1111"/>
  <c r="C1112"/>
  <c r="B1279"/>
  <c r="C1280"/>
  <c r="B1642"/>
  <c r="C1643"/>
  <c r="B1732"/>
  <c r="C1733"/>
  <c r="B1733" s="1"/>
  <c r="B1599"/>
  <c r="C1600"/>
  <c r="B1600" s="1"/>
  <c r="C45"/>
  <c r="B44"/>
  <c r="B213"/>
  <c r="C214"/>
  <c r="A54" i="11"/>
  <c r="B1643" i="1" l="1"/>
  <c r="C1644"/>
  <c r="B1280"/>
  <c r="C1281"/>
  <c r="B1112"/>
  <c r="C1113"/>
  <c r="B556"/>
  <c r="C557"/>
  <c r="B1689"/>
  <c r="C1690"/>
  <c r="B1690" s="1"/>
  <c r="B900"/>
  <c r="C901"/>
  <c r="B697"/>
  <c r="C698"/>
  <c r="B743"/>
  <c r="C744"/>
  <c r="B605"/>
  <c r="C606"/>
  <c r="C46"/>
  <c r="B45"/>
  <c r="B214"/>
  <c r="C215"/>
  <c r="A55" i="11"/>
  <c r="B606" i="1" l="1"/>
  <c r="C607"/>
  <c r="B744"/>
  <c r="C745"/>
  <c r="B745" s="1"/>
  <c r="B698"/>
  <c r="C699"/>
  <c r="B901"/>
  <c r="C902"/>
  <c r="B902" s="1"/>
  <c r="B557"/>
  <c r="C558"/>
  <c r="B1113"/>
  <c r="C1114"/>
  <c r="B1114" s="1"/>
  <c r="B1281"/>
  <c r="C1282"/>
  <c r="B1644"/>
  <c r="C1645"/>
  <c r="C47"/>
  <c r="B46"/>
  <c r="B215"/>
  <c r="C216"/>
  <c r="A56" i="11"/>
  <c r="B1645" i="1" l="1"/>
  <c r="C1646"/>
  <c r="B1646" s="1"/>
  <c r="B1282"/>
  <c r="C1283"/>
  <c r="B558"/>
  <c r="C559"/>
  <c r="B699"/>
  <c r="C700"/>
  <c r="B700" s="1"/>
  <c r="B607"/>
  <c r="C608"/>
  <c r="C48"/>
  <c r="B47"/>
  <c r="B216"/>
  <c r="C217"/>
  <c r="A57" i="11"/>
  <c r="A58" s="1"/>
  <c r="B608" i="1" l="1"/>
  <c r="C609"/>
  <c r="B559"/>
  <c r="C560"/>
  <c r="B1283"/>
  <c r="C1284"/>
  <c r="C49"/>
  <c r="B48"/>
  <c r="B217"/>
  <c r="C218"/>
  <c r="B218" s="1"/>
  <c r="A59" i="11"/>
  <c r="B1284" i="1" l="1"/>
  <c r="C1285"/>
  <c r="B560"/>
  <c r="C561"/>
  <c r="B561" s="1"/>
  <c r="B609"/>
  <c r="C610"/>
  <c r="B610" s="1"/>
  <c r="C50"/>
  <c r="B50" s="1"/>
  <c r="B49"/>
  <c r="A60" i="11"/>
  <c r="B1285" i="1" l="1"/>
  <c r="C1286"/>
  <c r="A61" i="11"/>
  <c r="B1286" i="1" l="1"/>
  <c r="C1287"/>
  <c r="A62" i="11"/>
  <c r="B1287" i="1" l="1"/>
  <c r="C1288"/>
  <c r="B1288" s="1"/>
  <c r="A63" i="11"/>
  <c r="A64" l="1"/>
  <c r="A65" s="1"/>
  <c r="A66" l="1"/>
  <c r="A67" l="1"/>
  <c r="A68" l="1"/>
  <c r="A69" l="1"/>
  <c r="A70" l="1"/>
  <c r="A71" l="1"/>
  <c r="A72" l="1"/>
  <c r="A73" l="1"/>
  <c r="A74" l="1"/>
  <c r="A82" l="1"/>
  <c r="A83" l="1"/>
  <c r="A84" l="1"/>
  <c r="A85" l="1"/>
  <c r="A86" l="1"/>
  <c r="F86" l="1"/>
  <c r="E86"/>
  <c r="L86"/>
  <c r="D86"/>
  <c r="G86"/>
  <c r="C86"/>
  <c r="L85" l="1"/>
  <c r="D70" l="1"/>
  <c r="F70"/>
  <c r="C70"/>
  <c r="G70"/>
  <c r="E70"/>
  <c r="F71"/>
  <c r="C71"/>
  <c r="G71"/>
  <c r="D71"/>
  <c r="E71"/>
  <c r="E72"/>
  <c r="D72"/>
  <c r="C72"/>
  <c r="G72"/>
  <c r="F72"/>
  <c r="G73"/>
  <c r="F73"/>
  <c r="E73"/>
  <c r="D73"/>
  <c r="C73"/>
  <c r="E74"/>
  <c r="D74"/>
  <c r="F74"/>
  <c r="C74"/>
  <c r="G74"/>
  <c r="E82"/>
  <c r="G82"/>
  <c r="D82"/>
  <c r="F82"/>
  <c r="C82"/>
  <c r="C83"/>
  <c r="G83"/>
  <c r="D83"/>
  <c r="F83"/>
  <c r="E83"/>
  <c r="F84"/>
  <c r="E84"/>
  <c r="G84"/>
  <c r="D84"/>
  <c r="C84"/>
  <c r="E85"/>
  <c r="G85"/>
  <c r="D85"/>
  <c r="F85"/>
  <c r="C85"/>
  <c r="L60"/>
  <c r="L28" l="1"/>
  <c r="L18"/>
  <c r="L27"/>
  <c r="L20"/>
  <c r="L32"/>
  <c r="L35"/>
  <c r="L16"/>
  <c r="L24"/>
  <c r="L33"/>
  <c r="L23"/>
  <c r="L25"/>
  <c r="L12"/>
  <c r="L10"/>
  <c r="L13"/>
  <c r="L11"/>
  <c r="L45"/>
  <c r="L22" l="1"/>
  <c r="L29"/>
  <c r="L34"/>
  <c r="L19"/>
  <c r="L30"/>
  <c r="L21"/>
  <c r="L9"/>
  <c r="L36"/>
  <c r="L31"/>
  <c r="L37"/>
  <c r="L26"/>
  <c r="L46"/>
  <c r="L17"/>
  <c r="L14"/>
  <c r="L15"/>
  <c r="L8"/>
  <c r="L48" l="1"/>
  <c r="L50"/>
  <c r="L54"/>
  <c r="L52"/>
  <c r="L53"/>
  <c r="L51"/>
  <c r="L47"/>
  <c r="L49"/>
  <c r="L55"/>
  <c r="L56" l="1"/>
  <c r="L57"/>
  <c r="F55" l="1"/>
  <c r="L58"/>
  <c r="L59"/>
  <c r="G36" l="1"/>
  <c r="D51"/>
  <c r="C49"/>
  <c r="E52"/>
  <c r="E53"/>
  <c r="G53"/>
  <c r="F50"/>
  <c r="F54"/>
  <c r="E54"/>
  <c r="F51"/>
  <c r="E51"/>
  <c r="D52"/>
  <c r="G34"/>
  <c r="E16"/>
  <c r="F21"/>
  <c r="D29"/>
  <c r="D35"/>
  <c r="G27"/>
  <c r="G16"/>
  <c r="D37"/>
  <c r="F35"/>
  <c r="D22"/>
  <c r="C13"/>
  <c r="G17"/>
  <c r="G31"/>
  <c r="E18"/>
  <c r="E29"/>
  <c r="D19"/>
  <c r="D45"/>
  <c r="G35"/>
  <c r="C33"/>
  <c r="D9"/>
  <c r="D15"/>
  <c r="E19"/>
  <c r="D20"/>
  <c r="C20"/>
  <c r="D18"/>
  <c r="D11"/>
  <c r="G19"/>
  <c r="E15"/>
  <c r="C11"/>
  <c r="G21"/>
  <c r="F27"/>
  <c r="F46"/>
  <c r="G15"/>
  <c r="D8"/>
  <c r="D27"/>
  <c r="F11"/>
  <c r="C12"/>
  <c r="G22"/>
  <c r="C35"/>
  <c r="E25"/>
  <c r="G50"/>
  <c r="D49"/>
  <c r="D48"/>
  <c r="C53"/>
  <c r="C54"/>
  <c r="E49"/>
  <c r="F48"/>
  <c r="C48"/>
  <c r="C55"/>
  <c r="F47"/>
  <c r="D53"/>
  <c r="C9"/>
  <c r="F19"/>
  <c r="D31"/>
  <c r="C34"/>
  <c r="F14"/>
  <c r="D16"/>
  <c r="G9"/>
  <c r="F25"/>
  <c r="F10"/>
  <c r="C10"/>
  <c r="G26"/>
  <c r="D32"/>
  <c r="F45"/>
  <c r="C29"/>
  <c r="E17"/>
  <c r="E12"/>
  <c r="D17"/>
  <c r="C14"/>
  <c r="E9"/>
  <c r="D21"/>
  <c r="F30"/>
  <c r="C46"/>
  <c r="C32"/>
  <c r="E8"/>
  <c r="F32"/>
  <c r="G32"/>
  <c r="E14"/>
  <c r="E24"/>
  <c r="F24"/>
  <c r="C15"/>
  <c r="C27"/>
  <c r="C18"/>
  <c r="E20"/>
  <c r="F31"/>
  <c r="F22"/>
  <c r="C17"/>
  <c r="C24"/>
  <c r="D33"/>
  <c r="D55"/>
  <c r="C66"/>
  <c r="C60"/>
  <c r="D69"/>
  <c r="G63"/>
  <c r="E68"/>
  <c r="E60"/>
  <c r="G65"/>
  <c r="D60"/>
  <c r="E62"/>
  <c r="C68"/>
  <c r="E63"/>
  <c r="D68"/>
  <c r="F69"/>
  <c r="F65"/>
  <c r="C62"/>
  <c r="G67"/>
  <c r="F62"/>
  <c r="D65"/>
  <c r="E69"/>
  <c r="C65"/>
  <c r="D61"/>
  <c r="G66"/>
  <c r="G62"/>
  <c r="F63"/>
  <c r="F68"/>
  <c r="D63"/>
  <c r="E66"/>
  <c r="G61"/>
  <c r="D66"/>
  <c r="C63"/>
  <c r="G68"/>
  <c r="G64"/>
  <c r="F60"/>
  <c r="E64"/>
  <c r="D62"/>
  <c r="C67"/>
  <c r="F64"/>
  <c r="G60"/>
  <c r="E65"/>
  <c r="F66"/>
  <c r="C61"/>
  <c r="D67"/>
  <c r="C69"/>
  <c r="C64"/>
  <c r="G69"/>
  <c r="E67"/>
  <c r="E61"/>
  <c r="L64"/>
  <c r="L66"/>
  <c r="F67"/>
  <c r="L63"/>
  <c r="L68"/>
  <c r="L69"/>
  <c r="D64"/>
  <c r="L67"/>
  <c r="L62"/>
  <c r="L61"/>
  <c r="F61"/>
  <c r="L65"/>
  <c r="G57"/>
  <c r="C57"/>
  <c r="C56"/>
  <c r="E57"/>
  <c r="F57"/>
  <c r="F56"/>
  <c r="E56"/>
  <c r="D56"/>
  <c r="D57"/>
  <c r="G56"/>
  <c r="G11"/>
  <c r="D50"/>
  <c r="G48"/>
  <c r="G54"/>
  <c r="E50"/>
  <c r="G55"/>
  <c r="C51"/>
  <c r="E47"/>
  <c r="D47"/>
  <c r="G52"/>
  <c r="E48"/>
  <c r="E11"/>
  <c r="D26"/>
  <c r="E32"/>
  <c r="E45"/>
  <c r="E22"/>
  <c r="C45"/>
  <c r="F33"/>
  <c r="E33"/>
  <c r="F9"/>
  <c r="D14"/>
  <c r="D23"/>
  <c r="F37"/>
  <c r="E13"/>
  <c r="F16"/>
  <c r="C23"/>
  <c r="G30"/>
  <c r="C30"/>
  <c r="G14"/>
  <c r="E23"/>
  <c r="F13"/>
  <c r="D10"/>
  <c r="C25"/>
  <c r="C19"/>
  <c r="C8"/>
  <c r="C26"/>
  <c r="E37"/>
  <c r="E27"/>
  <c r="D30"/>
  <c r="F8"/>
  <c r="E34"/>
  <c r="F18"/>
  <c r="G45"/>
  <c r="G29"/>
  <c r="D46"/>
  <c r="C37"/>
  <c r="F29"/>
  <c r="E31"/>
  <c r="G8"/>
  <c r="C31"/>
  <c r="D12"/>
  <c r="E21"/>
  <c r="G51"/>
  <c r="F53"/>
  <c r="D54"/>
  <c r="C52"/>
  <c r="C50"/>
  <c r="F49"/>
  <c r="G49"/>
  <c r="C47"/>
  <c r="F52"/>
  <c r="G47"/>
  <c r="F23"/>
  <c r="G37"/>
  <c r="C28"/>
  <c r="F17"/>
  <c r="G25"/>
  <c r="C16"/>
  <c r="F28"/>
  <c r="E28"/>
  <c r="F26"/>
  <c r="F15"/>
  <c r="D36"/>
  <c r="C21"/>
  <c r="G20"/>
  <c r="F20"/>
  <c r="D34"/>
  <c r="G46"/>
  <c r="F12"/>
  <c r="E26"/>
  <c r="G28"/>
  <c r="F34"/>
  <c r="E30"/>
  <c r="E46"/>
  <c r="D28"/>
  <c r="C22"/>
  <c r="G24"/>
  <c r="G12"/>
  <c r="E36"/>
  <c r="E35"/>
  <c r="D24"/>
  <c r="E10"/>
  <c r="D13"/>
  <c r="G33"/>
  <c r="G18"/>
  <c r="G10"/>
  <c r="G13"/>
  <c r="F36"/>
  <c r="C36"/>
  <c r="D25"/>
  <c r="G23"/>
  <c r="E55"/>
  <c r="L70"/>
  <c r="L71"/>
  <c r="L82"/>
  <c r="L72"/>
  <c r="L73"/>
  <c r="L74"/>
  <c r="L83"/>
  <c r="L84"/>
  <c r="D58"/>
  <c r="F59"/>
  <c r="E59"/>
  <c r="C59"/>
  <c r="F58"/>
  <c r="E58"/>
  <c r="G58"/>
  <c r="G59"/>
  <c r="D59"/>
  <c r="C58"/>
  <c r="AU23" i="13" l="1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V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V23" l="1"/>
  <c r="F21" i="6" l="1"/>
  <c r="H19"/>
  <c r="AD19"/>
  <c r="AD21"/>
  <c r="AA21"/>
  <c r="F59"/>
  <c r="H9"/>
  <c r="AB15"/>
  <c r="D18"/>
  <c r="AB19"/>
  <c r="H20"/>
  <c r="E20"/>
  <c r="AA18"/>
  <c r="G21"/>
  <c r="C21"/>
  <c r="AA14"/>
  <c r="F15"/>
  <c r="C9"/>
  <c r="C10"/>
  <c r="AA9"/>
  <c r="AA15"/>
  <c r="E13"/>
  <c r="G13"/>
  <c r="G9"/>
  <c r="F12"/>
  <c r="AD15"/>
  <c r="AD13"/>
  <c r="AB9"/>
  <c r="D13"/>
  <c r="AC12"/>
  <c r="G10"/>
  <c r="H12"/>
  <c r="AD10"/>
  <c r="H21"/>
  <c r="AC46"/>
  <c r="AB11"/>
  <c r="D14"/>
  <c r="AA10"/>
  <c r="AC10"/>
  <c r="C13"/>
  <c r="AA12"/>
  <c r="AB14"/>
  <c r="AA13"/>
  <c r="AB13"/>
  <c r="G12"/>
  <c r="E22"/>
  <c r="F11"/>
  <c r="F9"/>
  <c r="E17"/>
  <c r="F16"/>
  <c r="D16"/>
  <c r="H17"/>
  <c r="C15"/>
  <c r="E14"/>
  <c r="E10"/>
  <c r="F13"/>
  <c r="E15"/>
  <c r="C17"/>
  <c r="G17"/>
  <c r="C12"/>
  <c r="AD11"/>
  <c r="AD12"/>
  <c r="E11"/>
  <c r="F14"/>
  <c r="AC13"/>
  <c r="D10"/>
  <c r="H13"/>
  <c r="D9"/>
  <c r="H15"/>
  <c r="AA11"/>
  <c r="AC15"/>
  <c r="D15"/>
  <c r="AD20"/>
  <c r="AB16"/>
  <c r="AB18"/>
  <c r="AC18"/>
  <c r="AD18"/>
  <c r="G18"/>
  <c r="AB21"/>
  <c r="AC19"/>
  <c r="AC20"/>
  <c r="F19"/>
  <c r="G15"/>
  <c r="AB20"/>
  <c r="H16"/>
  <c r="F18"/>
  <c r="AA20"/>
  <c r="F20"/>
  <c r="C20"/>
  <c r="AB12"/>
  <c r="D17"/>
  <c r="C16"/>
  <c r="AA17"/>
  <c r="AA16"/>
  <c r="AB17"/>
  <c r="AD16"/>
  <c r="AC17"/>
  <c r="E16"/>
  <c r="F17"/>
  <c r="AC11"/>
  <c r="AC21"/>
  <c r="C44"/>
  <c r="AD9"/>
  <c r="AD14"/>
  <c r="D12"/>
  <c r="AC9"/>
  <c r="D19"/>
  <c r="G20"/>
  <c r="G19"/>
  <c r="D11"/>
  <c r="E9"/>
  <c r="AD37"/>
  <c r="C11"/>
  <c r="G11"/>
  <c r="AA19"/>
  <c r="AD17"/>
  <c r="H18"/>
  <c r="F10"/>
  <c r="AC14"/>
  <c r="H10"/>
  <c r="F88"/>
  <c r="F18" i="2"/>
  <c r="F23" i="8"/>
  <c r="F69" i="2"/>
  <c r="G44"/>
  <c r="D69" i="6"/>
  <c r="C33" i="2"/>
  <c r="C58" i="8"/>
  <c r="D66" i="6"/>
  <c r="E68" i="7"/>
  <c r="E92" i="8"/>
  <c r="F83"/>
  <c r="C69" i="2"/>
  <c r="D63"/>
  <c r="F43" i="8"/>
  <c r="E79" i="2"/>
  <c r="H81" i="6"/>
  <c r="H86" i="2"/>
  <c r="H66" i="6"/>
  <c r="G81" i="8"/>
  <c r="C14" i="2"/>
  <c r="G16"/>
  <c r="AC10" i="8"/>
  <c r="G80" i="6"/>
  <c r="D60" i="2"/>
  <c r="G92" i="6"/>
  <c r="D78" i="2"/>
  <c r="AC67" i="7"/>
  <c r="C90" i="2"/>
  <c r="F60" i="6"/>
  <c r="C55" i="2"/>
  <c r="AB45" i="8"/>
  <c r="AB44"/>
  <c r="H88" i="6"/>
  <c r="C65" i="7"/>
  <c r="AA64" i="8"/>
  <c r="F83" i="2"/>
  <c r="H14"/>
  <c r="E67" i="6"/>
  <c r="D85" i="7"/>
  <c r="AD39" i="8"/>
  <c r="F81" i="2"/>
  <c r="E42" i="8"/>
  <c r="AC13"/>
  <c r="E14" i="2"/>
  <c r="D62" i="8"/>
  <c r="G32"/>
  <c r="C39"/>
  <c r="H59"/>
  <c r="G66"/>
  <c r="F37" i="2"/>
  <c r="C43"/>
  <c r="AB10" i="6"/>
  <c r="D20" i="7"/>
  <c r="H55"/>
  <c r="E39"/>
  <c r="AC19"/>
  <c r="E41" i="6"/>
  <c r="AD11" i="7"/>
  <c r="E46"/>
  <c r="AB41" i="6"/>
  <c r="G57"/>
  <c r="D18" i="7"/>
  <c r="AB36"/>
  <c r="C45" i="6"/>
  <c r="D37"/>
  <c r="E44" i="7"/>
  <c r="G38"/>
  <c r="AD16"/>
  <c r="D41" i="8"/>
  <c r="G45" i="2"/>
  <c r="F84"/>
  <c r="D32" i="7"/>
  <c r="D40" i="2"/>
  <c r="G64" i="7"/>
  <c r="AC34" i="8"/>
  <c r="AA36" i="7"/>
  <c r="H45" i="8"/>
  <c r="AB81"/>
  <c r="H59" i="7"/>
  <c r="AB12"/>
  <c r="H80"/>
  <c r="E10" i="2"/>
  <c r="AA55" i="8"/>
  <c r="C19" i="6"/>
  <c r="F33" i="7"/>
  <c r="D23"/>
  <c r="F35"/>
  <c r="AC43" i="6"/>
  <c r="F13" i="7"/>
  <c r="H35"/>
  <c r="AB23" i="6"/>
  <c r="E43"/>
  <c r="E17" i="7"/>
  <c r="H19"/>
  <c r="G39" i="6"/>
  <c r="E39"/>
  <c r="H20" i="7"/>
  <c r="AA9"/>
  <c r="G57"/>
  <c r="C10" i="8"/>
  <c r="H79" i="7"/>
  <c r="D88" i="6"/>
  <c r="F23" i="7"/>
  <c r="C68" i="8"/>
  <c r="AD68"/>
  <c r="AD14"/>
  <c r="C20" i="7"/>
  <c r="E85" i="6"/>
  <c r="AD58" i="8"/>
  <c r="H90" i="2"/>
  <c r="G23" i="7"/>
  <c r="E65"/>
  <c r="F21" i="2"/>
  <c r="AA91" i="8"/>
  <c r="AA90"/>
  <c r="AB39" i="6"/>
  <c r="C36" i="7"/>
  <c r="C11"/>
  <c r="AB37"/>
  <c r="F46" i="6"/>
  <c r="AD32" i="7"/>
  <c r="F18"/>
  <c r="AB22" i="6"/>
  <c r="AC38"/>
  <c r="D42" i="7"/>
  <c r="C14"/>
  <c r="H55" i="6"/>
  <c r="F39"/>
  <c r="AA38" i="7"/>
  <c r="AC32"/>
  <c r="AD46"/>
  <c r="D32" i="2"/>
  <c r="E67" i="8"/>
  <c r="H15" i="2"/>
  <c r="G88"/>
  <c r="AB90" i="8"/>
  <c r="C87" i="6"/>
  <c r="E57" i="8"/>
  <c r="H42" i="7"/>
  <c r="F15" i="8"/>
  <c r="C69" i="6"/>
  <c r="AB12" i="8"/>
  <c r="G65" i="2"/>
  <c r="E78" i="7"/>
  <c r="H55" i="8"/>
  <c r="C82"/>
  <c r="AA23" i="6"/>
  <c r="AD13" i="7"/>
  <c r="D34"/>
  <c r="AC21"/>
  <c r="G22" i="6"/>
  <c r="E45" i="7"/>
  <c r="AD43"/>
  <c r="AA44" i="6"/>
  <c r="E32"/>
  <c r="F37" i="7"/>
  <c r="AA18"/>
  <c r="G33" i="6"/>
  <c r="E42"/>
  <c r="AC38" i="7"/>
  <c r="F12"/>
  <c r="H45"/>
  <c r="E35" i="2"/>
  <c r="C68" i="6"/>
  <c r="G89" i="2"/>
  <c r="C92" i="7"/>
  <c r="AC62"/>
  <c r="G79" i="2"/>
  <c r="H83" i="7"/>
  <c r="AA39"/>
  <c r="C16" i="8"/>
  <c r="AD87"/>
  <c r="AC84"/>
  <c r="G69"/>
  <c r="D89" i="7"/>
  <c r="F38" i="8"/>
  <c r="E79"/>
  <c r="H40"/>
  <c r="E16"/>
  <c r="G56" i="2"/>
  <c r="AD92" i="8"/>
  <c r="AB55"/>
  <c r="G15" i="2"/>
  <c r="D65" i="7"/>
  <c r="G85" i="2"/>
  <c r="F68" i="6"/>
  <c r="AB59" i="8"/>
  <c r="D12"/>
  <c r="F65" i="2"/>
  <c r="E79" i="6"/>
  <c r="AB83" i="8"/>
  <c r="AA39"/>
  <c r="D38" i="2"/>
  <c r="F63" i="6"/>
  <c r="D45" i="8"/>
  <c r="E43"/>
  <c r="AD22"/>
  <c r="H38" i="2"/>
  <c r="F45"/>
  <c r="H64" i="6"/>
  <c r="C80" i="2"/>
  <c r="D83" i="6"/>
  <c r="AB82" i="8"/>
  <c r="H63" i="2"/>
  <c r="E59" i="7"/>
  <c r="E35" i="8"/>
  <c r="F20" i="2"/>
  <c r="G82" i="6"/>
  <c r="C42" i="8"/>
  <c r="C66" i="2"/>
  <c r="C62" i="8"/>
  <c r="E83" i="2"/>
  <c r="AD83" i="8"/>
  <c r="AD59"/>
  <c r="G11" i="2"/>
  <c r="D63" i="7"/>
  <c r="H81" i="8"/>
  <c r="F92" i="2"/>
  <c r="H91" i="8"/>
  <c r="D91"/>
  <c r="D78" i="7"/>
  <c r="F10" i="2"/>
  <c r="H82" i="8"/>
  <c r="AB80"/>
  <c r="F39" i="2"/>
  <c r="C64" i="6"/>
  <c r="E15" i="8"/>
  <c r="G23"/>
  <c r="H36"/>
  <c r="AC81"/>
  <c r="G91" i="7"/>
  <c r="F67" i="6"/>
  <c r="H79" i="8"/>
  <c r="E37"/>
  <c r="D12" i="2"/>
  <c r="G14"/>
  <c r="D60" i="7"/>
  <c r="H68" i="8"/>
  <c r="C60" i="7"/>
  <c r="C85" i="6"/>
  <c r="G83" i="7"/>
  <c r="F63"/>
  <c r="AD67" i="8"/>
  <c r="AB59" i="7"/>
  <c r="F65" i="8"/>
  <c r="D79" i="2"/>
  <c r="G61"/>
  <c r="C56" i="8"/>
  <c r="C11"/>
  <c r="E39" i="2"/>
  <c r="H69"/>
  <c r="G34" i="8"/>
  <c r="C65" i="6"/>
  <c r="G69" i="2"/>
  <c r="H60"/>
  <c r="C17"/>
  <c r="AB42" i="8"/>
  <c r="AD33"/>
  <c r="G60" i="2"/>
  <c r="H90" i="6"/>
  <c r="C32" i="8"/>
  <c r="G13" i="2"/>
  <c r="D11"/>
  <c r="H80"/>
  <c r="H89" i="7"/>
  <c r="AA45" i="8"/>
  <c r="E38" i="2"/>
  <c r="H82"/>
  <c r="C62"/>
  <c r="D43" i="8"/>
  <c r="H78" i="2"/>
  <c r="AC20" i="8"/>
  <c r="C86"/>
  <c r="F85" i="2"/>
  <c r="D19" i="8"/>
  <c r="E11"/>
  <c r="H90" i="7"/>
  <c r="G38" i="8"/>
  <c r="H14"/>
  <c r="E82" i="7"/>
  <c r="H61"/>
  <c r="G46" i="8"/>
  <c r="G38" i="6"/>
  <c r="F42"/>
  <c r="C41" i="7"/>
  <c r="AA17"/>
  <c r="F33" i="6"/>
  <c r="G34"/>
  <c r="H23" i="7"/>
  <c r="E18"/>
  <c r="AA43" i="6"/>
  <c r="G21" i="7"/>
  <c r="C16"/>
  <c r="C44"/>
  <c r="AD46" i="6"/>
  <c r="AB42" i="7"/>
  <c r="AB44"/>
  <c r="AB38"/>
  <c r="F62"/>
  <c r="D33" i="2"/>
  <c r="G62" i="6"/>
  <c r="AB66" i="7"/>
  <c r="AC80" i="8"/>
  <c r="G84" i="6"/>
  <c r="C60"/>
  <c r="G81" i="2"/>
  <c r="E42"/>
  <c r="G19"/>
  <c r="G69" i="7"/>
  <c r="AB15" i="8"/>
  <c r="F84" i="7"/>
  <c r="H32" i="8"/>
  <c r="D78"/>
  <c r="G36" i="6"/>
  <c r="AA37"/>
  <c r="AA19" i="7"/>
  <c r="C33"/>
  <c r="H44" i="6"/>
  <c r="AD35"/>
  <c r="F15" i="7"/>
  <c r="D44"/>
  <c r="H42" i="6"/>
  <c r="G45" i="7"/>
  <c r="F36"/>
  <c r="C12"/>
  <c r="C56" i="6"/>
  <c r="AA56" i="7"/>
  <c r="C39"/>
  <c r="AD33"/>
  <c r="AA21" i="8"/>
  <c r="D39" i="2"/>
  <c r="D65" i="8"/>
  <c r="H23" i="2"/>
  <c r="H66" i="7"/>
  <c r="AC60" i="8"/>
  <c r="E82" i="6"/>
  <c r="F9" i="2"/>
  <c r="E81"/>
  <c r="F59"/>
  <c r="C91" i="6"/>
  <c r="G16" i="8"/>
  <c r="C62" i="7"/>
  <c r="D66" i="2"/>
  <c r="C78" i="6"/>
  <c r="D85" i="2"/>
  <c r="H57" i="6"/>
  <c r="C35"/>
  <c r="C55" i="7"/>
  <c r="AB56"/>
  <c r="AB44" i="6"/>
  <c r="AC22"/>
  <c r="AC41" i="7"/>
  <c r="F22"/>
  <c r="H40" i="6"/>
  <c r="H46"/>
  <c r="AA13" i="7"/>
  <c r="AA11"/>
  <c r="D32" i="6"/>
  <c r="D13" i="7"/>
  <c r="G20"/>
  <c r="F19"/>
  <c r="G90" i="2"/>
  <c r="AD38" i="8"/>
  <c r="E80"/>
  <c r="D92"/>
  <c r="AA41"/>
  <c r="AB63" i="7"/>
  <c r="C78" i="8"/>
  <c r="C64"/>
  <c r="C68" i="7"/>
  <c r="F69"/>
  <c r="C57" i="8"/>
  <c r="G68" i="7"/>
  <c r="H35" i="2"/>
  <c r="F92" i="6"/>
  <c r="F85" i="8"/>
  <c r="AC35" i="6"/>
  <c r="AB43"/>
  <c r="G41" i="7"/>
  <c r="F38"/>
  <c r="C39" i="6"/>
  <c r="C43"/>
  <c r="AB14" i="7"/>
  <c r="H39"/>
  <c r="AB35" i="6"/>
  <c r="D37" i="7"/>
  <c r="AB20"/>
  <c r="H56"/>
  <c r="E56" i="6"/>
  <c r="D55" i="7"/>
  <c r="H21"/>
  <c r="G35"/>
  <c r="H22" i="8"/>
  <c r="H88" i="7"/>
  <c r="F11" i="8"/>
  <c r="E81" i="6"/>
  <c r="H67" i="7"/>
  <c r="E88"/>
  <c r="E55" i="8"/>
  <c r="H85"/>
  <c r="H84" i="7"/>
  <c r="AD69"/>
  <c r="E84"/>
  <c r="G86" i="6"/>
  <c r="G79" i="7"/>
  <c r="H61" i="6"/>
  <c r="AC18" i="8"/>
  <c r="F17"/>
  <c r="E78"/>
  <c r="H69" i="6"/>
  <c r="C18" i="8"/>
  <c r="G18" i="2"/>
  <c r="D68" i="6"/>
  <c r="E68" i="2"/>
  <c r="G86" i="7"/>
  <c r="AC85" i="8"/>
  <c r="G66" i="7"/>
  <c r="AA61" i="8"/>
  <c r="D83" i="2"/>
  <c r="AD64" i="7"/>
  <c r="G42" i="2"/>
  <c r="H62" i="6"/>
  <c r="H56" i="2"/>
  <c r="E68" i="8"/>
  <c r="D79" i="6"/>
  <c r="G37" i="2"/>
  <c r="C61" i="8"/>
  <c r="C14"/>
  <c r="E44"/>
  <c r="E14"/>
  <c r="G40" i="2"/>
  <c r="G63" i="6"/>
  <c r="G41" i="2"/>
  <c r="H22"/>
  <c r="G64" i="6"/>
  <c r="AD90" i="8"/>
  <c r="AC16"/>
  <c r="G89"/>
  <c r="G64" i="2"/>
  <c r="H46" i="8"/>
  <c r="AA18"/>
  <c r="E83" i="7"/>
  <c r="H37" i="8"/>
  <c r="AA44"/>
  <c r="AC41"/>
  <c r="D55" i="2"/>
  <c r="C66" i="6"/>
  <c r="AA69" i="8"/>
  <c r="D18"/>
  <c r="D68" i="7"/>
  <c r="AB65"/>
  <c r="AB69"/>
  <c r="G78"/>
  <c r="E91" i="2"/>
  <c r="E69" i="8"/>
  <c r="E80" i="6"/>
  <c r="C79" i="7"/>
  <c r="D69" i="8"/>
  <c r="G85" i="6"/>
  <c r="C36" i="8"/>
  <c r="D68"/>
  <c r="AD65" i="7"/>
  <c r="G55" i="8"/>
  <c r="E34" i="2"/>
  <c r="F15"/>
  <c r="E41" i="8"/>
  <c r="AC64"/>
  <c r="H82" i="6"/>
  <c r="AA56" i="8"/>
  <c r="D80" i="6"/>
  <c r="D82" i="7"/>
  <c r="F41" i="8"/>
  <c r="C88"/>
  <c r="D82" i="6"/>
  <c r="G42" i="8"/>
  <c r="F64" i="7"/>
  <c r="AB56" i="8"/>
  <c r="H87" i="2"/>
  <c r="G15" i="8"/>
  <c r="G87" i="2"/>
  <c r="G9" i="8"/>
  <c r="AC23"/>
  <c r="D86" i="6"/>
  <c r="F46" i="8"/>
  <c r="F36" i="2"/>
  <c r="E67" i="7"/>
  <c r="E40" i="2"/>
  <c r="AA20" i="8"/>
  <c r="AD64"/>
  <c r="G63"/>
  <c r="H64" i="2"/>
  <c r="F69" i="6"/>
  <c r="E60" i="7"/>
  <c r="F16" i="2"/>
  <c r="E61" i="7"/>
  <c r="H63"/>
  <c r="G22" i="2"/>
  <c r="D81"/>
  <c r="C59"/>
  <c r="AB34" i="8"/>
  <c r="H67" i="6"/>
  <c r="D84" i="2"/>
  <c r="D34"/>
  <c r="G85" i="7"/>
  <c r="C92" i="8"/>
  <c r="D39"/>
  <c r="G59" i="7"/>
  <c r="F82" i="8"/>
  <c r="C92" i="2"/>
  <c r="H89" i="8"/>
  <c r="G79" i="6"/>
  <c r="E36" i="2"/>
  <c r="E81" i="7"/>
  <c r="H63" i="6"/>
  <c r="E18"/>
  <c r="D36"/>
  <c r="G41"/>
  <c r="G55" i="7"/>
  <c r="D14"/>
  <c r="AA32" i="6"/>
  <c r="G43"/>
  <c r="AC44" i="7"/>
  <c r="AC39"/>
  <c r="AB40" i="6"/>
  <c r="AB23" i="7"/>
  <c r="E36"/>
  <c r="D21" i="6"/>
  <c r="E35"/>
  <c r="AA55" i="7"/>
  <c r="F9"/>
  <c r="H9"/>
  <c r="AD15" i="8"/>
  <c r="G89" i="7"/>
  <c r="C69" i="8"/>
  <c r="F18"/>
  <c r="D91" i="2"/>
  <c r="E36" i="8"/>
  <c r="F84"/>
  <c r="AB40"/>
  <c r="AD20"/>
  <c r="D20"/>
  <c r="C12"/>
  <c r="F61" i="2"/>
  <c r="E21" i="8"/>
  <c r="AA69" i="7"/>
  <c r="C85" i="2"/>
  <c r="H38" i="6"/>
  <c r="C41"/>
  <c r="D43" i="7"/>
  <c r="E34"/>
  <c r="D56" i="6"/>
  <c r="AC43" i="7"/>
  <c r="AB35"/>
  <c r="H37" i="6"/>
  <c r="AD45"/>
  <c r="C21" i="7"/>
  <c r="AA44"/>
  <c r="D46" i="6"/>
  <c r="H22"/>
  <c r="AC57" i="7"/>
  <c r="AC22"/>
  <c r="AD45"/>
  <c r="H18" i="8"/>
  <c r="F88"/>
  <c r="F58"/>
  <c r="F32"/>
  <c r="C86" i="7"/>
  <c r="H58" i="8"/>
  <c r="H60"/>
  <c r="E21" i="7"/>
  <c r="F67" i="8"/>
  <c r="AD40"/>
  <c r="AD34"/>
  <c r="H88" i="2"/>
  <c r="AA85" i="8"/>
  <c r="AC61"/>
  <c r="F84" i="6"/>
  <c r="F87" i="2"/>
  <c r="AC41" i="6"/>
  <c r="C19" i="7"/>
  <c r="G43"/>
  <c r="H17"/>
  <c r="C59" i="6"/>
  <c r="F44" i="7"/>
  <c r="F39"/>
  <c r="H43" i="6"/>
  <c r="G58"/>
  <c r="AC34" i="7"/>
  <c r="E41"/>
  <c r="D23" i="6"/>
  <c r="F41"/>
  <c r="H40" i="7"/>
  <c r="G11"/>
  <c r="E86" i="6"/>
  <c r="F45" i="8"/>
  <c r="C91" i="2"/>
  <c r="F86" i="7"/>
  <c r="H39" i="8"/>
  <c r="AC9"/>
  <c r="D69" i="7"/>
  <c r="G13" i="8"/>
  <c r="C78" i="7"/>
  <c r="C91" i="8"/>
  <c r="F60"/>
  <c r="F91"/>
  <c r="E60" i="6"/>
  <c r="C15" i="8"/>
  <c r="H68" i="7"/>
  <c r="F17" i="2"/>
  <c r="D41" i="6"/>
  <c r="F55" i="7"/>
  <c r="G39"/>
  <c r="C40"/>
  <c r="E33" i="6"/>
  <c r="AB45" i="7"/>
  <c r="AC42"/>
  <c r="AB34" i="6"/>
  <c r="AB45"/>
  <c r="AA22" i="7"/>
  <c r="F43"/>
  <c r="D58" i="6"/>
  <c r="C36"/>
  <c r="AD34" i="7"/>
  <c r="G92"/>
  <c r="F61" i="8"/>
  <c r="D91" i="6"/>
  <c r="H80" i="8"/>
  <c r="F20"/>
  <c r="E16" i="2"/>
  <c r="H20"/>
  <c r="G79" i="8"/>
  <c r="H67" i="2"/>
  <c r="E87" i="7"/>
  <c r="D89" i="8"/>
  <c r="D46"/>
  <c r="E85" i="7"/>
  <c r="AD21" i="8"/>
  <c r="E62" i="6"/>
  <c r="H17" i="8"/>
  <c r="F66"/>
  <c r="F67" i="7"/>
  <c r="D44" i="8"/>
  <c r="F46" i="2"/>
  <c r="F42" i="8"/>
  <c r="C10" i="2"/>
  <c r="H92" i="8"/>
  <c r="H33" i="2"/>
  <c r="C92" i="6"/>
  <c r="H58" i="2"/>
  <c r="AD18" i="8"/>
  <c r="AD35"/>
  <c r="D42"/>
  <c r="AB91"/>
  <c r="F89"/>
  <c r="H65" i="7"/>
  <c r="E68" i="6"/>
  <c r="G45" i="8"/>
  <c r="AB63"/>
  <c r="AC68"/>
  <c r="D83"/>
  <c r="D45" i="2"/>
  <c r="H37"/>
  <c r="E91" i="6"/>
  <c r="AC64" i="7"/>
  <c r="D60" i="8"/>
  <c r="F62" i="2"/>
  <c r="D80" i="8"/>
  <c r="C63" i="2"/>
  <c r="E60" i="8"/>
  <c r="D86" i="7"/>
  <c r="AA65"/>
  <c r="C79" i="2"/>
  <c r="C84" i="8"/>
  <c r="G91"/>
  <c r="H17" i="2"/>
  <c r="E61"/>
  <c r="AA78" i="8"/>
  <c r="AD23"/>
  <c r="F14"/>
  <c r="C67" i="7"/>
  <c r="F62" i="8"/>
  <c r="AA12"/>
  <c r="D90" i="7"/>
  <c r="C89" i="2"/>
  <c r="C18"/>
  <c r="AC61" i="7"/>
  <c r="C69"/>
  <c r="H92" i="2"/>
  <c r="AB19" i="8"/>
  <c r="E59"/>
  <c r="C81"/>
  <c r="H82" i="7"/>
  <c r="AB68" i="8"/>
  <c r="AB57"/>
  <c r="F87" i="6"/>
  <c r="G18" i="8"/>
  <c r="G65" i="7"/>
  <c r="AB36" i="8"/>
  <c r="E92" i="6"/>
  <c r="AB64" i="8"/>
  <c r="E78" i="6"/>
  <c r="H62" i="7"/>
  <c r="H68" i="6"/>
  <c r="D65" i="2"/>
  <c r="G35"/>
  <c r="D62" i="6"/>
  <c r="G61" i="7"/>
  <c r="AC15" i="8"/>
  <c r="H57"/>
  <c r="G67"/>
  <c r="D58" i="7"/>
  <c r="AD60" i="8"/>
  <c r="F9"/>
  <c r="C85" i="7"/>
  <c r="H43" i="8"/>
  <c r="C38" i="2"/>
  <c r="F55"/>
  <c r="G81" i="6"/>
  <c r="D56" i="2"/>
  <c r="AC65" i="8"/>
  <c r="E58" i="7"/>
  <c r="D91"/>
  <c r="F42" i="2"/>
  <c r="AC37" i="8"/>
  <c r="F80" i="7"/>
  <c r="D61" i="2"/>
  <c r="C17" i="8"/>
  <c r="D81" i="6"/>
  <c r="E62" i="8"/>
  <c r="C91" i="7"/>
  <c r="F34" i="2"/>
  <c r="D62"/>
  <c r="D22"/>
  <c r="AA66" i="8"/>
  <c r="AC45"/>
  <c r="AC69"/>
  <c r="AC87"/>
  <c r="F35"/>
  <c r="H84" i="2"/>
  <c r="C22" i="8"/>
  <c r="E88" i="6"/>
  <c r="AB87" i="8"/>
  <c r="G61" i="6"/>
  <c r="H11"/>
  <c r="F38"/>
  <c r="G32"/>
  <c r="AD9" i="7"/>
  <c r="AB17"/>
  <c r="D59" i="6"/>
  <c r="E45"/>
  <c r="AA32" i="7"/>
  <c r="G12"/>
  <c r="H35" i="6"/>
  <c r="AD40" i="7"/>
  <c r="F46"/>
  <c r="AB34"/>
  <c r="H34" i="6"/>
  <c r="AC33" i="7"/>
  <c r="E13"/>
  <c r="AA42"/>
  <c r="F10" i="8"/>
  <c r="F79" i="7"/>
  <c r="AD36" i="8"/>
  <c r="F64" i="2"/>
  <c r="F41"/>
  <c r="F23"/>
  <c r="C15"/>
  <c r="D85" i="8"/>
  <c r="E91"/>
  <c r="D41" i="2"/>
  <c r="G34"/>
  <c r="F34" i="8"/>
  <c r="C61" i="2"/>
  <c r="H9" i="8"/>
  <c r="H39" i="2"/>
  <c r="E57" i="6"/>
  <c r="AD38"/>
  <c r="AD18" i="7"/>
  <c r="AD22"/>
  <c r="E44" i="6"/>
  <c r="AA45"/>
  <c r="C10" i="7"/>
  <c r="AD23"/>
  <c r="F58" i="6"/>
  <c r="AB46" i="7"/>
  <c r="AB18"/>
  <c r="AB21"/>
  <c r="C40" i="6"/>
  <c r="AD56" i="7"/>
  <c r="AB41"/>
  <c r="D11"/>
  <c r="AA14" i="8"/>
  <c r="AB66"/>
  <c r="H89" i="6"/>
  <c r="F64"/>
  <c r="E37" i="2"/>
  <c r="G21" i="8"/>
  <c r="H62"/>
  <c r="D63"/>
  <c r="F89" i="7"/>
  <c r="D92"/>
  <c r="AB13" i="8"/>
  <c r="H44" i="2"/>
  <c r="AC89" i="8"/>
  <c r="AC63"/>
  <c r="E23" i="2"/>
  <c r="D84" i="8"/>
  <c r="AC37" i="6"/>
  <c r="F56"/>
  <c r="H13" i="7"/>
  <c r="D21"/>
  <c r="D35" i="6"/>
  <c r="D33"/>
  <c r="AD10" i="7"/>
  <c r="C34"/>
  <c r="D45" i="6"/>
  <c r="AA12" i="7"/>
  <c r="AC45"/>
  <c r="C32"/>
  <c r="D39" i="6"/>
  <c r="C38" i="7"/>
  <c r="E56"/>
  <c r="E9"/>
  <c r="F90" i="6"/>
  <c r="E65" i="8"/>
  <c r="AC43"/>
  <c r="AB41"/>
  <c r="F82" i="7"/>
  <c r="H21" i="8"/>
  <c r="AA19"/>
  <c r="D64" i="2"/>
  <c r="G20" i="8"/>
  <c r="AC11"/>
  <c r="F85" i="6"/>
  <c r="AD79" i="8"/>
  <c r="E69" i="7"/>
  <c r="D32" i="8"/>
  <c r="G66" i="6"/>
  <c r="F35"/>
  <c r="F37"/>
  <c r="AA15" i="7"/>
  <c r="D39"/>
  <c r="D44" i="6"/>
  <c r="AC36"/>
  <c r="E22" i="7"/>
  <c r="AD44"/>
  <c r="D57" i="6"/>
  <c r="AA37" i="7"/>
  <c r="G36"/>
  <c r="H14"/>
  <c r="F34" i="6"/>
  <c r="F41" i="7"/>
  <c r="H37"/>
  <c r="D33"/>
  <c r="C87" i="2"/>
  <c r="C65"/>
  <c r="AB35" i="8"/>
  <c r="H41"/>
  <c r="AB18"/>
  <c r="G92" i="2"/>
  <c r="C67" i="8"/>
  <c r="E34"/>
  <c r="C63" i="6"/>
  <c r="H89" i="2"/>
  <c r="AD42" i="8"/>
  <c r="C37"/>
  <c r="C56" i="2"/>
  <c r="D84" i="6"/>
  <c r="G20" i="2"/>
  <c r="F82" i="6"/>
  <c r="D69" i="2"/>
  <c r="D67" i="8"/>
  <c r="AB65"/>
  <c r="H80" i="6"/>
  <c r="F35" i="2"/>
  <c r="H92" i="6"/>
  <c r="D88" i="7"/>
  <c r="C61"/>
  <c r="AC91" i="8"/>
  <c r="G64"/>
  <c r="AB88"/>
  <c r="D14" i="2"/>
  <c r="C43" i="8"/>
  <c r="AC60" i="7"/>
  <c r="AC92" i="8"/>
  <c r="AB60" i="7"/>
  <c r="H36" i="2"/>
  <c r="G85" i="8"/>
  <c r="H84"/>
  <c r="AB62" i="7"/>
  <c r="H85" i="2"/>
  <c r="H66"/>
  <c r="H12"/>
  <c r="E89" i="6"/>
  <c r="F13" i="2"/>
  <c r="F81" i="7"/>
  <c r="AC19" i="8"/>
  <c r="AA32"/>
  <c r="F63" i="2"/>
  <c r="F22" i="8"/>
  <c r="D36" i="2"/>
  <c r="AB67" i="8"/>
  <c r="E44" i="2"/>
  <c r="G56" i="8"/>
  <c r="AA36"/>
  <c r="E33"/>
  <c r="F33"/>
  <c r="D67" i="2"/>
  <c r="G23"/>
  <c r="C59" i="7"/>
  <c r="F61" i="6"/>
  <c r="G10" i="2"/>
  <c r="G58" i="8"/>
  <c r="H79" i="2"/>
  <c r="F39" i="8"/>
  <c r="AB10"/>
  <c r="D20" i="6"/>
  <c r="AC16"/>
  <c r="C18"/>
  <c r="C14"/>
  <c r="G14"/>
  <c r="E12"/>
  <c r="AA17" i="8"/>
  <c r="C80" i="6"/>
  <c r="AB92" i="8"/>
  <c r="C85"/>
  <c r="F80" i="2"/>
  <c r="G84"/>
  <c r="E82" i="8"/>
  <c r="AC58"/>
  <c r="E40"/>
  <c r="G33" i="2"/>
  <c r="H13"/>
  <c r="F68" i="7"/>
  <c r="H81"/>
  <c r="H20" i="8"/>
  <c r="E56" i="2"/>
  <c r="C9"/>
  <c r="E63" i="6"/>
  <c r="AB43" i="8"/>
  <c r="AB32"/>
  <c r="E45" i="2"/>
  <c r="H88" i="8"/>
  <c r="D13" i="2"/>
  <c r="C44"/>
  <c r="G41" i="8"/>
  <c r="AB22"/>
  <c r="AB84"/>
  <c r="AB67" i="7"/>
  <c r="AC32" i="8"/>
  <c r="D78" i="6"/>
  <c r="H66" i="8"/>
  <c r="H35"/>
  <c r="C35"/>
  <c r="D44" i="2"/>
  <c r="C46"/>
  <c r="AC17" i="8"/>
  <c r="AD61" i="7"/>
  <c r="D60" i="6"/>
  <c r="D80" i="7"/>
  <c r="D42" i="2"/>
  <c r="AA68" i="7"/>
  <c r="E43" i="2"/>
  <c r="AA58" i="8"/>
  <c r="AD85"/>
  <c r="G62"/>
  <c r="AA89"/>
  <c r="F43" i="2"/>
  <c r="AD58" i="7"/>
  <c r="H60" i="6"/>
  <c r="E39" i="8"/>
  <c r="D57"/>
  <c r="C90"/>
  <c r="G67" i="6"/>
  <c r="H14"/>
  <c r="F23"/>
  <c r="G46"/>
  <c r="E32" i="7"/>
  <c r="G16"/>
  <c r="H56" i="6"/>
  <c r="E59"/>
  <c r="H41" i="7"/>
  <c r="H46"/>
  <c r="AA33" i="6"/>
  <c r="AA57" i="7"/>
  <c r="D38"/>
  <c r="H43"/>
  <c r="G44" i="6"/>
  <c r="D22" i="7"/>
  <c r="D15"/>
  <c r="F42"/>
  <c r="H13" i="8"/>
  <c r="E87" i="2"/>
  <c r="D90" i="8"/>
  <c r="D40"/>
  <c r="D35" i="2"/>
  <c r="E64" i="7"/>
  <c r="H42" i="2"/>
  <c r="C40" i="8"/>
  <c r="D58"/>
  <c r="C90" i="7"/>
  <c r="G91" i="2"/>
  <c r="G40" i="8"/>
  <c r="F67" i="2"/>
  <c r="C64" i="7"/>
  <c r="H42" i="8"/>
  <c r="AB37" i="6"/>
  <c r="AA42"/>
  <c r="C15" i="7"/>
  <c r="E57"/>
  <c r="AA38" i="6"/>
  <c r="AB32"/>
  <c r="AC9" i="7"/>
  <c r="AD35"/>
  <c r="G56" i="6"/>
  <c r="F16" i="7"/>
  <c r="AB55"/>
  <c r="AA41"/>
  <c r="D40" i="6"/>
  <c r="AA10" i="7"/>
  <c r="E38"/>
  <c r="E14"/>
  <c r="AB78" i="8"/>
  <c r="F92" i="7"/>
  <c r="E88" i="2"/>
  <c r="H84" i="6"/>
  <c r="AC66" i="8"/>
  <c r="AD59" i="7"/>
  <c r="C11" i="2"/>
  <c r="AC78" i="8"/>
  <c r="AD78"/>
  <c r="F16"/>
  <c r="D92" i="6"/>
  <c r="H87"/>
  <c r="C45" i="2"/>
  <c r="D37"/>
  <c r="F78" i="6"/>
  <c r="AB61" i="8"/>
  <c r="F57" i="6"/>
  <c r="AD39"/>
  <c r="AD15" i="7"/>
  <c r="G42"/>
  <c r="C37" i="6"/>
  <c r="F55"/>
  <c r="E40" i="7"/>
  <c r="E19"/>
  <c r="AC40" i="6"/>
  <c r="E33" i="7"/>
  <c r="E16"/>
  <c r="D57"/>
  <c r="D43" i="6"/>
  <c r="D19" i="7"/>
  <c r="E35"/>
  <c r="E10"/>
  <c r="F58"/>
  <c r="D87" i="8"/>
  <c r="G89" i="6"/>
  <c r="G58" i="2"/>
  <c r="G68" i="6"/>
  <c r="AD44" i="8"/>
  <c r="AD9"/>
  <c r="E46" i="2"/>
  <c r="F59" i="7"/>
  <c r="E69" i="2"/>
  <c r="E63" i="7"/>
  <c r="F79" i="2"/>
  <c r="H21"/>
  <c r="E19"/>
  <c r="AB89" i="8"/>
  <c r="F32" i="6"/>
  <c r="E36"/>
  <c r="C35" i="7"/>
  <c r="H32"/>
  <c r="G42" i="6"/>
  <c r="D22"/>
  <c r="AD38" i="7"/>
  <c r="G17"/>
  <c r="H58" i="6"/>
  <c r="G33" i="7"/>
  <c r="H11"/>
  <c r="C17"/>
  <c r="AA41" i="6"/>
  <c r="AA21" i="7"/>
  <c r="F21"/>
  <c r="AC11"/>
  <c r="D87"/>
  <c r="F44" i="8"/>
  <c r="G68"/>
  <c r="H79" i="6"/>
  <c r="D9" i="2"/>
  <c r="E11"/>
  <c r="G87" i="7"/>
  <c r="AC39" i="8"/>
  <c r="F80" i="6"/>
  <c r="AB38" i="8"/>
  <c r="AC46"/>
  <c r="E65" i="2"/>
  <c r="G82"/>
  <c r="F90" i="8"/>
  <c r="G59"/>
  <c r="G62" i="7"/>
  <c r="E12" i="2"/>
  <c r="C87" i="8"/>
  <c r="D61" i="6"/>
  <c r="E58" i="8"/>
  <c r="AB58" i="7"/>
  <c r="G38" i="2"/>
  <c r="D86"/>
  <c r="G17"/>
  <c r="E87" i="6"/>
  <c r="AD11" i="8"/>
  <c r="AA81"/>
  <c r="D59" i="7"/>
  <c r="C89"/>
  <c r="AC44" i="8"/>
  <c r="AA16"/>
  <c r="E32" i="2"/>
  <c r="G57"/>
  <c r="C12"/>
  <c r="E66" i="7"/>
  <c r="H78"/>
  <c r="AC65"/>
  <c r="C79" i="6"/>
  <c r="C86" i="2"/>
  <c r="AD88" i="8"/>
  <c r="AD67" i="7"/>
  <c r="E46" i="8"/>
  <c r="E62" i="7"/>
  <c r="H33" i="8"/>
  <c r="G92"/>
  <c r="AD56"/>
  <c r="E12"/>
  <c r="AD82"/>
  <c r="F33" i="2"/>
  <c r="H9"/>
  <c r="C63" i="8"/>
  <c r="E90" i="7"/>
  <c r="AA34" i="8"/>
  <c r="AB62"/>
  <c r="C78" i="2"/>
  <c r="AB37" i="8"/>
  <c r="E61" i="6"/>
  <c r="H55" i="2"/>
  <c r="AB20" i="8"/>
  <c r="H68" i="2"/>
  <c r="AA10" i="8"/>
  <c r="C46"/>
  <c r="G78" i="6"/>
  <c r="E63" i="2"/>
  <c r="E9"/>
  <c r="AC22" i="8"/>
  <c r="G86" i="2"/>
  <c r="AD91" i="8"/>
  <c r="D10"/>
  <c r="G87" i="6"/>
  <c r="G21" i="2"/>
  <c r="G60" i="8"/>
  <c r="AB58"/>
  <c r="E21" i="2"/>
  <c r="G67" i="7"/>
  <c r="F56" i="8"/>
  <c r="H45" i="2"/>
  <c r="D81" i="8"/>
  <c r="D33"/>
  <c r="AC40"/>
  <c r="AA68"/>
  <c r="AA46"/>
  <c r="AA57"/>
  <c r="E18" i="2"/>
  <c r="F19" i="8"/>
  <c r="E61"/>
  <c r="E64" i="2"/>
  <c r="H60" i="7"/>
  <c r="H83" i="6"/>
  <c r="C41" i="2"/>
  <c r="C84" i="7"/>
  <c r="AC55" i="8"/>
  <c r="D13"/>
  <c r="AD19"/>
  <c r="H16"/>
  <c r="AD62"/>
  <c r="AA63" i="7"/>
  <c r="G69" i="6"/>
  <c r="AC83" i="8"/>
  <c r="AA63"/>
  <c r="C13" i="2"/>
  <c r="D16" i="8"/>
  <c r="H62" i="2"/>
  <c r="E55"/>
  <c r="AD62" i="7"/>
  <c r="C90" i="6"/>
  <c r="AA65" i="8"/>
  <c r="C66" i="7"/>
  <c r="H19" i="8"/>
  <c r="AD86"/>
  <c r="F60" i="2"/>
  <c r="E23" i="8"/>
  <c r="AA58" i="7"/>
  <c r="C80" i="8"/>
  <c r="F21"/>
  <c r="F59"/>
  <c r="E57" i="2"/>
  <c r="AB39" i="8"/>
  <c r="G60" i="7"/>
  <c r="G36" i="8"/>
  <c r="E21" i="6"/>
  <c r="AB46"/>
  <c r="G44" i="7"/>
  <c r="D17"/>
  <c r="C56"/>
  <c r="H23" i="6"/>
  <c r="AD21" i="7"/>
  <c r="C37"/>
  <c r="F40" i="6"/>
  <c r="C58"/>
  <c r="AC20" i="7"/>
  <c r="AA14"/>
  <c r="E34" i="6"/>
  <c r="F43"/>
  <c r="F14" i="7"/>
  <c r="AD17"/>
  <c r="E20"/>
  <c r="D59" i="8"/>
  <c r="C83" i="2"/>
  <c r="AD65" i="8"/>
  <c r="C67" i="6"/>
  <c r="E91" i="7"/>
  <c r="AC59" i="8"/>
  <c r="C88" i="6"/>
  <c r="D45" i="7"/>
  <c r="G35" i="8"/>
  <c r="E84" i="2"/>
  <c r="F40" i="8"/>
  <c r="G90"/>
  <c r="C58" i="2"/>
  <c r="C81" i="7"/>
  <c r="D19" i="2"/>
  <c r="E55" i="6"/>
  <c r="AD36" i="7"/>
  <c r="AB40"/>
  <c r="F34"/>
  <c r="F44" i="6"/>
  <c r="H38" i="7"/>
  <c r="G56"/>
  <c r="H39" i="6"/>
  <c r="AA46"/>
  <c r="AC40" i="7"/>
  <c r="C57"/>
  <c r="G45" i="6"/>
  <c r="D34"/>
  <c r="H22" i="7"/>
  <c r="AC36"/>
  <c r="AD14"/>
  <c r="C67" i="2"/>
  <c r="F65" i="6"/>
  <c r="E84" i="8"/>
  <c r="AC66" i="7"/>
  <c r="F68" i="8"/>
  <c r="H12"/>
  <c r="D66"/>
  <c r="AB10" i="7"/>
  <c r="E13" i="8"/>
  <c r="AD46"/>
  <c r="AB86"/>
  <c r="H61" i="2"/>
  <c r="D89" i="6"/>
  <c r="AD89" i="8"/>
  <c r="AA15"/>
  <c r="E63"/>
  <c r="G59" i="6"/>
  <c r="AB43" i="7"/>
  <c r="F17"/>
  <c r="AB11"/>
  <c r="AD42" i="6"/>
  <c r="D16" i="7"/>
  <c r="AA35"/>
  <c r="AC39" i="6"/>
  <c r="AC42"/>
  <c r="C45" i="7"/>
  <c r="AC55"/>
  <c r="C46" i="6"/>
  <c r="G23"/>
  <c r="G10" i="7"/>
  <c r="AC13"/>
  <c r="AB33"/>
  <c r="D84"/>
  <c r="E86" i="8"/>
  <c r="D23" i="2"/>
  <c r="E86"/>
  <c r="C35"/>
  <c r="AC38" i="8"/>
  <c r="C64" i="2"/>
  <c r="G46" i="7"/>
  <c r="AA80" i="8"/>
  <c r="D85" i="6"/>
  <c r="D82" i="2"/>
  <c r="G59"/>
  <c r="F14"/>
  <c r="C63" i="7"/>
  <c r="E84" i="6"/>
  <c r="C22"/>
  <c r="E12" i="7"/>
  <c r="G22"/>
  <c r="G18"/>
  <c r="G37" i="6"/>
  <c r="AA46" i="7"/>
  <c r="G14"/>
  <c r="H45" i="6"/>
  <c r="AD33"/>
  <c r="AA23" i="7"/>
  <c r="AB19"/>
  <c r="E46" i="6"/>
  <c r="E38"/>
  <c r="D9" i="7"/>
  <c r="H12"/>
  <c r="AA40"/>
  <c r="AC79" i="8"/>
  <c r="F68" i="2"/>
  <c r="F36" i="8"/>
  <c r="D64"/>
  <c r="E17"/>
  <c r="C83" i="7"/>
  <c r="D23" i="8"/>
  <c r="F56" i="7"/>
  <c r="AA62"/>
  <c r="D57" i="2"/>
  <c r="E60"/>
  <c r="F78" i="7"/>
  <c r="F79" i="8"/>
  <c r="AD16"/>
  <c r="C40" i="2"/>
  <c r="E33"/>
  <c r="H64" i="8"/>
  <c r="G32" i="2"/>
  <c r="C22"/>
  <c r="H86" i="7"/>
  <c r="G9" i="2"/>
  <c r="C82" i="6"/>
  <c r="E22" i="8"/>
  <c r="AA88"/>
  <c r="C61" i="6"/>
  <c r="H44" i="8"/>
  <c r="C36" i="2"/>
  <c r="G57" i="8"/>
  <c r="AC59" i="7"/>
  <c r="C88" i="2"/>
  <c r="F89"/>
  <c r="D86" i="8"/>
  <c r="F32" i="2"/>
  <c r="D36" i="8"/>
  <c r="F90" i="2"/>
  <c r="E13"/>
  <c r="AD66" i="8"/>
  <c r="AA9"/>
  <c r="F88" i="2"/>
  <c r="AA60" i="7"/>
  <c r="AC58"/>
  <c r="AA61"/>
  <c r="AC12" i="8"/>
  <c r="E17" i="2"/>
  <c r="E32" i="8"/>
  <c r="E69" i="6"/>
  <c r="G62" i="2"/>
  <c r="C62" i="6"/>
  <c r="E66" i="2"/>
  <c r="F61" i="7"/>
  <c r="E18" i="8"/>
  <c r="C34" i="2"/>
  <c r="G83" i="8"/>
  <c r="AB23"/>
  <c r="H40" i="2"/>
  <c r="AD12" i="8"/>
  <c r="AB61" i="7"/>
  <c r="D92" i="2"/>
  <c r="H61" i="8"/>
  <c r="C55"/>
  <c r="AA79"/>
  <c r="G67" i="2"/>
  <c r="E79" i="7"/>
  <c r="D64"/>
  <c r="G88" i="6"/>
  <c r="F85" i="7"/>
  <c r="D56" i="8"/>
  <c r="G82"/>
  <c r="G43"/>
  <c r="C58" i="7"/>
  <c r="E86"/>
  <c r="G17" i="8"/>
  <c r="D35"/>
  <c r="G87"/>
  <c r="D67" i="6"/>
  <c r="H65" i="8"/>
  <c r="F80"/>
  <c r="D22"/>
  <c r="E9"/>
  <c r="AD63" i="7"/>
  <c r="D15" i="2"/>
  <c r="F81" i="6"/>
  <c r="E90" i="8"/>
  <c r="AC57"/>
  <c r="F40" i="2"/>
  <c r="AD66" i="7"/>
  <c r="AB60" i="8"/>
  <c r="E90" i="2"/>
  <c r="D89"/>
  <c r="C60" i="8"/>
  <c r="E64"/>
  <c r="C84" i="2"/>
  <c r="AA82" i="8"/>
  <c r="H92" i="7"/>
  <c r="AC56" i="8"/>
  <c r="E66"/>
  <c r="AC63" i="7"/>
  <c r="C68" i="2"/>
  <c r="AD63" i="8"/>
  <c r="AB64" i="7"/>
  <c r="E92"/>
  <c r="H56" i="8"/>
  <c r="C23"/>
  <c r="H65" i="2"/>
  <c r="E83" i="6"/>
  <c r="F91"/>
  <c r="C60" i="2"/>
  <c r="AA59" i="7"/>
  <c r="F62" i="6"/>
  <c r="C19" i="2"/>
  <c r="D64" i="6"/>
  <c r="C81"/>
  <c r="F60" i="7"/>
  <c r="H83" i="8"/>
  <c r="F56" i="2"/>
  <c r="F87" i="7"/>
  <c r="F83" i="6"/>
  <c r="C20" i="2"/>
  <c r="C37"/>
  <c r="G68"/>
  <c r="D21"/>
  <c r="D38" i="8"/>
  <c r="E19" i="6"/>
  <c r="D38"/>
  <c r="C18" i="7"/>
  <c r="AA45"/>
  <c r="AD44" i="6"/>
  <c r="C42"/>
  <c r="C46" i="7"/>
  <c r="D12"/>
  <c r="AD34" i="6"/>
  <c r="C32"/>
  <c r="AB13" i="7"/>
  <c r="C9"/>
  <c r="AB36" i="6"/>
  <c r="D42"/>
  <c r="G13" i="7"/>
  <c r="G15"/>
  <c r="C84" i="6"/>
  <c r="G55" i="2"/>
  <c r="AA33" i="8"/>
  <c r="AB46"/>
  <c r="F89" i="6"/>
  <c r="AC69" i="7"/>
  <c r="G91" i="6"/>
  <c r="G36" i="2"/>
  <c r="AB16" i="8"/>
  <c r="G78"/>
  <c r="E88"/>
  <c r="D18" i="2"/>
  <c r="E38" i="8"/>
  <c r="C88" i="7"/>
  <c r="C23" i="2"/>
  <c r="C57" i="6"/>
  <c r="F22"/>
  <c r="E23" i="7"/>
  <c r="AC23"/>
  <c r="E23" i="6"/>
  <c r="AC32"/>
  <c r="AA43" i="7"/>
  <c r="C13"/>
  <c r="G55" i="6"/>
  <c r="C23"/>
  <c r="G32" i="7"/>
  <c r="AD41"/>
  <c r="AD22" i="6"/>
  <c r="AC45"/>
  <c r="D36" i="7"/>
  <c r="C43"/>
  <c r="G63" i="2"/>
  <c r="G44" i="8"/>
  <c r="E85" i="2"/>
  <c r="F65" i="7"/>
  <c r="H16" i="2"/>
  <c r="AD60" i="7"/>
  <c r="F81" i="8"/>
  <c r="G58" i="7"/>
  <c r="E41" i="2"/>
  <c r="G88" i="8"/>
  <c r="AB21"/>
  <c r="H78" i="6"/>
  <c r="AC35" i="8"/>
  <c r="D90" i="6"/>
  <c r="D66" i="7"/>
  <c r="C66" i="8"/>
  <c r="AD23" i="6"/>
  <c r="H32"/>
  <c r="F45" i="7"/>
  <c r="D56"/>
  <c r="AC23" i="6"/>
  <c r="AA39"/>
  <c r="C22" i="7"/>
  <c r="AB15"/>
  <c r="H33" i="6"/>
  <c r="AD42" i="7"/>
  <c r="G19"/>
  <c r="E55"/>
  <c r="AC33" i="6"/>
  <c r="H36" i="7"/>
  <c r="AC46"/>
  <c r="H33"/>
  <c r="AA67" i="8"/>
  <c r="G78" i="2"/>
  <c r="AD32" i="8"/>
  <c r="F78"/>
  <c r="AA42"/>
  <c r="AD68" i="7"/>
  <c r="AB11" i="8"/>
  <c r="F55"/>
  <c r="C9"/>
  <c r="G84"/>
  <c r="AA22"/>
  <c r="C87" i="7"/>
  <c r="G46" i="2"/>
  <c r="C34" i="8"/>
  <c r="H34" i="2"/>
  <c r="AB33" i="6"/>
  <c r="G35"/>
  <c r="G40" i="7"/>
  <c r="AD55"/>
  <c r="AA34" i="6"/>
  <c r="AB38"/>
  <c r="AC12" i="7"/>
  <c r="F20"/>
  <c r="H59" i="6"/>
  <c r="C42" i="7"/>
  <c r="AD57"/>
  <c r="H18"/>
  <c r="AA40" i="6"/>
  <c r="G9" i="7"/>
  <c r="AC35"/>
  <c r="AB39"/>
  <c r="AB17" i="8"/>
  <c r="AD57"/>
  <c r="G12" i="2"/>
  <c r="F57" i="8"/>
  <c r="E62" i="2"/>
  <c r="F19"/>
  <c r="D63" i="6"/>
  <c r="G65" i="8"/>
  <c r="F91" i="7"/>
  <c r="E90" i="6"/>
  <c r="E22" i="2"/>
  <c r="F86" i="6"/>
  <c r="G39" i="8"/>
  <c r="C41"/>
  <c r="D68" i="2"/>
  <c r="H23" i="8"/>
  <c r="C45"/>
  <c r="AD45"/>
  <c r="E19"/>
  <c r="E45"/>
  <c r="F12" i="2"/>
  <c r="H87" i="8"/>
  <c r="E59" i="2"/>
  <c r="H38" i="8"/>
  <c r="C21"/>
  <c r="C65"/>
  <c r="AB79"/>
  <c r="G80" i="2"/>
  <c r="H11" i="8"/>
  <c r="C59"/>
  <c r="AC14"/>
  <c r="G82" i="7"/>
  <c r="G65" i="6"/>
  <c r="C83" i="8"/>
  <c r="F82" i="2"/>
  <c r="D34" i="8"/>
  <c r="D67" i="7"/>
  <c r="AC68"/>
  <c r="H85" i="6"/>
  <c r="G88" i="7"/>
  <c r="F86" i="2"/>
  <c r="F88" i="7"/>
  <c r="C79" i="8"/>
  <c r="AB68" i="7"/>
  <c r="H69" i="8"/>
  <c r="AD69"/>
  <c r="C33"/>
  <c r="E89" i="2"/>
  <c r="AA86" i="8"/>
  <c r="E89"/>
  <c r="G83" i="2"/>
  <c r="D14" i="8"/>
  <c r="F91" i="2"/>
  <c r="E85" i="8"/>
  <c r="E64" i="6"/>
  <c r="E65"/>
  <c r="F92" i="8"/>
  <c r="AD84"/>
  <c r="H41" i="2"/>
  <c r="E81" i="8"/>
  <c r="AD13"/>
  <c r="D37"/>
  <c r="D79" i="7"/>
  <c r="G90"/>
  <c r="D58" i="2"/>
  <c r="G86" i="8"/>
  <c r="F63"/>
  <c r="C16" i="2"/>
  <c r="E89" i="7"/>
  <c r="H34" i="8"/>
  <c r="F78" i="2"/>
  <c r="G39"/>
  <c r="H15" i="8"/>
  <c r="G80" i="7"/>
  <c r="C39" i="2"/>
  <c r="G90" i="6"/>
  <c r="E66"/>
  <c r="F66" i="2"/>
  <c r="H65" i="6"/>
  <c r="H90" i="8"/>
  <c r="F37"/>
  <c r="F58" i="2"/>
  <c r="AB33" i="8"/>
  <c r="D10" i="2"/>
  <c r="H83"/>
  <c r="C81"/>
  <c r="AA23" i="8"/>
  <c r="G60" i="6"/>
  <c r="AD80" i="8"/>
  <c r="E58" i="2"/>
  <c r="C86" i="6"/>
  <c r="H57" i="2"/>
  <c r="H86" i="6"/>
  <c r="AA64" i="7"/>
  <c r="D11" i="8"/>
  <c r="D43" i="2"/>
  <c r="E10" i="8"/>
  <c r="AA87"/>
  <c r="H64" i="7"/>
  <c r="AC82" i="8"/>
  <c r="C44"/>
  <c r="C13"/>
  <c r="C32" i="2"/>
  <c r="AD81" i="8"/>
  <c r="H81" i="2"/>
  <c r="AD37" i="8"/>
  <c r="G12"/>
  <c r="G83" i="6"/>
  <c r="AA11" i="8"/>
  <c r="AA66" i="7"/>
  <c r="F64" i="8"/>
  <c r="E15" i="2"/>
  <c r="D82" i="8"/>
  <c r="G66" i="2"/>
  <c r="D90"/>
  <c r="F57"/>
  <c r="D79" i="8"/>
  <c r="AB85"/>
  <c r="E20"/>
  <c r="G16" i="6"/>
  <c r="C33"/>
  <c r="E15" i="7"/>
  <c r="E11"/>
  <c r="AC56"/>
  <c r="D55" i="6"/>
  <c r="AA34" i="7"/>
  <c r="H10"/>
  <c r="C34" i="6"/>
  <c r="AC44"/>
  <c r="H57" i="7"/>
  <c r="AC18"/>
  <c r="C55" i="6"/>
  <c r="H36"/>
  <c r="AB9" i="7"/>
  <c r="AD37"/>
  <c r="F66"/>
  <c r="G33" i="8"/>
  <c r="H58" i="7"/>
  <c r="AC21" i="8"/>
  <c r="F12"/>
  <c r="C19"/>
  <c r="E56"/>
  <c r="F22" i="2"/>
  <c r="AD20" i="7"/>
  <c r="E82" i="2"/>
  <c r="AA38" i="8"/>
  <c r="D17"/>
  <c r="F11" i="7"/>
  <c r="H91"/>
  <c r="AC42" i="8"/>
  <c r="C82" i="7"/>
  <c r="G40" i="6"/>
  <c r="AB32" i="7"/>
  <c r="F10"/>
  <c r="H16"/>
  <c r="AB42" i="6"/>
  <c r="F32" i="7"/>
  <c r="AD19"/>
  <c r="AA35" i="6"/>
  <c r="AA22"/>
  <c r="D46" i="7"/>
  <c r="G37"/>
  <c r="AA36" i="6"/>
  <c r="E58"/>
  <c r="H44" i="7"/>
  <c r="H15"/>
  <c r="D59" i="2"/>
  <c r="H18"/>
  <c r="C20" i="8"/>
  <c r="AA37"/>
  <c r="C83" i="6"/>
  <c r="AB9" i="8"/>
  <c r="AC88"/>
  <c r="AD55"/>
  <c r="F86"/>
  <c r="H85" i="7"/>
  <c r="G11" i="8"/>
  <c r="C80" i="7"/>
  <c r="D80" i="2"/>
  <c r="G63" i="7"/>
  <c r="AC67" i="8"/>
  <c r="E80" i="2"/>
  <c r="F90" i="7"/>
  <c r="H41" i="6"/>
  <c r="C23" i="7"/>
  <c r="AD12"/>
  <c r="D35"/>
  <c r="AC34" i="6"/>
  <c r="E43" i="7"/>
  <c r="AD39"/>
  <c r="AD43" i="6"/>
  <c r="E40"/>
  <c r="AB16" i="7"/>
  <c r="E37"/>
  <c r="F45" i="6"/>
  <c r="C38"/>
  <c r="AB22" i="7"/>
  <c r="AA20"/>
  <c r="AC37"/>
  <c r="F13" i="8"/>
  <c r="AD41"/>
  <c r="D87" i="2"/>
  <c r="H34" i="7"/>
  <c r="D87" i="6"/>
  <c r="H91"/>
  <c r="AA62" i="8"/>
  <c r="F40" i="7"/>
  <c r="H59" i="2"/>
  <c r="AD17" i="8"/>
  <c r="AB69"/>
  <c r="G34" i="7"/>
  <c r="AC62" i="8"/>
  <c r="D16" i="2"/>
  <c r="G19" i="8"/>
  <c r="AD41" i="6"/>
  <c r="D40" i="7"/>
  <c r="D10"/>
  <c r="AC16"/>
  <c r="AD32" i="6"/>
  <c r="AC17" i="7"/>
  <c r="AA16"/>
  <c r="F36" i="6"/>
  <c r="AD36"/>
  <c r="AC14" i="7"/>
  <c r="E42"/>
  <c r="E37" i="6"/>
  <c r="AD40"/>
  <c r="F57" i="7"/>
  <c r="AA33"/>
  <c r="AC10"/>
  <c r="H11" i="2"/>
  <c r="D20"/>
  <c r="H43"/>
  <c r="AC15" i="7"/>
  <c r="H46" i="2"/>
  <c r="F38"/>
  <c r="E20"/>
  <c r="AB57" i="7"/>
  <c r="C21" i="2"/>
  <c r="F79" i="6"/>
  <c r="AA83" i="8"/>
  <c r="D41" i="7"/>
  <c r="H32" i="2"/>
  <c r="C89" i="6"/>
  <c r="AD43" i="8"/>
  <c r="F87"/>
  <c r="G81" i="7"/>
  <c r="G43" i="2"/>
  <c r="AB14" i="8"/>
  <c r="AC36"/>
  <c r="H86"/>
  <c r="D9"/>
  <c r="C38"/>
  <c r="D55"/>
  <c r="C57" i="2"/>
  <c r="G37" i="8"/>
  <c r="D62" i="7"/>
  <c r="AC86" i="8"/>
  <c r="H63"/>
  <c r="D81" i="7"/>
  <c r="AC33" i="8"/>
  <c r="E92" i="2"/>
  <c r="AC90" i="8"/>
  <c r="D88"/>
  <c r="H78"/>
  <c r="D83" i="7"/>
  <c r="D21" i="8"/>
  <c r="D17" i="2"/>
  <c r="AA60" i="8"/>
  <c r="AA84"/>
  <c r="G10"/>
  <c r="E87"/>
  <c r="G61"/>
  <c r="D88" i="2"/>
  <c r="D46"/>
  <c r="E78"/>
  <c r="AA13" i="8"/>
  <c r="AA59"/>
  <c r="G84" i="7"/>
  <c r="C82" i="2"/>
  <c r="H91"/>
  <c r="H67" i="8"/>
  <c r="H19" i="2"/>
  <c r="D15" i="8"/>
  <c r="D65" i="6"/>
  <c r="G80" i="8"/>
  <c r="F83" i="7"/>
  <c r="H10" i="2"/>
  <c r="D61" i="8"/>
  <c r="F44" i="2"/>
  <c r="E83" i="8"/>
  <c r="E67" i="2"/>
  <c r="AA35" i="8"/>
  <c r="AA67" i="7"/>
  <c r="E80"/>
  <c r="AD10" i="8"/>
  <c r="F11" i="2"/>
  <c r="G14" i="8"/>
  <c r="F66" i="6"/>
  <c r="AD61" i="8"/>
  <c r="G22"/>
  <c r="H10"/>
  <c r="AA92"/>
  <c r="H87" i="7"/>
  <c r="H69"/>
  <c r="AA40" i="8"/>
  <c r="D61" i="7"/>
  <c r="AA43" i="8"/>
  <c r="F69"/>
  <c r="C89"/>
  <c r="C42" i="2"/>
</calcChain>
</file>

<file path=xl/sharedStrings.xml><?xml version="1.0" encoding="utf-8"?>
<sst xmlns="http://schemas.openxmlformats.org/spreadsheetml/2006/main" count="25696" uniqueCount="3339">
  <si>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</si>
  <si>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</si>
  <si>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</si>
  <si>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</si>
  <si>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</si>
  <si>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Ngày Sinh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</si>
  <si>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</si>
  <si>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</si>
  <si>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</si>
  <si>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</si>
  <si>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</si>
  <si>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</si>
  <si>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</si>
  <si>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</si>
  <si>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</si>
  <si>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</si>
  <si>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</si>
  <si>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</si>
  <si>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</si>
  <si>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</si>
  <si>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</si>
  <si>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</si>
  <si>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</si>
  <si>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</si>
  <si>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</si>
  <si>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</si>
  <si>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</si>
  <si>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</si>
  <si>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</si>
  <si>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</si>
  <si>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</si>
  <si>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</si>
  <si>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</si>
  <si>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</si>
  <si>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</si>
  <si>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</si>
  <si>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</si>
  <si>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</si>
  <si>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</si>
  <si>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</si>
  <si>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</si>
  <si>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</si>
  <si>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</si>
  <si>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</si>
  <si>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</si>
  <si>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</si>
  <si>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</si>
  <si>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</si>
  <si>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</si>
  <si>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</si>
  <si>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</si>
  <si>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</si>
  <si>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</si>
  <si>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</si>
  <si>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</si>
  <si>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</si>
  <si>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</si>
  <si>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</si>
  <si>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Số thí sinh</t>
  </si>
  <si>
    <t>Từ SBD</t>
  </si>
  <si>
    <t>Đến SBD</t>
  </si>
  <si>
    <t>mã môn</t>
  </si>
  <si>
    <t>cấp độ</t>
  </si>
  <si>
    <t>ngày</t>
  </si>
  <si>
    <t>giờ</t>
  </si>
  <si>
    <t>địa điểm</t>
  </si>
  <si>
    <t>Lớp</t>
  </si>
  <si>
    <t>2</t>
  </si>
  <si>
    <t>4</t>
  </si>
  <si>
    <t>6</t>
  </si>
  <si>
    <t>Ma Nganh</t>
  </si>
  <si>
    <t>ten nanh</t>
  </si>
  <si>
    <t>mã sv</t>
  </si>
  <si>
    <t>họ</t>
  </si>
  <si>
    <t>tên</t>
  </si>
  <si>
    <t>Ngay Sinh</t>
  </si>
  <si>
    <t>lớp</t>
  </si>
  <si>
    <t>SO CT</t>
  </si>
  <si>
    <t>x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</si>
  <si>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</si>
  <si>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</si>
  <si>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</si>
  <si>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</si>
  <si>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</si>
  <si>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</si>
  <si>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</si>
  <si>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</si>
  <si>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</si>
  <si>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LỚP 
ANH VĂN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</si>
  <si>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</si>
  <si>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</si>
  <si>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</si>
  <si>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</si>
  <si>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</si>
  <si>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</si>
  <si>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</si>
  <si>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</si>
  <si>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HP - Số chứng từ</t>
  </si>
  <si>
    <t>Stt</t>
  </si>
  <si>
    <t>Mã Số Sv</t>
  </si>
  <si>
    <t>Họ Và Tên</t>
  </si>
  <si>
    <t>Tên</t>
  </si>
  <si>
    <t>Ngành</t>
  </si>
  <si>
    <t>Lớp Av</t>
  </si>
  <si>
    <t>Biên Lai Học Ghép</t>
  </si>
  <si>
    <t>P</t>
  </si>
  <si>
    <t>IDTT</t>
  </si>
  <si>
    <t>NHỮNG SINH VIÊN CÓ TÊN TRONG DANH SÁCH TRÊN LÊN PHÒNG ĐÀO TẠO ĐỂ CẬP NHẬT DANH SÁCH ANH VĂN KHÔNG CHUYÊN K16 HỌC KỲ 1 NĂM 2012 - 2013</t>
  </si>
  <si>
    <t>MÃ SINH VIÊN</t>
  </si>
  <si>
    <t xml:space="preserve">HỌ </t>
  </si>
  <si>
    <t>NGÀY SINH</t>
  </si>
  <si>
    <t>Lê Đình</t>
  </si>
  <si>
    <t>Long</t>
  </si>
  <si>
    <t>K16KTR5</t>
  </si>
  <si>
    <t>Trương Quang</t>
  </si>
  <si>
    <t>Duy</t>
  </si>
  <si>
    <t>25/07/1990</t>
  </si>
  <si>
    <t xml:space="preserve">Nguyễn Đình </t>
  </si>
  <si>
    <t>Trực</t>
  </si>
  <si>
    <t>15/08/1990</t>
  </si>
  <si>
    <t>Nguyễn Đàm Hoài</t>
  </si>
  <si>
    <t>Phương</t>
  </si>
  <si>
    <t>27/05/1989</t>
  </si>
  <si>
    <t xml:space="preserve">Nguyễn Thị </t>
  </si>
  <si>
    <t>Ly</t>
  </si>
  <si>
    <t>K16QNH6</t>
  </si>
  <si>
    <t>Trần Đức</t>
  </si>
  <si>
    <t>Mậu</t>
  </si>
  <si>
    <t>K16TMT</t>
  </si>
  <si>
    <t>Trần Hoàng</t>
  </si>
  <si>
    <t>K16XDC2</t>
  </si>
  <si>
    <t>Phạm Quốc</t>
  </si>
  <si>
    <t>Văn</t>
  </si>
  <si>
    <t>K16XDD3</t>
  </si>
  <si>
    <t>Trương Quốc</t>
  </si>
  <si>
    <t>Bông</t>
  </si>
  <si>
    <t>01/11/1990</t>
  </si>
  <si>
    <t>K16XDD1</t>
  </si>
  <si>
    <t>Dương Quang</t>
  </si>
  <si>
    <t>Minh</t>
  </si>
  <si>
    <t>26/11/1991</t>
  </si>
  <si>
    <t>K16XDD2</t>
  </si>
  <si>
    <t>Vũ Trần Duy</t>
  </si>
  <si>
    <t>Tân</t>
  </si>
  <si>
    <t>17/11/1991</t>
  </si>
  <si>
    <t>Nguyễn Thiên</t>
  </si>
  <si>
    <t>Hưng</t>
  </si>
  <si>
    <t>13/08/1991</t>
  </si>
  <si>
    <t>THỐNG KẾ SỐ LƯỢNG SINH VIÊN CÁC LỚP AVKC * K16 * HK1 * 2012-2013</t>
  </si>
  <si>
    <t>DANH SÁCH</t>
  </si>
  <si>
    <t>16E</t>
  </si>
  <si>
    <t>16I</t>
  </si>
  <si>
    <t>TỔNG</t>
  </si>
  <si>
    <t>MN</t>
  </si>
  <si>
    <t>Tên ngành</t>
  </si>
  <si>
    <t>Công Nghệ Phần Mềm</t>
  </si>
  <si>
    <t>Hệ Thống Thông Tin</t>
  </si>
  <si>
    <t>Tài Chính Doanh Nghiệp</t>
  </si>
  <si>
    <t>Qtkd Marketing</t>
  </si>
  <si>
    <t>Kế Toán Doanh Nghiệp</t>
  </si>
  <si>
    <t>Phân theo lớp chính khoa</t>
  </si>
  <si>
    <t>Xây Dựng Dân Dụng &amp; CN</t>
  </si>
  <si>
    <t>Công Nghệ Kỹ Thuật Môi Trường</t>
  </si>
  <si>
    <t>Quan Hệ Quốc Tế</t>
  </si>
  <si>
    <t>Văn Học</t>
  </si>
  <si>
    <t>Quản Trị Du Lịch &amp; Khách Sạn</t>
  </si>
  <si>
    <t>Quản Trị Du Lịch Lữ Hành</t>
  </si>
  <si>
    <t>Kế Toán Kiểm Toán</t>
  </si>
  <si>
    <t>Quản Trị Kinh Doanh</t>
  </si>
  <si>
    <t>Ngân Hàng</t>
  </si>
  <si>
    <t>Điều Dưỡng</t>
  </si>
  <si>
    <t>Xây Dựng Cầu Đường</t>
  </si>
  <si>
    <t>Kiến Trúc Công Trình</t>
  </si>
  <si>
    <t>Kỹ Thuật Mạng</t>
  </si>
  <si>
    <t>Điện Tử Viễn Thông</t>
  </si>
  <si>
    <t>Tổng số:</t>
  </si>
  <si>
    <t>HK4</t>
  </si>
  <si>
    <t>TC2</t>
  </si>
  <si>
    <t>TC1</t>
  </si>
  <si>
    <t>CC2</t>
  </si>
  <si>
    <t>CC1</t>
  </si>
  <si>
    <t>HK5</t>
  </si>
  <si>
    <t>TOEIC1</t>
  </si>
  <si>
    <t>Từ Nam</t>
  </si>
  <si>
    <t>Đạt</t>
  </si>
  <si>
    <t>05/09/1992</t>
  </si>
  <si>
    <t>K16TTT</t>
  </si>
  <si>
    <t>K16E01</t>
  </si>
  <si>
    <t>Bùi Văn</t>
  </si>
  <si>
    <t>Đệ</t>
  </si>
  <si>
    <t>13/08/1992</t>
  </si>
  <si>
    <t>K16TPM</t>
  </si>
  <si>
    <t>Nguyễn Hiếu</t>
  </si>
  <si>
    <t>Đức</t>
  </si>
  <si>
    <t>13/01/1992</t>
  </si>
  <si>
    <t xml:space="preserve">Hoàng Quảng </t>
  </si>
  <si>
    <t>Dũng</t>
  </si>
  <si>
    <t>17/09/1992</t>
  </si>
  <si>
    <t>Nguyễn Thị</t>
  </si>
  <si>
    <t>Hằng</t>
  </si>
  <si>
    <t>04/11/1992</t>
  </si>
  <si>
    <t>Trần Quốc</t>
  </si>
  <si>
    <t>Hào</t>
  </si>
  <si>
    <t>10/08/1991</t>
  </si>
  <si>
    <t xml:space="preserve">Nguyễn Văn </t>
  </si>
  <si>
    <t>Hiếu</t>
  </si>
  <si>
    <t>04/10/1990</t>
  </si>
  <si>
    <t>Võ Xuân</t>
  </si>
  <si>
    <t>Hoài</t>
  </si>
  <si>
    <t>27/11/1991</t>
  </si>
  <si>
    <t>Nguyễn Thanh</t>
  </si>
  <si>
    <t>Hoàng</t>
  </si>
  <si>
    <t>06/08/1991</t>
  </si>
  <si>
    <t>Phạm Văn</t>
  </si>
  <si>
    <t>04/07/1992</t>
  </si>
  <si>
    <t>Trần Ngọc</t>
  </si>
  <si>
    <t>21/08/1991</t>
  </si>
  <si>
    <t>Đỗ Ngọc</t>
  </si>
  <si>
    <t>Huy</t>
  </si>
  <si>
    <t>01/01/1991</t>
  </si>
  <si>
    <t>Hoàng Quốc</t>
  </si>
  <si>
    <t>Khánh</t>
  </si>
  <si>
    <t>16/04/1991</t>
  </si>
  <si>
    <t>Trần Đăng</t>
  </si>
  <si>
    <t>Khoa</t>
  </si>
  <si>
    <t>19/01/1992</t>
  </si>
  <si>
    <t>Hoàng Trung</t>
  </si>
  <si>
    <t>Kiên</t>
  </si>
  <si>
    <t>01/12/1992</t>
  </si>
  <si>
    <t>Vũ Anh</t>
  </si>
  <si>
    <t>Kiệt</t>
  </si>
  <si>
    <t>29/04/1991</t>
  </si>
  <si>
    <t>Nguyễn Thị Quỳnh</t>
  </si>
  <si>
    <t>Lan</t>
  </si>
  <si>
    <t>14/02/1991</t>
  </si>
  <si>
    <t>Liên</t>
  </si>
  <si>
    <t>15/11/1992</t>
  </si>
  <si>
    <t>Nguyễn Thị Mỹ</t>
  </si>
  <si>
    <t>Linh</t>
  </si>
  <si>
    <t>13/10/1992</t>
  </si>
  <si>
    <t>Nguyễn Hoàng</t>
  </si>
  <si>
    <t>Lộc</t>
  </si>
  <si>
    <t>07/04/1992</t>
  </si>
  <si>
    <t>Hoàng Hải</t>
  </si>
  <si>
    <t>06/06/1991</t>
  </si>
  <si>
    <t>Lê Trung Tấn</t>
  </si>
  <si>
    <t>Mạnh</t>
  </si>
  <si>
    <t>10/09/1992</t>
  </si>
  <si>
    <t>Nguyễn Đình</t>
  </si>
  <si>
    <t>13/12/1992</t>
  </si>
  <si>
    <t>Phạm Thanh</t>
  </si>
  <si>
    <t>Nhất</t>
  </si>
  <si>
    <t>27/12/1992</t>
  </si>
  <si>
    <t>Trần Thị Tuyết</t>
  </si>
  <si>
    <t>Nhung</t>
  </si>
  <si>
    <t>05/10/1992</t>
  </si>
  <si>
    <t>Đào Trần Quốc</t>
  </si>
  <si>
    <t>Phong</t>
  </si>
  <si>
    <t>Lâm Quang</t>
  </si>
  <si>
    <t>Phúc</t>
  </si>
  <si>
    <t>20/09/1992</t>
  </si>
  <si>
    <t>Nguyễn Đình Minh</t>
  </si>
  <si>
    <t>Phước</t>
  </si>
  <si>
    <t>07/03/1991</t>
  </si>
  <si>
    <t xml:space="preserve">Trần Hồng </t>
  </si>
  <si>
    <t>Quân</t>
  </si>
  <si>
    <t>07/08/1992</t>
  </si>
  <si>
    <t>Nguyễn Tùng</t>
  </si>
  <si>
    <t>08/11/1992</t>
  </si>
  <si>
    <t>Nguyễn Hữu</t>
  </si>
  <si>
    <t>Quốc</t>
  </si>
  <si>
    <t>25/04/1991</t>
  </si>
  <si>
    <t>Phạm Ngọc</t>
  </si>
  <si>
    <t>Son</t>
  </si>
  <si>
    <t>02/05/1991</t>
  </si>
  <si>
    <t xml:space="preserve">Hoàng Trường </t>
  </si>
  <si>
    <t>Sơn</t>
  </si>
  <si>
    <t>18/11/1991</t>
  </si>
  <si>
    <t>Phùng Thị</t>
  </si>
  <si>
    <t>Sương</t>
  </si>
  <si>
    <t>09/10/1992</t>
  </si>
  <si>
    <t>Nguyễn Văn</t>
  </si>
  <si>
    <t>Tài</t>
  </si>
  <si>
    <t>09/06/1992</t>
  </si>
  <si>
    <t>Phan Bá</t>
  </si>
  <si>
    <t>Thuần</t>
  </si>
  <si>
    <t>17/06/1991</t>
  </si>
  <si>
    <t>Trương Thị</t>
  </si>
  <si>
    <t>Thương</t>
  </si>
  <si>
    <t>26/10/1992</t>
  </si>
  <si>
    <t>Tạ Thị Thu</t>
  </si>
  <si>
    <t>Thuỷ</t>
  </si>
  <si>
    <t>08/09/1991</t>
  </si>
  <si>
    <t>Lê Trung</t>
  </si>
  <si>
    <t>Tín</t>
  </si>
  <si>
    <t>15/05/1992</t>
  </si>
  <si>
    <t>Trần Bảo</t>
  </si>
  <si>
    <t>Trọng</t>
  </si>
  <si>
    <t>16/11/1992</t>
  </si>
  <si>
    <t>Nguyễn Thế</t>
  </si>
  <si>
    <t>Trường</t>
  </si>
  <si>
    <t>02/06/1992</t>
  </si>
  <si>
    <t>Đỗ Minh</t>
  </si>
  <si>
    <t>Tuấn</t>
  </si>
  <si>
    <t>Nguyễn Đức</t>
  </si>
  <si>
    <t>Tùng</t>
  </si>
  <si>
    <t>25/06/1990</t>
  </si>
  <si>
    <t>Lê Anh</t>
  </si>
  <si>
    <t>Vũ</t>
  </si>
  <si>
    <t>28/03/1992</t>
  </si>
  <si>
    <t>Văn Công</t>
  </si>
  <si>
    <t>Vương</t>
  </si>
  <si>
    <t xml:space="preserve">Nguyễn Trần </t>
  </si>
  <si>
    <t>28/09/1992</t>
  </si>
  <si>
    <t>K16KMT</t>
  </si>
  <si>
    <t>K16E02</t>
  </si>
  <si>
    <t>Đoàn Như</t>
  </si>
  <si>
    <t>Diệp</t>
  </si>
  <si>
    <t>18/07/1992</t>
  </si>
  <si>
    <t xml:space="preserve">Nguyễn Đức </t>
  </si>
  <si>
    <t>Độ</t>
  </si>
  <si>
    <t>10/12/1992</t>
  </si>
  <si>
    <t>Lê Thị Phương</t>
  </si>
  <si>
    <t>Dung</t>
  </si>
  <si>
    <t>25/09/1992</t>
  </si>
  <si>
    <t>Lê Quốc</t>
  </si>
  <si>
    <t>06/10/1992</t>
  </si>
  <si>
    <t>Lê Khắc Hà</t>
  </si>
  <si>
    <t>Giang</t>
  </si>
  <si>
    <t>16/10/1992</t>
  </si>
  <si>
    <t>Nguyễn Thị Thu</t>
  </si>
  <si>
    <t>Hà</t>
  </si>
  <si>
    <t>10/02/1992</t>
  </si>
  <si>
    <t>Lê Tự</t>
  </si>
  <si>
    <t>16/09/1992</t>
  </si>
  <si>
    <t>28/10/1992</t>
  </si>
  <si>
    <t>Nguyễn Phi</t>
  </si>
  <si>
    <t>01/04/1992</t>
  </si>
  <si>
    <t>Phùng Tùng</t>
  </si>
  <si>
    <t>Lâm</t>
  </si>
  <si>
    <t>27/05/1992</t>
  </si>
  <si>
    <t>Hồ Thị Ngọc</t>
  </si>
  <si>
    <t>Mỹ</t>
  </si>
  <si>
    <t>29/07/1992</t>
  </si>
  <si>
    <t>Đinh Hạnh</t>
  </si>
  <si>
    <t>Nguyên</t>
  </si>
  <si>
    <t>12/03/1992</t>
  </si>
  <si>
    <t>Ca Thị Hồng</t>
  </si>
  <si>
    <t>Nhân</t>
  </si>
  <si>
    <t>04/04/1992</t>
  </si>
  <si>
    <t>Lê Thị</t>
  </si>
  <si>
    <t>Nhiều</t>
  </si>
  <si>
    <t>16/02/1992</t>
  </si>
  <si>
    <t>Trần Anh</t>
  </si>
  <si>
    <t>Phi</t>
  </si>
  <si>
    <t>04/02/1992</t>
  </si>
  <si>
    <t>24/09/1992</t>
  </si>
  <si>
    <t>Nguyễn Thị Đoan</t>
  </si>
  <si>
    <t>Phượng</t>
  </si>
  <si>
    <t>20/10/1991</t>
  </si>
  <si>
    <t>Nguyễn Đăng</t>
  </si>
  <si>
    <t>Quang</t>
  </si>
  <si>
    <t>18/10/1992</t>
  </si>
  <si>
    <t>26/11/1992</t>
  </si>
  <si>
    <t>Quí</t>
  </si>
  <si>
    <t>05/06/1992</t>
  </si>
  <si>
    <t>Đoàn Phạm Ngọc</t>
  </si>
  <si>
    <t>Rin</t>
  </si>
  <si>
    <t>14/11/1992</t>
  </si>
  <si>
    <t>Huỳnh Ngọc</t>
  </si>
  <si>
    <t>Sâm</t>
  </si>
  <si>
    <t>31/01/1992</t>
  </si>
  <si>
    <t>Huỳnh Bá</t>
  </si>
  <si>
    <t>07/12/1992</t>
  </si>
  <si>
    <t>Bạch Mai</t>
  </si>
  <si>
    <t>09/08/1992</t>
  </si>
  <si>
    <t>Đặng Anh</t>
  </si>
  <si>
    <t>09/12/1992</t>
  </si>
  <si>
    <t>Trần Thị Huỳnh</t>
  </si>
  <si>
    <t>Tâm</t>
  </si>
  <si>
    <t>Hà Thị Hoài</t>
  </si>
  <si>
    <t>Thanh</t>
  </si>
  <si>
    <t>01/09/1992</t>
  </si>
  <si>
    <t>Thi</t>
  </si>
  <si>
    <t>06/08/1992</t>
  </si>
  <si>
    <t>Trần Thị Hồng</t>
  </si>
  <si>
    <t>Thoa</t>
  </si>
  <si>
    <t>24/12/1992</t>
  </si>
  <si>
    <t>Lê Hoài</t>
  </si>
  <si>
    <t>02/11/1992</t>
  </si>
  <si>
    <t>Bùi Lê Minh</t>
  </si>
  <si>
    <t>Thuỳ</t>
  </si>
  <si>
    <t>27/06/1992</t>
  </si>
  <si>
    <t>Huỳnh Thị</t>
  </si>
  <si>
    <t>17/07/1991</t>
  </si>
  <si>
    <t>Đặng Thị Cẩm</t>
  </si>
  <si>
    <t>Tiên</t>
  </si>
  <si>
    <t>23/09/1992</t>
  </si>
  <si>
    <t>Nguyễn Nhật</t>
  </si>
  <si>
    <t>08/07/1992</t>
  </si>
  <si>
    <t>Lê Hoàng Anh</t>
  </si>
  <si>
    <t>Võ Thị Hoài</t>
  </si>
  <si>
    <t>Uyên</t>
  </si>
  <si>
    <t>13/02/1992</t>
  </si>
  <si>
    <t>Võ Thị Ái</t>
  </si>
  <si>
    <t>Vân</t>
  </si>
  <si>
    <t>07/01/1991</t>
  </si>
  <si>
    <t>Nguyễn Thị Lâm</t>
  </si>
  <si>
    <t>Bình</t>
  </si>
  <si>
    <t>07/11/1991</t>
  </si>
  <si>
    <t>K16DLK1</t>
  </si>
  <si>
    <t>K16E03</t>
  </si>
  <si>
    <t>Trần Thị Minh</t>
  </si>
  <si>
    <t>Cầm</t>
  </si>
  <si>
    <t>27/10/1992</t>
  </si>
  <si>
    <t>K16DLK2</t>
  </si>
  <si>
    <t>Nguyễn Quốc</t>
  </si>
  <si>
    <t>Cường</t>
  </si>
  <si>
    <t>02/05/1992</t>
  </si>
  <si>
    <t>Trần Thị Như</t>
  </si>
  <si>
    <t>Đan</t>
  </si>
  <si>
    <t>Phạm Thị Hà</t>
  </si>
  <si>
    <t>Danh</t>
  </si>
  <si>
    <t>Phan Thanh Bích</t>
  </si>
  <si>
    <t>Diễm</t>
  </si>
  <si>
    <t>Đặng Thu</t>
  </si>
  <si>
    <t>23/08/1992</t>
  </si>
  <si>
    <t>Bùi Thị Mỹ</t>
  </si>
  <si>
    <t>Hạnh</t>
  </si>
  <si>
    <t>Phạm Thị Mỹ</t>
  </si>
  <si>
    <t>17/05/1991</t>
  </si>
  <si>
    <t>Lê Thị Thanh</t>
  </si>
  <si>
    <t>Hoa</t>
  </si>
  <si>
    <t>Trần Thị Mỹ</t>
  </si>
  <si>
    <t>Hòa</t>
  </si>
  <si>
    <t>03/05/1992</t>
  </si>
  <si>
    <t>Trịnh Võ</t>
  </si>
  <si>
    <t>Hương</t>
  </si>
  <si>
    <t>21/10/1992</t>
  </si>
  <si>
    <t>Võ Thị Diễm</t>
  </si>
  <si>
    <t>Kiều</t>
  </si>
  <si>
    <t>Trần Thị Kim</t>
  </si>
  <si>
    <t>12/08/1991</t>
  </si>
  <si>
    <t>Phạm Thị</t>
  </si>
  <si>
    <t>Lợi</t>
  </si>
  <si>
    <t>10/08/1992</t>
  </si>
  <si>
    <t>Lương Thị Ly</t>
  </si>
  <si>
    <t>Võ Phan Trà</t>
  </si>
  <si>
    <t>My</t>
  </si>
  <si>
    <t>21/07/1991</t>
  </si>
  <si>
    <t>Nguyễn Hà</t>
  </si>
  <si>
    <t>25/12/1991</t>
  </si>
  <si>
    <t>Nguyễn Thị Thanh</t>
  </si>
  <si>
    <t>Nga</t>
  </si>
  <si>
    <t>Lê Diệu</t>
  </si>
  <si>
    <t>Ngân</t>
  </si>
  <si>
    <t>10/05/1992</t>
  </si>
  <si>
    <t>Trần Thị Thuý</t>
  </si>
  <si>
    <t>02/09/1992</t>
  </si>
  <si>
    <t>Ngọc</t>
  </si>
  <si>
    <t>26/04/1992</t>
  </si>
  <si>
    <t>Phạm Thị Bích</t>
  </si>
  <si>
    <t>02/07/1991</t>
  </si>
  <si>
    <t xml:space="preserve">Lưu Thị Yến </t>
  </si>
  <si>
    <t>Nhi</t>
  </si>
  <si>
    <t xml:space="preserve">Phạm Thị Yến </t>
  </si>
  <si>
    <t>Nguyễn Thị Phương</t>
  </si>
  <si>
    <t>Như</t>
  </si>
  <si>
    <t>30/03/1991</t>
  </si>
  <si>
    <t>Trương Văn</t>
  </si>
  <si>
    <t>24/06/1989</t>
  </si>
  <si>
    <t>Trần Thị Ngọc</t>
  </si>
  <si>
    <t>30/09/1991</t>
  </si>
  <si>
    <t>01/04/1991</t>
  </si>
  <si>
    <t>Tô Thị</t>
  </si>
  <si>
    <t>Huỳnh Thị Mỹ</t>
  </si>
  <si>
    <t>28/07/1991</t>
  </si>
  <si>
    <t>20/03/1992</t>
  </si>
  <si>
    <t>Tình</t>
  </si>
  <si>
    <t xml:space="preserve">Huỳnh Đắc </t>
  </si>
  <si>
    <t>Trung</t>
  </si>
  <si>
    <t>28/08/1991</t>
  </si>
  <si>
    <t>Trần</t>
  </si>
  <si>
    <t>08/06/1990</t>
  </si>
  <si>
    <t>Ngô Thị</t>
  </si>
  <si>
    <t>Mến</t>
  </si>
  <si>
    <t>Anh</t>
  </si>
  <si>
    <t>01/08/1992</t>
  </si>
  <si>
    <t>K16DLL</t>
  </si>
  <si>
    <t>K16E04</t>
  </si>
  <si>
    <t>20/01/1992</t>
  </si>
  <si>
    <t>K16VQH</t>
  </si>
  <si>
    <t>Hoàng Công</t>
  </si>
  <si>
    <t>03/02/1991</t>
  </si>
  <si>
    <t>Nguyễn Viết</t>
  </si>
  <si>
    <t>Định</t>
  </si>
  <si>
    <t>Đinh Thị</t>
  </si>
  <si>
    <t>21/05/1992</t>
  </si>
  <si>
    <t>Huỳnh Thị Hồng</t>
  </si>
  <si>
    <t>Gấm</t>
  </si>
  <si>
    <t>21/07/1992</t>
  </si>
  <si>
    <t>22/12/1992</t>
  </si>
  <si>
    <t>11/06/1992</t>
  </si>
  <si>
    <t>Phan Hoàng</t>
  </si>
  <si>
    <t>Hải</t>
  </si>
  <si>
    <t>10/10/1991</t>
  </si>
  <si>
    <t>Võ Thị Thúy</t>
  </si>
  <si>
    <t>28/11/1991</t>
  </si>
  <si>
    <t xml:space="preserve">Phan Thanh  </t>
  </si>
  <si>
    <t>10/11/1991</t>
  </si>
  <si>
    <t>05/01/1992</t>
  </si>
  <si>
    <t xml:space="preserve">Nguyễn Thị Liên  </t>
  </si>
  <si>
    <t>20/02/1991</t>
  </si>
  <si>
    <t>Dương Văn</t>
  </si>
  <si>
    <t>Khang</t>
  </si>
  <si>
    <t>18/11/1992</t>
  </si>
  <si>
    <t>Lư Tuấn</t>
  </si>
  <si>
    <t>02/02/1992</t>
  </si>
  <si>
    <t>Hoàng Thị Mỹ</t>
  </si>
  <si>
    <t>Lệ</t>
  </si>
  <si>
    <t>Mai</t>
  </si>
  <si>
    <t>Bạch Thị</t>
  </si>
  <si>
    <t>Màu</t>
  </si>
  <si>
    <t>18/01/1992</t>
  </si>
  <si>
    <t>Nguyễn Thị Hà</t>
  </si>
  <si>
    <t>26/02/1992</t>
  </si>
  <si>
    <t xml:space="preserve">Cao Thị </t>
  </si>
  <si>
    <t xml:space="preserve">Văn Thị  </t>
  </si>
  <si>
    <t>25/02/1990</t>
  </si>
  <si>
    <t>Nguyễn Minh</t>
  </si>
  <si>
    <t>Nhựt</t>
  </si>
  <si>
    <t>15/01/1992</t>
  </si>
  <si>
    <t>Oanh</t>
  </si>
  <si>
    <t>24/10/1992</t>
  </si>
  <si>
    <t>Nguyễn Thị Cẩm</t>
  </si>
  <si>
    <t>04/01/1992</t>
  </si>
  <si>
    <t>Nguyễn Lê Hoài</t>
  </si>
  <si>
    <t>03/11/1991</t>
  </si>
  <si>
    <t>Nguyễn Thị Như</t>
  </si>
  <si>
    <t>Quỳnh</t>
  </si>
  <si>
    <t>05/05/1992</t>
  </si>
  <si>
    <t>29/03/1991</t>
  </si>
  <si>
    <t>Nguyễn Ngọc</t>
  </si>
  <si>
    <t>18/04/1988</t>
  </si>
  <si>
    <t>Hoàng Đình</t>
  </si>
  <si>
    <t>16/08/1992</t>
  </si>
  <si>
    <t>Thảo</t>
  </si>
  <si>
    <t>20/10/1992</t>
  </si>
  <si>
    <t>Thuý</t>
  </si>
  <si>
    <t>17/06/1992</t>
  </si>
  <si>
    <t>Huỳnh Thị Thanh</t>
  </si>
  <si>
    <t>16/01/1992</t>
  </si>
  <si>
    <t xml:space="preserve">Ngô Lê </t>
  </si>
  <si>
    <t>Thủy</t>
  </si>
  <si>
    <t>26/06/1991</t>
  </si>
  <si>
    <t>Trần Văn Anh</t>
  </si>
  <si>
    <t>Toàn</t>
  </si>
  <si>
    <t>08/02/1991</t>
  </si>
  <si>
    <t xml:space="preserve">Phan Minh  </t>
  </si>
  <si>
    <t>27/02/1991</t>
  </si>
  <si>
    <t>Nguyễn Duy</t>
  </si>
  <si>
    <t>16/03/1992</t>
  </si>
  <si>
    <t>Tôn Cẩm</t>
  </si>
  <si>
    <t>14/06/1991</t>
  </si>
  <si>
    <t>Bùi Quốc</t>
  </si>
  <si>
    <t>Việt</t>
  </si>
  <si>
    <t>Nguyễn Đặng</t>
  </si>
  <si>
    <t>24/04/1991</t>
  </si>
  <si>
    <t>Hoàng Thị Kiều</t>
  </si>
  <si>
    <t>Vy</t>
  </si>
  <si>
    <t>Trương Thị Hải</t>
  </si>
  <si>
    <t>Yến</t>
  </si>
  <si>
    <t>03/08/1992</t>
  </si>
  <si>
    <t>26/05/1992</t>
  </si>
  <si>
    <t>K16QTC1</t>
  </si>
  <si>
    <t>K16E05</t>
  </si>
  <si>
    <t xml:space="preserve">Trần Đình </t>
  </si>
  <si>
    <t xml:space="preserve">Dũng </t>
  </si>
  <si>
    <t>12/09/1991</t>
  </si>
  <si>
    <t>K16QTM1</t>
  </si>
  <si>
    <t>Nguyễn Sỹ</t>
  </si>
  <si>
    <t>Đường</t>
  </si>
  <si>
    <t>04/05/1991</t>
  </si>
  <si>
    <t>Hồ Thị Kiều</t>
  </si>
  <si>
    <t>05/03/1992</t>
  </si>
  <si>
    <t>Hoàng Thị Thanh</t>
  </si>
  <si>
    <t>Hậu</t>
  </si>
  <si>
    <t>24/11/1992</t>
  </si>
  <si>
    <t>13/05/1991</t>
  </si>
  <si>
    <t>Phạm Phi</t>
  </si>
  <si>
    <t>15/11/1991</t>
  </si>
  <si>
    <t xml:space="preserve">Thái Văn </t>
  </si>
  <si>
    <t>04/07/1991</t>
  </si>
  <si>
    <t>Hồng</t>
  </si>
  <si>
    <t>Dương Ngọc</t>
  </si>
  <si>
    <t>Huấn</t>
  </si>
  <si>
    <t>07/10/1991</t>
  </si>
  <si>
    <t>Trần Thị Song</t>
  </si>
  <si>
    <t>06/01/1992</t>
  </si>
  <si>
    <t>21/02/1992</t>
  </si>
  <si>
    <t>Lương Thị Khánh</t>
  </si>
  <si>
    <t>Huyền</t>
  </si>
  <si>
    <t>Phạm Thị Quỳnh</t>
  </si>
  <si>
    <t>Khâm</t>
  </si>
  <si>
    <t>24/03/1992</t>
  </si>
  <si>
    <t>Trần Duy</t>
  </si>
  <si>
    <t>27/10/1991</t>
  </si>
  <si>
    <t>Võ Thị</t>
  </si>
  <si>
    <t>Lên</t>
  </si>
  <si>
    <t>11/11/1992</t>
  </si>
  <si>
    <t>28/02/1992</t>
  </si>
  <si>
    <t>Lê Thị Ngọc</t>
  </si>
  <si>
    <t>20/05/1992</t>
  </si>
  <si>
    <t>Phạm Đăng</t>
  </si>
  <si>
    <t>Lĩnh</t>
  </si>
  <si>
    <t>Phạm Tấn</t>
  </si>
  <si>
    <t>15/05/1991</t>
  </si>
  <si>
    <t>Lưu</t>
  </si>
  <si>
    <t>08/01/1991</t>
  </si>
  <si>
    <t>Phan Thị Trà</t>
  </si>
  <si>
    <t>03/11/1992</t>
  </si>
  <si>
    <t>Nguyễn Thị Tố</t>
  </si>
  <si>
    <t>Na</t>
  </si>
  <si>
    <t>15/07/1992</t>
  </si>
  <si>
    <t>Nguyễn Xuân</t>
  </si>
  <si>
    <t>Nguyễn</t>
  </si>
  <si>
    <t>04/03/1991</t>
  </si>
  <si>
    <t>09/05/1991</t>
  </si>
  <si>
    <t>Ông Văn Vũ</t>
  </si>
  <si>
    <t>Nhật</t>
  </si>
  <si>
    <t>14/10/1992</t>
  </si>
  <si>
    <t>Lê Hoàng Ý</t>
  </si>
  <si>
    <t>Hoàng Thị Hồng</t>
  </si>
  <si>
    <t>20/06/1992</t>
  </si>
  <si>
    <t>11/09/1992</t>
  </si>
  <si>
    <t>Phan Thanh</t>
  </si>
  <si>
    <t>Quý</t>
  </si>
  <si>
    <t>28/01/1991</t>
  </si>
  <si>
    <t>Ngô Văn Quang</t>
  </si>
  <si>
    <t>01/06/1991</t>
  </si>
  <si>
    <t>07/02/1987</t>
  </si>
  <si>
    <t>Chống Nhật</t>
  </si>
  <si>
    <t>Thành</t>
  </si>
  <si>
    <t>Lê Thanh</t>
  </si>
  <si>
    <t>18/04/1992</t>
  </si>
  <si>
    <t>05/02/1992</t>
  </si>
  <si>
    <t>Thật</t>
  </si>
  <si>
    <t>01/10/1992</t>
  </si>
  <si>
    <t>Trần Tấn</t>
  </si>
  <si>
    <t>Thiện</t>
  </si>
  <si>
    <t>Đào Duy</t>
  </si>
  <si>
    <t xml:space="preserve">Trần văn </t>
  </si>
  <si>
    <t>Thuận</t>
  </si>
  <si>
    <t>Lê Thị Thủy</t>
  </si>
  <si>
    <t>13/05/1992</t>
  </si>
  <si>
    <t>Trần Minh</t>
  </si>
  <si>
    <t>12/02/1991</t>
  </si>
  <si>
    <t>Trang</t>
  </si>
  <si>
    <t>01/11/1992</t>
  </si>
  <si>
    <t>Trần Thị Kiều</t>
  </si>
  <si>
    <t>Trinh</t>
  </si>
  <si>
    <t>Phan Thị</t>
  </si>
  <si>
    <t>25/02/1992</t>
  </si>
  <si>
    <t>Đinh Thế</t>
  </si>
  <si>
    <t>Truyền</t>
  </si>
  <si>
    <t>Lê Minh</t>
  </si>
  <si>
    <t>Huỳnh Hồ Như</t>
  </si>
  <si>
    <t>Ý</t>
  </si>
  <si>
    <t>Nguyễn Việt</t>
  </si>
  <si>
    <t>22/07/1991</t>
  </si>
  <si>
    <t>K16E06</t>
  </si>
  <si>
    <t>Lê Vũ</t>
  </si>
  <si>
    <t>Bằng</t>
  </si>
  <si>
    <t>20/09/1991</t>
  </si>
  <si>
    <t>K16QTC2</t>
  </si>
  <si>
    <t>Phạm Minh</t>
  </si>
  <si>
    <t>28/03/1991</t>
  </si>
  <si>
    <t>Bùi Thị</t>
  </si>
  <si>
    <t>16/06/1991</t>
  </si>
  <si>
    <t>Doãn Hoàng</t>
  </si>
  <si>
    <t>19/07/1992</t>
  </si>
  <si>
    <t>Nguyễn Thị Thuý</t>
  </si>
  <si>
    <t>Phạm Thị Phương</t>
  </si>
  <si>
    <t>Hiền</t>
  </si>
  <si>
    <t>Lê Thị Minh</t>
  </si>
  <si>
    <t>29/02/1992</t>
  </si>
  <si>
    <t>Lê Tấn Trung</t>
  </si>
  <si>
    <t>Hoà</t>
  </si>
  <si>
    <t>Lê Thị Kim</t>
  </si>
  <si>
    <t>30/08/1992</t>
  </si>
  <si>
    <t>07/06/1992</t>
  </si>
  <si>
    <t>Lương Quỳnh</t>
  </si>
  <si>
    <t>Lê</t>
  </si>
  <si>
    <t>Trương Thị Khánh</t>
  </si>
  <si>
    <t>13/06/1992</t>
  </si>
  <si>
    <t>Trần Thị</t>
  </si>
  <si>
    <t>Mơ</t>
  </si>
  <si>
    <t>K16QTC3</t>
  </si>
  <si>
    <t>Lê Thị Bích</t>
  </si>
  <si>
    <t>30/07/1991</t>
  </si>
  <si>
    <t>Nguyễn Thị Kiều</t>
  </si>
  <si>
    <t>22/02/1992</t>
  </si>
  <si>
    <t>Phùng Phú</t>
  </si>
  <si>
    <t>Dương Thành</t>
  </si>
  <si>
    <t xml:space="preserve">Nguyễn Thị Thanh </t>
  </si>
  <si>
    <t>27/03/1992</t>
  </si>
  <si>
    <t>Dương Thị</t>
  </si>
  <si>
    <t>Trương Thị Thanh</t>
  </si>
  <si>
    <t>Đồng Thị Vi</t>
  </si>
  <si>
    <t>08/04/1992</t>
  </si>
  <si>
    <t>15/08/1992</t>
  </si>
  <si>
    <t>Nguyễn Trình Viết</t>
  </si>
  <si>
    <t>Thịnh</t>
  </si>
  <si>
    <t>21/08/1992</t>
  </si>
  <si>
    <t>Bùi Thị Nghĩa</t>
  </si>
  <si>
    <t>02/04/1992</t>
  </si>
  <si>
    <t>02/02/1991</t>
  </si>
  <si>
    <t>Văn Thị</t>
  </si>
  <si>
    <t>22/05/1992</t>
  </si>
  <si>
    <t>Thúy</t>
  </si>
  <si>
    <t>Trần Chánh</t>
  </si>
  <si>
    <t>12/07/1992</t>
  </si>
  <si>
    <t>Trà</t>
  </si>
  <si>
    <t>14/12/1992</t>
  </si>
  <si>
    <t>Nguyễn Hoàng Xuân</t>
  </si>
  <si>
    <t>Hồ Anh</t>
  </si>
  <si>
    <t>Tú</t>
  </si>
  <si>
    <t>Võ Đức</t>
  </si>
  <si>
    <t>25/01/1991</t>
  </si>
  <si>
    <t>Huỳnh Thị Tường</t>
  </si>
  <si>
    <t>Vi</t>
  </si>
  <si>
    <t>14/02/1992</t>
  </si>
  <si>
    <t>Đặng Văn</t>
  </si>
  <si>
    <t>07/05/1992</t>
  </si>
  <si>
    <t>Xinh</t>
  </si>
  <si>
    <t>Dương Minh</t>
  </si>
  <si>
    <t>Ái</t>
  </si>
  <si>
    <t>11/08/1992</t>
  </si>
  <si>
    <t>K16E07</t>
  </si>
  <si>
    <t>Trương Văn Minh</t>
  </si>
  <si>
    <t>07/04/1991</t>
  </si>
  <si>
    <t>Nguyễn Thị Minh</t>
  </si>
  <si>
    <t>30/04/1991</t>
  </si>
  <si>
    <t>Phạm Thị Thanh</t>
  </si>
  <si>
    <t>24/08/1992</t>
  </si>
  <si>
    <t xml:space="preserve">Nguyễn Khoa </t>
  </si>
  <si>
    <t>06/04/1991</t>
  </si>
  <si>
    <t>03/03/1992</t>
  </si>
  <si>
    <t>Hoàng Khánh</t>
  </si>
  <si>
    <t>Hoan</t>
  </si>
  <si>
    <t>Nguyễn Thị Mai</t>
  </si>
  <si>
    <t>Huệ</t>
  </si>
  <si>
    <t>19/03/1992</t>
  </si>
  <si>
    <t>Trần Thị Khánh</t>
  </si>
  <si>
    <t>14/05/1992</t>
  </si>
  <si>
    <t>Hoàng Thị Diệu</t>
  </si>
  <si>
    <t>16/12/1992</t>
  </si>
  <si>
    <t>Lương Ngọc Cát</t>
  </si>
  <si>
    <t>Khai</t>
  </si>
  <si>
    <t>12/04/1991</t>
  </si>
  <si>
    <t>Nguyễn Thị Trà</t>
  </si>
  <si>
    <t>Lê Nguyễn Diệu</t>
  </si>
  <si>
    <t>Lê Dương Duyên</t>
  </si>
  <si>
    <t>15/10/1992</t>
  </si>
  <si>
    <t>Hồ Nguyễn Quỳnh</t>
  </si>
  <si>
    <t>26/07/1991</t>
  </si>
  <si>
    <t>Ngô Đình</t>
  </si>
  <si>
    <t>Nghĩa</t>
  </si>
  <si>
    <t>19/10/1992</t>
  </si>
  <si>
    <t>Đào Thị Yến</t>
  </si>
  <si>
    <t>Trần Thị Ánh</t>
  </si>
  <si>
    <t>06/11/1992</t>
  </si>
  <si>
    <t>Nguyễn Lê Thảo</t>
  </si>
  <si>
    <t>Hoàng Ngọc Bảo</t>
  </si>
  <si>
    <t>08/05/1992</t>
  </si>
  <si>
    <t>Nguyễn Thị Thúy</t>
  </si>
  <si>
    <t>09/04/1992</t>
  </si>
  <si>
    <t>Mạc Thị Diễm</t>
  </si>
  <si>
    <t>30/09/1992</t>
  </si>
  <si>
    <t>19/08/1991</t>
  </si>
  <si>
    <t>Võ Phi</t>
  </si>
  <si>
    <t>Hà Minh</t>
  </si>
  <si>
    <t>30/12/1992</t>
  </si>
  <si>
    <t xml:space="preserve">Phan Quốc </t>
  </si>
  <si>
    <t>Phan Quang</t>
  </si>
  <si>
    <t>15/04/1992</t>
  </si>
  <si>
    <t>Trí</t>
  </si>
  <si>
    <t>Trần Thủy</t>
  </si>
  <si>
    <t>Triều</t>
  </si>
  <si>
    <t>06/07/1992</t>
  </si>
  <si>
    <t>14/03/1992</t>
  </si>
  <si>
    <t>Trần Thanh</t>
  </si>
  <si>
    <t>15/02/1992</t>
  </si>
  <si>
    <t>Nguyễn Anh</t>
  </si>
  <si>
    <t>10/06/1992</t>
  </si>
  <si>
    <t>Tỷ</t>
  </si>
  <si>
    <t>01/01/1992</t>
  </si>
  <si>
    <t>Mai Thị Hồng</t>
  </si>
  <si>
    <t>12/11/1992</t>
  </si>
  <si>
    <t>Phạm Thị Tường</t>
  </si>
  <si>
    <t>Yên</t>
  </si>
  <si>
    <t>15/03/1992</t>
  </si>
  <si>
    <t xml:space="preserve">Ngô Thanh </t>
  </si>
  <si>
    <t>Đại</t>
  </si>
  <si>
    <t>27/01/1992</t>
  </si>
  <si>
    <t>K16KDN1</t>
  </si>
  <si>
    <t>K16E08</t>
  </si>
  <si>
    <t xml:space="preserve">Nguyễn Thị Thuỳ </t>
  </si>
  <si>
    <t>Dương</t>
  </si>
  <si>
    <t>27/09/1991</t>
  </si>
  <si>
    <t xml:space="preserve">Ngô Thị </t>
  </si>
  <si>
    <t xml:space="preserve">Huỳnh Thị </t>
  </si>
  <si>
    <t>14/11/1991</t>
  </si>
  <si>
    <t xml:space="preserve">Trần Thị </t>
  </si>
  <si>
    <t>12/02/1992</t>
  </si>
  <si>
    <t xml:space="preserve">Trương Thị Ánh </t>
  </si>
  <si>
    <t>20/11/1992</t>
  </si>
  <si>
    <t>21/04/1992</t>
  </si>
  <si>
    <t xml:space="preserve">Phan Thị Thanh </t>
  </si>
  <si>
    <t>10/10/1992</t>
  </si>
  <si>
    <t xml:space="preserve">Trần Thị Thu </t>
  </si>
  <si>
    <t>04/12/1992</t>
  </si>
  <si>
    <t xml:space="preserve">Nguyễn Thị Hồng </t>
  </si>
  <si>
    <t>12/10/1992</t>
  </si>
  <si>
    <t xml:space="preserve">Đặng Thị Thuỳ </t>
  </si>
  <si>
    <t>08/03/1992</t>
  </si>
  <si>
    <t xml:space="preserve">Dương Mai </t>
  </si>
  <si>
    <t>27/07/1992</t>
  </si>
  <si>
    <t xml:space="preserve">Lưu Thị </t>
  </si>
  <si>
    <t>Lương</t>
  </si>
  <si>
    <t>10/09/1990</t>
  </si>
  <si>
    <t xml:space="preserve">Hồ Thị </t>
  </si>
  <si>
    <t>Lý</t>
  </si>
  <si>
    <t xml:space="preserve">Nguyễn Thị Ánh </t>
  </si>
  <si>
    <t>Nguyệt</t>
  </si>
  <si>
    <t>Nhàn</t>
  </si>
  <si>
    <t xml:space="preserve">Lương Thị </t>
  </si>
  <si>
    <t>30/04/1992</t>
  </si>
  <si>
    <t xml:space="preserve">Phan Thị Hằng </t>
  </si>
  <si>
    <t>Ny</t>
  </si>
  <si>
    <t xml:space="preserve">Nguyễn Thị Minh </t>
  </si>
  <si>
    <t xml:space="preserve">Phan Thị Hà </t>
  </si>
  <si>
    <t>22/12/1991</t>
  </si>
  <si>
    <t xml:space="preserve">Dương Thị Tú </t>
  </si>
  <si>
    <t>17/12/1992</t>
  </si>
  <si>
    <t xml:space="preserve">Phan Công </t>
  </si>
  <si>
    <t>04/10/1991</t>
  </si>
  <si>
    <t xml:space="preserve">Trương Thị </t>
  </si>
  <si>
    <t>22/06/1992</t>
  </si>
  <si>
    <t xml:space="preserve">Nguyễn Thị Phương </t>
  </si>
  <si>
    <t xml:space="preserve">Nguyễn Thị Kim </t>
  </si>
  <si>
    <t>Thùy</t>
  </si>
  <si>
    <t>29/11/1992</t>
  </si>
  <si>
    <t>Thuyết</t>
  </si>
  <si>
    <t>28/09/1991</t>
  </si>
  <si>
    <t>Nguyễn Thị Thủy</t>
  </si>
  <si>
    <t>03/06/1992</t>
  </si>
  <si>
    <t xml:space="preserve">Nguyễn Thị Thu </t>
  </si>
  <si>
    <t xml:space="preserve">Trần Thị Lệ </t>
  </si>
  <si>
    <t xml:space="preserve">Nguyễn Thị Hoài </t>
  </si>
  <si>
    <t>Ước</t>
  </si>
  <si>
    <t xml:space="preserve">Đào Thị </t>
  </si>
  <si>
    <t>16/07/1992</t>
  </si>
  <si>
    <t xml:space="preserve">Nguyễn Thị Hải </t>
  </si>
  <si>
    <t>K16KDN2</t>
  </si>
  <si>
    <t>K16E09</t>
  </si>
  <si>
    <t xml:space="preserve">Nguyễn Minh </t>
  </si>
  <si>
    <t>29/11/1991</t>
  </si>
  <si>
    <t xml:space="preserve">Võ Thị Thu </t>
  </si>
  <si>
    <t>12/01/1992</t>
  </si>
  <si>
    <t xml:space="preserve">Lưu Thị Thanh </t>
  </si>
  <si>
    <t>21/09/1992</t>
  </si>
  <si>
    <t xml:space="preserve">Lê Mai </t>
  </si>
  <si>
    <t xml:space="preserve">Nguyễn Thị Như </t>
  </si>
  <si>
    <t>15/09/1992</t>
  </si>
  <si>
    <t xml:space="preserve">Lý Thị Thu </t>
  </si>
  <si>
    <t>22/03/1992</t>
  </si>
  <si>
    <t xml:space="preserve">Đinh Thị </t>
  </si>
  <si>
    <t>25/07/1992</t>
  </si>
  <si>
    <t xml:space="preserve">Hoàng Thị Thanh </t>
  </si>
  <si>
    <t xml:space="preserve">Phạm Thị </t>
  </si>
  <si>
    <t>12/09/1992</t>
  </si>
  <si>
    <t xml:space="preserve">Nguyễn Vũ Hoàng </t>
  </si>
  <si>
    <t>03/02/1992</t>
  </si>
  <si>
    <t xml:space="preserve">Trần Thị Mỹ </t>
  </si>
  <si>
    <t>12/04/1992</t>
  </si>
  <si>
    <t xml:space="preserve">Hoàng Thị </t>
  </si>
  <si>
    <t xml:space="preserve">Đinh Thị Mỹ </t>
  </si>
  <si>
    <t>26/07/1992</t>
  </si>
  <si>
    <t xml:space="preserve">Bùi Thị </t>
  </si>
  <si>
    <t xml:space="preserve">Đinh Hồng </t>
  </si>
  <si>
    <t>Nhâm</t>
  </si>
  <si>
    <t xml:space="preserve">Đặng Bá </t>
  </si>
  <si>
    <t>08/09/1992</t>
  </si>
  <si>
    <t>Nhiên</t>
  </si>
  <si>
    <t xml:space="preserve">Nguyễn Thị Mỹ </t>
  </si>
  <si>
    <t xml:space="preserve">Phan Thị Thúy </t>
  </si>
  <si>
    <t xml:space="preserve">Lê Tân </t>
  </si>
  <si>
    <t>23/06/1991</t>
  </si>
  <si>
    <t xml:space="preserve">Huỳnh Thị Thu </t>
  </si>
  <si>
    <t>13/03/1991</t>
  </si>
  <si>
    <t xml:space="preserve">Nguyễn Thị Ngọc </t>
  </si>
  <si>
    <t xml:space="preserve">Hồ Viết </t>
  </si>
  <si>
    <t>Thơm</t>
  </si>
  <si>
    <t>08/06/1992</t>
  </si>
  <si>
    <t xml:space="preserve">Lê Thị Bích </t>
  </si>
  <si>
    <t xml:space="preserve">Lê Thị Kiều </t>
  </si>
  <si>
    <t xml:space="preserve">Trần Thị Kim </t>
  </si>
  <si>
    <t xml:space="preserve">Bùi Thị Tố </t>
  </si>
  <si>
    <t>02/01/1992</t>
  </si>
  <si>
    <t xml:space="preserve">Phan Thị </t>
  </si>
  <si>
    <t>Vinh</t>
  </si>
  <si>
    <t>10/04/1991</t>
  </si>
  <si>
    <t xml:space="preserve">Hoàng Thị Ngọc </t>
  </si>
  <si>
    <t>Bích</t>
  </si>
  <si>
    <t>25/06/1992</t>
  </si>
  <si>
    <t>K16KDN3</t>
  </si>
  <si>
    <t>K16E10</t>
  </si>
  <si>
    <t xml:space="preserve">Lê Thị </t>
  </si>
  <si>
    <t>Can</t>
  </si>
  <si>
    <t>08/10/1992</t>
  </si>
  <si>
    <t>Cúc</t>
  </si>
  <si>
    <t>31/12/1992</t>
  </si>
  <si>
    <t xml:space="preserve">Hà Thị </t>
  </si>
  <si>
    <t>Duyên</t>
  </si>
  <si>
    <t xml:space="preserve">Trần Thị Quỳnh </t>
  </si>
  <si>
    <t>Giao</t>
  </si>
  <si>
    <t>11/03/1992</t>
  </si>
  <si>
    <t>18/03/1992</t>
  </si>
  <si>
    <t>Nguyễn Thị Giang</t>
  </si>
  <si>
    <t xml:space="preserve">Mai Thị Thanh </t>
  </si>
  <si>
    <t>19/05/1992</t>
  </si>
  <si>
    <t xml:space="preserve">Thái Thị </t>
  </si>
  <si>
    <t>28/06/1992</t>
  </si>
  <si>
    <t xml:space="preserve">Nguyễn Phan </t>
  </si>
  <si>
    <t>28/10/1991</t>
  </si>
  <si>
    <t>12/06/1992</t>
  </si>
  <si>
    <t xml:space="preserve">Nguyễn Thị Thùy </t>
  </si>
  <si>
    <t>Nguyễn Trần Nhật</t>
  </si>
  <si>
    <t xml:space="preserve">Nguyễn Thị Khánh </t>
  </si>
  <si>
    <t>18/09/1992</t>
  </si>
  <si>
    <t>09/10/1991</t>
  </si>
  <si>
    <t xml:space="preserve">Lê Tô Ánh </t>
  </si>
  <si>
    <t>05/07/1992</t>
  </si>
  <si>
    <t xml:space="preserve">Doãn Thị Vương </t>
  </si>
  <si>
    <t xml:space="preserve">Hồ Thị Nhật </t>
  </si>
  <si>
    <t>22/10/1992</t>
  </si>
  <si>
    <t>28/08/1992</t>
  </si>
  <si>
    <t>22/11/1992</t>
  </si>
  <si>
    <t>06/02/1992</t>
  </si>
  <si>
    <t xml:space="preserve">Nguyễn Lan </t>
  </si>
  <si>
    <t>24/02/1992</t>
  </si>
  <si>
    <t xml:space="preserve">Trần Như </t>
  </si>
  <si>
    <t>25/08/1992</t>
  </si>
  <si>
    <t xml:space="preserve">Trần Thái </t>
  </si>
  <si>
    <t>11/02/1992</t>
  </si>
  <si>
    <t xml:space="preserve">Phạm Thị Phương </t>
  </si>
  <si>
    <t>29/03/1992</t>
  </si>
  <si>
    <t xml:space="preserve">Nguyễn Thị Huyền </t>
  </si>
  <si>
    <t>28/12/1992</t>
  </si>
  <si>
    <t>05/04/1991</t>
  </si>
  <si>
    <t>Võ Thị Thủy</t>
  </si>
  <si>
    <t>30/03/1992</t>
  </si>
  <si>
    <t xml:space="preserve">Phan Thị Kim </t>
  </si>
  <si>
    <t>Tiền</t>
  </si>
  <si>
    <t>10/11/1992</t>
  </si>
  <si>
    <t xml:space="preserve">Phan Thị Huyền </t>
  </si>
  <si>
    <t>24/05/1992</t>
  </si>
  <si>
    <t xml:space="preserve">Hoàng Thị Việt </t>
  </si>
  <si>
    <t>07/07/1991</t>
  </si>
  <si>
    <t xml:space="preserve">Phan  </t>
  </si>
  <si>
    <t>Trịnh</t>
  </si>
  <si>
    <t xml:space="preserve">Phạm Thị Bình </t>
  </si>
  <si>
    <t>20/08/1992</t>
  </si>
  <si>
    <t>Trần Thái</t>
  </si>
  <si>
    <t>Bảo</t>
  </si>
  <si>
    <t>22/01/1991</t>
  </si>
  <si>
    <t>K16E11</t>
  </si>
  <si>
    <t>Nguyễn Tuấn</t>
  </si>
  <si>
    <t>Đăng</t>
  </si>
  <si>
    <t>Nguyễn Trung</t>
  </si>
  <si>
    <t>27/08/1992</t>
  </si>
  <si>
    <t>Ngô Lê Minh</t>
  </si>
  <si>
    <t>Đoàn Văn</t>
  </si>
  <si>
    <t>Nguyễn Trí</t>
  </si>
  <si>
    <t>22/11/1991</t>
  </si>
  <si>
    <t>28/02/1991</t>
  </si>
  <si>
    <t>Trần Lê</t>
  </si>
  <si>
    <t>29/09/1992</t>
  </si>
  <si>
    <t>Lê Thế</t>
  </si>
  <si>
    <t>Đỗ Hữu</t>
  </si>
  <si>
    <t>23/07/1991</t>
  </si>
  <si>
    <t>Lê Duy</t>
  </si>
  <si>
    <t>28/04/1992</t>
  </si>
  <si>
    <t>Võ Trung</t>
  </si>
  <si>
    <t>Đồng Phước</t>
  </si>
  <si>
    <t>Trần Lệ</t>
  </si>
  <si>
    <t>Ninh</t>
  </si>
  <si>
    <t>22/04/1980</t>
  </si>
  <si>
    <t>Trương Thanh</t>
  </si>
  <si>
    <t>30/06/1991</t>
  </si>
  <si>
    <t>15/06/1990</t>
  </si>
  <si>
    <t>Bạch Thanh</t>
  </si>
  <si>
    <t>10/03/1991</t>
  </si>
  <si>
    <t>Võ Đăng</t>
  </si>
  <si>
    <t>Thứ</t>
  </si>
  <si>
    <t>Hoàng Văn</t>
  </si>
  <si>
    <t>Thường</t>
  </si>
  <si>
    <t>Hồ Văn</t>
  </si>
  <si>
    <t>Dương Anh</t>
  </si>
  <si>
    <t>Trần Văn</t>
  </si>
  <si>
    <t>02/07/1992</t>
  </si>
  <si>
    <t>11/04/1992</t>
  </si>
  <si>
    <t>Trương Công</t>
  </si>
  <si>
    <t>07/03/1992</t>
  </si>
  <si>
    <t>Vỹ</t>
  </si>
  <si>
    <t>16/08/1991</t>
  </si>
  <si>
    <t>16/02/1991</t>
  </si>
  <si>
    <t>K16E12</t>
  </si>
  <si>
    <t>23/11/1992</t>
  </si>
  <si>
    <t>Bi</t>
  </si>
  <si>
    <t>17/08/1992</t>
  </si>
  <si>
    <t>Chiến</t>
  </si>
  <si>
    <t>20/11/1991</t>
  </si>
  <si>
    <t>Lê Văn</t>
  </si>
  <si>
    <t>01/10/1991</t>
  </si>
  <si>
    <t>Trần Khánh</t>
  </si>
  <si>
    <t>Hảo</t>
  </si>
  <si>
    <t>Phan Đình</t>
  </si>
  <si>
    <t>Đỗ Đăng</t>
  </si>
  <si>
    <t>Nguyễn Đại</t>
  </si>
  <si>
    <t>20/12/1992</t>
  </si>
  <si>
    <t>Nguyễn Thành</t>
  </si>
  <si>
    <t>Luân</t>
  </si>
  <si>
    <t>08/06/1991</t>
  </si>
  <si>
    <t>25/08/1991</t>
  </si>
  <si>
    <t>Pháp</t>
  </si>
  <si>
    <t>Lưu Vũ Tấn</t>
  </si>
  <si>
    <t>Nguyễn Hồng</t>
  </si>
  <si>
    <t>25/12/1992</t>
  </si>
  <si>
    <t>Nguyễn Thượng</t>
  </si>
  <si>
    <t>05/04/1992</t>
  </si>
  <si>
    <t>Thái Văn</t>
  </si>
  <si>
    <t>Thạch</t>
  </si>
  <si>
    <t>07/02/1992</t>
  </si>
  <si>
    <t>Đoàn Ngọc</t>
  </si>
  <si>
    <t>01/06/1992</t>
  </si>
  <si>
    <t>Nguyễn Tấn</t>
  </si>
  <si>
    <t>23/05/1992</t>
  </si>
  <si>
    <t>Thời</t>
  </si>
  <si>
    <t>18/08/1992</t>
  </si>
  <si>
    <t>Hà Trọng</t>
  </si>
  <si>
    <t>15/06/1991</t>
  </si>
  <si>
    <t>Nguyễn Phúc Anh</t>
  </si>
  <si>
    <t>14/06/1992</t>
  </si>
  <si>
    <t>Ngô Văn</t>
  </si>
  <si>
    <t>10/03/1992</t>
  </si>
  <si>
    <t>Lã Anh</t>
  </si>
  <si>
    <t>29/10/1992</t>
  </si>
  <si>
    <t>Võ Đình</t>
  </si>
  <si>
    <t>01/02/1992</t>
  </si>
  <si>
    <t>26/12/1991</t>
  </si>
  <si>
    <t>Đào Nguyên</t>
  </si>
  <si>
    <t>Bá</t>
  </si>
  <si>
    <t>02/08/1992</t>
  </si>
  <si>
    <t>K16E13</t>
  </si>
  <si>
    <t>Bão</t>
  </si>
  <si>
    <t>11/11/1990</t>
  </si>
  <si>
    <t>Trần Đình</t>
  </si>
  <si>
    <t>Chỉnh</t>
  </si>
  <si>
    <t>Điệp</t>
  </si>
  <si>
    <t>19/11/1991</t>
  </si>
  <si>
    <t>Nguyễn Hữu Thanh</t>
  </si>
  <si>
    <t>30/08/1991</t>
  </si>
  <si>
    <t>Nguyễn Quang</t>
  </si>
  <si>
    <t>Giỏi</t>
  </si>
  <si>
    <t>27/04/1992</t>
  </si>
  <si>
    <t>20/03/1990</t>
  </si>
  <si>
    <t>Hiển</t>
  </si>
  <si>
    <t>22/07/1992</t>
  </si>
  <si>
    <t>06/09/1992</t>
  </si>
  <si>
    <t>Bạc Cầm Thái</t>
  </si>
  <si>
    <t>Từ Sỹ</t>
  </si>
  <si>
    <t>Trần Vương</t>
  </si>
  <si>
    <t>Khiết</t>
  </si>
  <si>
    <t>20/02/1992</t>
  </si>
  <si>
    <t>Thái Đại</t>
  </si>
  <si>
    <t>Lực</t>
  </si>
  <si>
    <t>Trần Hải</t>
  </si>
  <si>
    <t>Nam</t>
  </si>
  <si>
    <t>Hồ Chí</t>
  </si>
  <si>
    <t>Nguyễn Phước Bảo Đại</t>
  </si>
  <si>
    <t>26/09/1992</t>
  </si>
  <si>
    <t>Lê Bá</t>
  </si>
  <si>
    <t>01/07/1992</t>
  </si>
  <si>
    <t>Nguyễn Hoàng Thiên</t>
  </si>
  <si>
    <t>Phú</t>
  </si>
  <si>
    <t>Trần Hữu</t>
  </si>
  <si>
    <t>Đặng Phương</t>
  </si>
  <si>
    <t>Nguyễn Bá Minh</t>
  </si>
  <si>
    <t>Đinh Trọng</t>
  </si>
  <si>
    <t>08/08/1992</t>
  </si>
  <si>
    <t>12/01/1991</t>
  </si>
  <si>
    <t>Nguyễn Hoành</t>
  </si>
  <si>
    <t>Thống</t>
  </si>
  <si>
    <t>14/08/1992</t>
  </si>
  <si>
    <t>Tưởng Xuân</t>
  </si>
  <si>
    <t>Trúc</t>
  </si>
  <si>
    <t>09/01/1992</t>
  </si>
  <si>
    <t>17/01/1992</t>
  </si>
  <si>
    <t>Mai Đức</t>
  </si>
  <si>
    <t>Nguyễn Lâm</t>
  </si>
  <si>
    <t>29/04/1992</t>
  </si>
  <si>
    <t>Trần Tuấn</t>
  </si>
  <si>
    <t xml:space="preserve">Trần Thị Ngọc </t>
  </si>
  <si>
    <t>K16KKT1</t>
  </si>
  <si>
    <t>K16E30</t>
  </si>
  <si>
    <t xml:space="preserve">Nguyễn Thị Linh </t>
  </si>
  <si>
    <t>Châu</t>
  </si>
  <si>
    <t>K16KKT2</t>
  </si>
  <si>
    <t xml:space="preserve">Trần Thi Kim </t>
  </si>
  <si>
    <t xml:space="preserve">Phan Thị Hồng </t>
  </si>
  <si>
    <t>Diệu</t>
  </si>
  <si>
    <t>05/11/1992</t>
  </si>
  <si>
    <t xml:space="preserve">Hồ Thị Thùy </t>
  </si>
  <si>
    <t xml:space="preserve">Phạm Thanh </t>
  </si>
  <si>
    <t>07/07/1992</t>
  </si>
  <si>
    <t xml:space="preserve">Lê Thị Thu </t>
  </si>
  <si>
    <t xml:space="preserve">Lê Thị Thanh </t>
  </si>
  <si>
    <t>30/07/1992</t>
  </si>
  <si>
    <t xml:space="preserve">Phan Thị Mỹ </t>
  </si>
  <si>
    <t xml:space="preserve">Trần Thị Bích </t>
  </si>
  <si>
    <t>27/09/1992</t>
  </si>
  <si>
    <t xml:space="preserve">Nguyễn Trung </t>
  </si>
  <si>
    <t>03/07/1992</t>
  </si>
  <si>
    <t xml:space="preserve">Phan Thị Ánh </t>
  </si>
  <si>
    <t>03/10/1992</t>
  </si>
  <si>
    <t xml:space="preserve">Võ Thị Thành </t>
  </si>
  <si>
    <t>12/08/1992</t>
  </si>
  <si>
    <t xml:space="preserve">Lưu Thị Yến </t>
  </si>
  <si>
    <t xml:space="preserve">Đinh Thị Thùy </t>
  </si>
  <si>
    <t>20/12/1991</t>
  </si>
  <si>
    <t xml:space="preserve">Phạm Thị Thanh </t>
  </si>
  <si>
    <t>Loan</t>
  </si>
  <si>
    <t xml:space="preserve">Phan Thị Tiểu </t>
  </si>
  <si>
    <t>Luy</t>
  </si>
  <si>
    <t>14/01/1992</t>
  </si>
  <si>
    <t xml:space="preserve">Nguyễn Thị Yến </t>
  </si>
  <si>
    <t>05/08/1992</t>
  </si>
  <si>
    <t xml:space="preserve">Phạm Hồng </t>
  </si>
  <si>
    <t xml:space="preserve">Nguyễn Thị Trà </t>
  </si>
  <si>
    <t>19/02/1992</t>
  </si>
  <si>
    <t xml:space="preserve">Lê Thị Lan </t>
  </si>
  <si>
    <t>16/11/1991</t>
  </si>
  <si>
    <t xml:space="preserve">Trương Thị Thanh </t>
  </si>
  <si>
    <t>Đỗ Thị</t>
  </si>
  <si>
    <t>Nhớ</t>
  </si>
  <si>
    <t>25/06/1991</t>
  </si>
  <si>
    <t xml:space="preserve">Võ Thị Hồng </t>
  </si>
  <si>
    <t xml:space="preserve">Bùi Thị Kim </t>
  </si>
  <si>
    <t>07/03/1990</t>
  </si>
  <si>
    <t xml:space="preserve">Võ Thị Kiều </t>
  </si>
  <si>
    <t>Lê Gia</t>
  </si>
  <si>
    <t>25/02/1991</t>
  </si>
  <si>
    <t xml:space="preserve">Đinh Ngọc </t>
  </si>
  <si>
    <t xml:space="preserve">Võ Thị </t>
  </si>
  <si>
    <t>Sáu</t>
  </si>
  <si>
    <t>10/04/1992</t>
  </si>
  <si>
    <t xml:space="preserve">Đoàn Thị </t>
  </si>
  <si>
    <t>Thắm</t>
  </si>
  <si>
    <t xml:space="preserve">Trần Hữu </t>
  </si>
  <si>
    <t>31/07/1992</t>
  </si>
  <si>
    <t xml:space="preserve">Đỗ Thị Thanh </t>
  </si>
  <si>
    <t>24/07/1992</t>
  </si>
  <si>
    <t xml:space="preserve">Phạm Thị Hương </t>
  </si>
  <si>
    <t xml:space="preserve">Dương Thị Quỳnh </t>
  </si>
  <si>
    <t>Thư</t>
  </si>
  <si>
    <t xml:space="preserve">Phan Thị Ngọc </t>
  </si>
  <si>
    <t>Tiệp</t>
  </si>
  <si>
    <t>20/04/1992</t>
  </si>
  <si>
    <t xml:space="preserve">Nguyễn Thị Đoan </t>
  </si>
  <si>
    <t xml:space="preserve">Trương Thị Mỹ </t>
  </si>
  <si>
    <t>18/06/1992</t>
  </si>
  <si>
    <t xml:space="preserve">Phan Thị Thu </t>
  </si>
  <si>
    <t>28/07/1992</t>
  </si>
  <si>
    <t xml:space="preserve">Đặng Thị Minh </t>
  </si>
  <si>
    <t>Ánh</t>
  </si>
  <si>
    <t>24/06/1992</t>
  </si>
  <si>
    <t>K16E31</t>
  </si>
  <si>
    <t>14/09/1991</t>
  </si>
  <si>
    <t>K16KKT3</t>
  </si>
  <si>
    <t xml:space="preserve">Trần Thị Thùy </t>
  </si>
  <si>
    <t xml:space="preserve">Nguyễn Thị Hoàng </t>
  </si>
  <si>
    <t xml:space="preserve">Nguyễn Tuấn </t>
  </si>
  <si>
    <t>28/08/1990</t>
  </si>
  <si>
    <t>05/10/1991</t>
  </si>
  <si>
    <t xml:space="preserve">Lê Thị Hoa </t>
  </si>
  <si>
    <t>10/01/1991</t>
  </si>
  <si>
    <t xml:space="preserve">Nguyễn Lê </t>
  </si>
  <si>
    <t xml:space="preserve">Trương Thị Lan  </t>
  </si>
  <si>
    <t xml:space="preserve">Trần Thị Thuỳ </t>
  </si>
  <si>
    <t xml:space="preserve">Phan Viết </t>
  </si>
  <si>
    <t>Hướng</t>
  </si>
  <si>
    <t>08/02/1992</t>
  </si>
  <si>
    <t xml:space="preserve">Nguyễn Thị Vân </t>
  </si>
  <si>
    <t>15/12/1991</t>
  </si>
  <si>
    <t>05/01/1991</t>
  </si>
  <si>
    <t>Luận</t>
  </si>
  <si>
    <t xml:space="preserve">Nguyễn Thị Thiện </t>
  </si>
  <si>
    <t>08/12/1992</t>
  </si>
  <si>
    <t xml:space="preserve">Bùi Hồng </t>
  </si>
  <si>
    <t xml:space="preserve">Lưu Bích </t>
  </si>
  <si>
    <t>20/05/1991</t>
  </si>
  <si>
    <t xml:space="preserve">Trần Văn </t>
  </si>
  <si>
    <t>19/01/1991</t>
  </si>
  <si>
    <t>Nhành</t>
  </si>
  <si>
    <t>06/12/1992</t>
  </si>
  <si>
    <t xml:space="preserve">Hoàng Hồng </t>
  </si>
  <si>
    <t>17/02/1992</t>
  </si>
  <si>
    <t xml:space="preserve">Dương Huyền </t>
  </si>
  <si>
    <t>15/09/1991</t>
  </si>
  <si>
    <t xml:space="preserve">Huỳnh Lê Như </t>
  </si>
  <si>
    <t xml:space="preserve">Trương Thị Hồng  </t>
  </si>
  <si>
    <t>Sen</t>
  </si>
  <si>
    <t>13/03/1992</t>
  </si>
  <si>
    <t xml:space="preserve">Phan Sĩ </t>
  </si>
  <si>
    <t>23/06/1992</t>
  </si>
  <si>
    <t xml:space="preserve">Võ Đức </t>
  </si>
  <si>
    <t>30/06/1990</t>
  </si>
  <si>
    <t xml:space="preserve">Lê Thị Phương </t>
  </si>
  <si>
    <t>26/12/1992</t>
  </si>
  <si>
    <t>Trần Thị Phương</t>
  </si>
  <si>
    <t xml:space="preserve">Lê Văn Phú </t>
  </si>
  <si>
    <t>04/03/1992</t>
  </si>
  <si>
    <t>21/11/1992</t>
  </si>
  <si>
    <t xml:space="preserve">Từ Thị Huyền </t>
  </si>
  <si>
    <t>28/01/1992</t>
  </si>
  <si>
    <t xml:space="preserve">Lê Huyền </t>
  </si>
  <si>
    <t xml:space="preserve">Nguyễn Thị Cẩm </t>
  </si>
  <si>
    <t>11/10/1991</t>
  </si>
  <si>
    <t xml:space="preserve">Nguyễn Mạnh </t>
  </si>
  <si>
    <t>Tường</t>
  </si>
  <si>
    <t>22/09/1992</t>
  </si>
  <si>
    <t xml:space="preserve">Nguyễn Thị Thúy </t>
  </si>
  <si>
    <t xml:space="preserve">Trần Thị Ái </t>
  </si>
  <si>
    <t xml:space="preserve">Dương Quang </t>
  </si>
  <si>
    <t>Ba</t>
  </si>
  <si>
    <t>K16E32</t>
  </si>
  <si>
    <t>K16KKT5</t>
  </si>
  <si>
    <t xml:space="preserve">Phan Ngọc Thùy </t>
  </si>
  <si>
    <t>14/07/1992</t>
  </si>
  <si>
    <t>K16KKT4</t>
  </si>
  <si>
    <t>27/11/1992</t>
  </si>
  <si>
    <t xml:space="preserve">Đoàn Thị Thu </t>
  </si>
  <si>
    <t xml:space="preserve">Võ Thị Kim </t>
  </si>
  <si>
    <t xml:space="preserve">Đỗ Thị </t>
  </si>
  <si>
    <t>10/02/1991</t>
  </si>
  <si>
    <t xml:space="preserve">Võ Văn </t>
  </si>
  <si>
    <t>09/07/1992</t>
  </si>
  <si>
    <t>07/09/1992</t>
  </si>
  <si>
    <t>Ngô Việt</t>
  </si>
  <si>
    <t>Hùng</t>
  </si>
  <si>
    <t>27/08/1991</t>
  </si>
  <si>
    <t xml:space="preserve">Lê Thị Hoàng </t>
  </si>
  <si>
    <t>09/11/1992</t>
  </si>
  <si>
    <t xml:space="preserve">Trần Thị Diệu </t>
  </si>
  <si>
    <t xml:space="preserve">Lê Thị Thùy </t>
  </si>
  <si>
    <t xml:space="preserve">Lê Thị Thuỳ </t>
  </si>
  <si>
    <t xml:space="preserve">Đoàn Thị Như </t>
  </si>
  <si>
    <t xml:space="preserve">Lê Thị Mai </t>
  </si>
  <si>
    <t xml:space="preserve">Trần Thị Hoa </t>
  </si>
  <si>
    <t>18/05/1992</t>
  </si>
  <si>
    <t xml:space="preserve">Phạm Thị Hoài </t>
  </si>
  <si>
    <t xml:space="preserve">Ngô Xuân </t>
  </si>
  <si>
    <t xml:space="preserve">Dương Thanh </t>
  </si>
  <si>
    <t xml:space="preserve">Đinh Phạm Thị Lệ </t>
  </si>
  <si>
    <t>04/09/1992</t>
  </si>
  <si>
    <t xml:space="preserve">Phùng Thị Tú </t>
  </si>
  <si>
    <t xml:space="preserve">Mai Văn </t>
  </si>
  <si>
    <t xml:space="preserve">Trần Thị Minh </t>
  </si>
  <si>
    <t>23/10/1992</t>
  </si>
  <si>
    <t xml:space="preserve">Trịnh Thị Như </t>
  </si>
  <si>
    <t xml:space="preserve">Huỳnh Thị Minh </t>
  </si>
  <si>
    <t xml:space="preserve">Lê Phước </t>
  </si>
  <si>
    <t>Thắng</t>
  </si>
  <si>
    <t xml:space="preserve">Nguyễn Nho Hoài </t>
  </si>
  <si>
    <t xml:space="preserve">Đinh Trung </t>
  </si>
  <si>
    <t xml:space="preserve">Nguyễn Mậu </t>
  </si>
  <si>
    <t>20/08/1991</t>
  </si>
  <si>
    <t xml:space="preserve">Nguyễn Thị Tú </t>
  </si>
  <si>
    <t>29/05/1992</t>
  </si>
  <si>
    <t xml:space="preserve">Phạm Bảo </t>
  </si>
  <si>
    <t xml:space="preserve">Phan Thị Hiền </t>
  </si>
  <si>
    <t>26/01/1992</t>
  </si>
  <si>
    <t>K16KKT6</t>
  </si>
  <si>
    <t>K16E33</t>
  </si>
  <si>
    <t xml:space="preserve">Nguyễn Thị Lan </t>
  </si>
  <si>
    <t xml:space="preserve">Thân Thị Mỹ </t>
  </si>
  <si>
    <t>Chung</t>
  </si>
  <si>
    <t xml:space="preserve">Hoàng Xuân </t>
  </si>
  <si>
    <t>Duẩn</t>
  </si>
  <si>
    <t>10/01/1992</t>
  </si>
  <si>
    <t xml:space="preserve">Bạch Thị Mỹ </t>
  </si>
  <si>
    <t>30/06/1992</t>
  </si>
  <si>
    <t xml:space="preserve">Vũ Lê Hải </t>
  </si>
  <si>
    <t>22/10/1991</t>
  </si>
  <si>
    <t xml:space="preserve">Trương Thị Thu </t>
  </si>
  <si>
    <t xml:space="preserve">Hoàng Trung </t>
  </si>
  <si>
    <t xml:space="preserve">Lê Thị Minh </t>
  </si>
  <si>
    <t xml:space="preserve">Nguyễn Phi </t>
  </si>
  <si>
    <t>24/09/1991</t>
  </si>
  <si>
    <t xml:space="preserve">Đặng Đăng </t>
  </si>
  <si>
    <t>Khôi</t>
  </si>
  <si>
    <t>Liễu</t>
  </si>
  <si>
    <t>26/03/1992</t>
  </si>
  <si>
    <t xml:space="preserve">Nguyễn Thị Kiều </t>
  </si>
  <si>
    <t>14/12/1991</t>
  </si>
  <si>
    <t>Mừng</t>
  </si>
  <si>
    <t>03/01/1992</t>
  </si>
  <si>
    <t xml:space="preserve">Phan Nguyễn Huyền </t>
  </si>
  <si>
    <t>01/05/1992</t>
  </si>
  <si>
    <t xml:space="preserve">Nguyễn Gia </t>
  </si>
  <si>
    <t xml:space="preserve">Hoàng Ánh </t>
  </si>
  <si>
    <t xml:space="preserve">Hồ Phan Quỳnh </t>
  </si>
  <si>
    <t>11/10/1992</t>
  </si>
  <si>
    <t xml:space="preserve">Trần Thị Vân </t>
  </si>
  <si>
    <t>28/05/1991</t>
  </si>
  <si>
    <t>Sang</t>
  </si>
  <si>
    <t xml:space="preserve">Ngô Duy </t>
  </si>
  <si>
    <t>04/05/1992</t>
  </si>
  <si>
    <t xml:space="preserve">Nguyễn Thị Thanh  </t>
  </si>
  <si>
    <t>Trương Thị Lệ</t>
  </si>
  <si>
    <t xml:space="preserve">Thủy  </t>
  </si>
  <si>
    <t xml:space="preserve">Hứa Viết Quỳnh </t>
  </si>
  <si>
    <t>Trâm</t>
  </si>
  <si>
    <t xml:space="preserve">Phạm Thị Thuỳ </t>
  </si>
  <si>
    <t>09/09/1992</t>
  </si>
  <si>
    <t xml:space="preserve">Phan Thị Huỳnh </t>
  </si>
  <si>
    <t>02/03/1992</t>
  </si>
  <si>
    <t xml:space="preserve">Nguyễn Thu </t>
  </si>
  <si>
    <t>07/10/1992</t>
  </si>
  <si>
    <t xml:space="preserve">Đinh Thị Tú </t>
  </si>
  <si>
    <t xml:space="preserve">Tô Thị </t>
  </si>
  <si>
    <t>Xô</t>
  </si>
  <si>
    <t>05/07/1991</t>
  </si>
  <si>
    <t xml:space="preserve">Ngô Phan Như </t>
  </si>
  <si>
    <t>23/02/1992</t>
  </si>
  <si>
    <t>Bùi Thị Ngọc</t>
  </si>
  <si>
    <t>An</t>
  </si>
  <si>
    <t>K16QTH1</t>
  </si>
  <si>
    <t>K16E34</t>
  </si>
  <si>
    <t>Nguyễn Thị Tú</t>
  </si>
  <si>
    <t>03/04/1992</t>
  </si>
  <si>
    <t xml:space="preserve">Nguyễn Hoàng </t>
  </si>
  <si>
    <t>K16QTH2</t>
  </si>
  <si>
    <t>Chín</t>
  </si>
  <si>
    <t>Phan Văn</t>
  </si>
  <si>
    <t>Nguyễn Thị Hồng</t>
  </si>
  <si>
    <t>Nguyễn Trường</t>
  </si>
  <si>
    <t>Nguyễn Phạm Hương</t>
  </si>
  <si>
    <t>Nguyễn Thị Xuân</t>
  </si>
  <si>
    <t>02/12/1992</t>
  </si>
  <si>
    <t>Hợp</t>
  </si>
  <si>
    <t>06/12/1991</t>
  </si>
  <si>
    <t>Thiều Thị</t>
  </si>
  <si>
    <t>17/05/1992</t>
  </si>
  <si>
    <t>Lê Tuấn</t>
  </si>
  <si>
    <t>Khải</t>
  </si>
  <si>
    <t>Hồ Duy</t>
  </si>
  <si>
    <t>Hồ Ngọc Duy</t>
  </si>
  <si>
    <t>18/06/1991</t>
  </si>
  <si>
    <t>Nguyễn Tiến</t>
  </si>
  <si>
    <t>25/11/1990</t>
  </si>
  <si>
    <t>Ngô Thị Hoài</t>
  </si>
  <si>
    <t>Võ Thị Thiên</t>
  </si>
  <si>
    <t>19/11/1992</t>
  </si>
  <si>
    <t>Nguyễn Hoài</t>
  </si>
  <si>
    <t>Nguyễn Huỳnh Yến</t>
  </si>
  <si>
    <t>Đỗ Hoàng Bích Lê</t>
  </si>
  <si>
    <t>Trần Đường Linh</t>
  </si>
  <si>
    <t>12/12/1992</t>
  </si>
  <si>
    <t>Nguyễn Thị Bích</t>
  </si>
  <si>
    <t>Hoàng Cốp</t>
  </si>
  <si>
    <t>Pi</t>
  </si>
  <si>
    <t>Nguyễn Chiến</t>
  </si>
  <si>
    <t>22/02/1990</t>
  </si>
  <si>
    <t xml:space="preserve">Nguyễn Công </t>
  </si>
  <si>
    <t xml:space="preserve">Thắng </t>
  </si>
  <si>
    <t xml:space="preserve">Thành </t>
  </si>
  <si>
    <t>18/09/1991</t>
  </si>
  <si>
    <t>Trần Thị Ái</t>
  </si>
  <si>
    <t xml:space="preserve">Lê Thanh </t>
  </si>
  <si>
    <t xml:space="preserve">Thiện </t>
  </si>
  <si>
    <t>Bùi Thị Thanh</t>
  </si>
  <si>
    <t>Trai</t>
  </si>
  <si>
    <t>Trần Thị Bích</t>
  </si>
  <si>
    <t>Nguyễn Thị Tường</t>
  </si>
  <si>
    <t>30/12/1989</t>
  </si>
  <si>
    <t>Lê Thị Hồng</t>
  </si>
  <si>
    <t>14/03/1991</t>
  </si>
  <si>
    <t>K16QTH3</t>
  </si>
  <si>
    <t>K16E35</t>
  </si>
  <si>
    <t>Hồ Khánh</t>
  </si>
  <si>
    <t>11/12/1992</t>
  </si>
  <si>
    <t>Phạm Công</t>
  </si>
  <si>
    <t>14/09/1990</t>
  </si>
  <si>
    <t>Đoan</t>
  </si>
  <si>
    <t>01/02/1985</t>
  </si>
  <si>
    <t>02/10/1991</t>
  </si>
  <si>
    <t>Trương Công Hiệp</t>
  </si>
  <si>
    <t>Võ Thái</t>
  </si>
  <si>
    <t>Hoàn</t>
  </si>
  <si>
    <t>17/12/1991</t>
  </si>
  <si>
    <t>09/04/1991</t>
  </si>
  <si>
    <t>Đặng Thị Khánh</t>
  </si>
  <si>
    <t>Đặng Xuân</t>
  </si>
  <si>
    <t>22/09/1991</t>
  </si>
  <si>
    <t>Lê Đặng</t>
  </si>
  <si>
    <t>Miên</t>
  </si>
  <si>
    <t>13/09/1991</t>
  </si>
  <si>
    <t>30/08/1990</t>
  </si>
  <si>
    <t>Lê Thành</t>
  </si>
  <si>
    <t>Võ Thị Hồng</t>
  </si>
  <si>
    <t>17/11/1992</t>
  </si>
  <si>
    <t>11/05/1992</t>
  </si>
  <si>
    <t>Phạm Thị Ái</t>
  </si>
  <si>
    <t>Bùi Quang</t>
  </si>
  <si>
    <t>Đinh Ngọc</t>
  </si>
  <si>
    <t>Sinh</t>
  </si>
  <si>
    <t>Nguyễn Điển</t>
  </si>
  <si>
    <t>Võ Trọng</t>
  </si>
  <si>
    <t>Phạm Vĩnh An</t>
  </si>
  <si>
    <t>Đỗ Thị Thu</t>
  </si>
  <si>
    <t>01/03/1991</t>
  </si>
  <si>
    <t>22/03/1991</t>
  </si>
  <si>
    <t>Cảnh</t>
  </si>
  <si>
    <t>Lê Hữu</t>
  </si>
  <si>
    <t>K16QNH1</t>
  </si>
  <si>
    <t>K16E36</t>
  </si>
  <si>
    <t>Ngô Thị Hoàng</t>
  </si>
  <si>
    <t>K16QNH2</t>
  </si>
  <si>
    <t>Đinh Phan Tiến</t>
  </si>
  <si>
    <t>07/11/1992</t>
  </si>
  <si>
    <t>Nguyễn Thị Linh</t>
  </si>
  <si>
    <t>Phạm Đình</t>
  </si>
  <si>
    <t>Chức</t>
  </si>
  <si>
    <t>Nguyễn Danh</t>
  </si>
  <si>
    <t>Hiên</t>
  </si>
  <si>
    <t xml:space="preserve">Nguyễn Thị Diệu </t>
  </si>
  <si>
    <t xml:space="preserve">Hiền </t>
  </si>
  <si>
    <t>10/07/1991</t>
  </si>
  <si>
    <t>Bùi Công</t>
  </si>
  <si>
    <t>Phạm Thị Ngọc</t>
  </si>
  <si>
    <t>23/07/1992</t>
  </si>
  <si>
    <t>Lê Việt</t>
  </si>
  <si>
    <t>Hồ Huy</t>
  </si>
  <si>
    <t>Hoàng Thị Thiên</t>
  </si>
  <si>
    <t>02/08/1991</t>
  </si>
  <si>
    <t>Mai Nam</t>
  </si>
  <si>
    <t>Nguyễn Thị Nhật</t>
  </si>
  <si>
    <t xml:space="preserve">Đặng Hoàng </t>
  </si>
  <si>
    <t>Bùi Đình</t>
  </si>
  <si>
    <t>Trần Hoàng Diệu</t>
  </si>
  <si>
    <t>Võ Thị Hằng</t>
  </si>
  <si>
    <t>Trần Thị Thanh</t>
  </si>
  <si>
    <t>06/10/1991</t>
  </si>
  <si>
    <t>Nguyễn Thị La</t>
  </si>
  <si>
    <t>Nương</t>
  </si>
  <si>
    <t>Lương Thị Kiều</t>
  </si>
  <si>
    <t>Phông</t>
  </si>
  <si>
    <t>Đào</t>
  </si>
  <si>
    <t>Trần Trọng</t>
  </si>
  <si>
    <t>18/02/1992</t>
  </si>
  <si>
    <t>06/06/1992</t>
  </si>
  <si>
    <t>Hoàng Xuân</t>
  </si>
  <si>
    <t>Quyết</t>
  </si>
  <si>
    <t>11/09/1991</t>
  </si>
  <si>
    <t>22/10/1990</t>
  </si>
  <si>
    <t>Trần Thị Hoài</t>
  </si>
  <si>
    <t>Thu</t>
  </si>
  <si>
    <t>17/10/1992</t>
  </si>
  <si>
    <t>Nguyễn Thị Hà Như</t>
  </si>
  <si>
    <t>Nguyễn Mạnh</t>
  </si>
  <si>
    <t>Ni</t>
  </si>
  <si>
    <t>Trần Đình Lê</t>
  </si>
  <si>
    <t xml:space="preserve">Hưng </t>
  </si>
  <si>
    <t>23/04/1991</t>
  </si>
  <si>
    <t>Nguyễn Thị Kim</t>
  </si>
  <si>
    <t>26/06/1992</t>
  </si>
  <si>
    <t>K16QNH3</t>
  </si>
  <si>
    <t>K16E37</t>
  </si>
  <si>
    <t>Dư Quốc</t>
  </si>
  <si>
    <t>Huỳnh Văn</t>
  </si>
  <si>
    <t>Hàn Thị Ngọc</t>
  </si>
  <si>
    <t>Nguyễn Hùng</t>
  </si>
  <si>
    <t>Ngô Thục</t>
  </si>
  <si>
    <t>Nguyễn Thị Ngọc</t>
  </si>
  <si>
    <t>Lê Thị Thu</t>
  </si>
  <si>
    <t>Huỳnh Thảo</t>
  </si>
  <si>
    <t>Nguyễn Gia</t>
  </si>
  <si>
    <t>23/03/1992</t>
  </si>
  <si>
    <t>01/03/1992</t>
  </si>
  <si>
    <t>Lê Thị Ly</t>
  </si>
  <si>
    <t>Vũ Thị</t>
  </si>
  <si>
    <t>Ngoan</t>
  </si>
  <si>
    <t>Trương Đỗ Hoàng</t>
  </si>
  <si>
    <t>Hồ Thị Thanh</t>
  </si>
  <si>
    <t>13/07/1992</t>
  </si>
  <si>
    <t>05/09/1991</t>
  </si>
  <si>
    <t>Phùng Nữ Minh</t>
  </si>
  <si>
    <t>Dương Trung</t>
  </si>
  <si>
    <t>Sử</t>
  </si>
  <si>
    <t>Ngô Trung</t>
  </si>
  <si>
    <t>17/04/1992</t>
  </si>
  <si>
    <t>Võ Phú</t>
  </si>
  <si>
    <t>Ngô Thị Thuỷ</t>
  </si>
  <si>
    <t>Đặng Thị Huyền</t>
  </si>
  <si>
    <t>Đỗ Quang</t>
  </si>
  <si>
    <t>19/04/1991</t>
  </si>
  <si>
    <t>Phạm Thị Phước</t>
  </si>
  <si>
    <t>03/10/1991</t>
  </si>
  <si>
    <t>Hồng Thị</t>
  </si>
  <si>
    <t>29/08/1992</t>
  </si>
  <si>
    <t>Võ Thị Huyền</t>
  </si>
  <si>
    <t>14/09/1992</t>
  </si>
  <si>
    <t>Phạm Thế</t>
  </si>
  <si>
    <t>25/03/1992</t>
  </si>
  <si>
    <t>K16QNH5</t>
  </si>
  <si>
    <t>K16E38</t>
  </si>
  <si>
    <t>Phạm Trí</t>
  </si>
  <si>
    <t>K16QNH4</t>
  </si>
  <si>
    <t xml:space="preserve">Diễm </t>
  </si>
  <si>
    <t>Nguyễn Đặng Tường</t>
  </si>
  <si>
    <t>Trương Nhật</t>
  </si>
  <si>
    <t>Hạ</t>
  </si>
  <si>
    <t>21/03/1992</t>
  </si>
  <si>
    <t>Trần Thị Thu</t>
  </si>
  <si>
    <t>Hoàng Thanh</t>
  </si>
  <si>
    <t>Hiệu</t>
  </si>
  <si>
    <t>Lâm Thanh</t>
  </si>
  <si>
    <t>19/06/1992</t>
  </si>
  <si>
    <t>Bùi Thị Lệ</t>
  </si>
  <si>
    <t>19/08/1992</t>
  </si>
  <si>
    <t>Lê Võ Anh</t>
  </si>
  <si>
    <t>Kha</t>
  </si>
  <si>
    <t>Kim</t>
  </si>
  <si>
    <t>Nguyễn Diệu</t>
  </si>
  <si>
    <t>Nguyễn Thảo</t>
  </si>
  <si>
    <t>Đỗ Trần</t>
  </si>
  <si>
    <t>Phạm Thị Yến</t>
  </si>
  <si>
    <t>Nha</t>
  </si>
  <si>
    <t>24/11/1991</t>
  </si>
  <si>
    <t>Hoàng Hướng</t>
  </si>
  <si>
    <t>Nhơn</t>
  </si>
  <si>
    <t>17/03/1989</t>
  </si>
  <si>
    <t>06/03/1992</t>
  </si>
  <si>
    <t>Trần Thị Liễu</t>
  </si>
  <si>
    <t>Vũ Công</t>
  </si>
  <si>
    <t>17/10/1991</t>
  </si>
  <si>
    <t>Trương Thị Phương</t>
  </si>
  <si>
    <t>Mai Quý Uyên</t>
  </si>
  <si>
    <t>Nguyễn Phương</t>
  </si>
  <si>
    <t>Tô Thị Bích</t>
  </si>
  <si>
    <t>Trần Thị Thùy</t>
  </si>
  <si>
    <t>Trần Đình Minh</t>
  </si>
  <si>
    <t>Lê Trần</t>
  </si>
  <si>
    <t>Lê Vương</t>
  </si>
  <si>
    <t>15/12/1992</t>
  </si>
  <si>
    <t>Ngô Thị Tuyết</t>
  </si>
  <si>
    <t>Xuân</t>
  </si>
  <si>
    <t xml:space="preserve">Tâm </t>
  </si>
  <si>
    <t>10/09/1991</t>
  </si>
  <si>
    <t>Lưu Văn</t>
  </si>
  <si>
    <t>Lê Thuần</t>
  </si>
  <si>
    <t>Phạm Anh</t>
  </si>
  <si>
    <t>17/05/1989</t>
  </si>
  <si>
    <t>K16E39</t>
  </si>
  <si>
    <t>Đinh Hoàng</t>
  </si>
  <si>
    <t>Cát</t>
  </si>
  <si>
    <t>Chi</t>
  </si>
  <si>
    <t>14/07/1991</t>
  </si>
  <si>
    <t>Lê Kim</t>
  </si>
  <si>
    <t>Đỗ Trọng</t>
  </si>
  <si>
    <t>Chung Thành</t>
  </si>
  <si>
    <t>23/04/1992</t>
  </si>
  <si>
    <t>Dương Thị Lệ</t>
  </si>
  <si>
    <t>02/10/1992</t>
  </si>
  <si>
    <t>Trương Thị Ngọc</t>
  </si>
  <si>
    <t>25/05/1992</t>
  </si>
  <si>
    <t>Ngô Bích</t>
  </si>
  <si>
    <t>25/01/1992</t>
  </si>
  <si>
    <t>Phan Thị Tuyết</t>
  </si>
  <si>
    <t>Võ Hùng</t>
  </si>
  <si>
    <t>Phát</t>
  </si>
  <si>
    <t>18/08/1990</t>
  </si>
  <si>
    <t>Lâm Thị Phương</t>
  </si>
  <si>
    <t>Thạnh</t>
  </si>
  <si>
    <t xml:space="preserve">Dương Thị Ngọc </t>
  </si>
  <si>
    <t xml:space="preserve">Thảo </t>
  </si>
  <si>
    <t>Thái Thị Minh</t>
  </si>
  <si>
    <t>15/02/1991</t>
  </si>
  <si>
    <t>Trần Phúc</t>
  </si>
  <si>
    <t>Thọ</t>
  </si>
  <si>
    <t xml:space="preserve">Đinh Thị Thanh </t>
  </si>
  <si>
    <t xml:space="preserve">ngô Thị Bích </t>
  </si>
  <si>
    <t>thủy</t>
  </si>
  <si>
    <t>Tạ Nguyễn Đoan</t>
  </si>
  <si>
    <t>Đăng Ngô Xuân</t>
  </si>
  <si>
    <t>Kiều Thị</t>
  </si>
  <si>
    <t>Nguyễn Thị Tuyết</t>
  </si>
  <si>
    <t>Nguyễn Quốc Bảo</t>
  </si>
  <si>
    <t>10/07/1992</t>
  </si>
  <si>
    <t>Nguyễn Khắc Bảo</t>
  </si>
  <si>
    <t>19/07/1990</t>
  </si>
  <si>
    <t>Dương Phú</t>
  </si>
  <si>
    <t>Tươi</t>
  </si>
  <si>
    <t>02/11/1991</t>
  </si>
  <si>
    <t>17/07/1992</t>
  </si>
  <si>
    <t>Lê Thị Hiền</t>
  </si>
  <si>
    <t>K16YDD</t>
  </si>
  <si>
    <t>K16E40</t>
  </si>
  <si>
    <t>Bùi Thị Kim</t>
  </si>
  <si>
    <t>Trần Thị Thuỳ</t>
  </si>
  <si>
    <t>16/05/1992</t>
  </si>
  <si>
    <t>Cao Thị Thu</t>
  </si>
  <si>
    <t>16/04/1992</t>
  </si>
  <si>
    <t>Hồ Thị</t>
  </si>
  <si>
    <t>Nguyễn Thị Diệu</t>
  </si>
  <si>
    <t>Khanh</t>
  </si>
  <si>
    <t>Nguyễn Thị Thuỳ</t>
  </si>
  <si>
    <t>09/08/1991</t>
  </si>
  <si>
    <t>Vũ Thị Kim</t>
  </si>
  <si>
    <t>Lê Thị Việt</t>
  </si>
  <si>
    <t>Nở</t>
  </si>
  <si>
    <t>Nguyễn Phạm Thị</t>
  </si>
  <si>
    <t>Nguyễn Hương Hoài</t>
  </si>
  <si>
    <t>Đặng Thị Thanh</t>
  </si>
  <si>
    <t>Tuyền</t>
  </si>
  <si>
    <t>Hà Tuấn</t>
  </si>
  <si>
    <t>K16XDC1</t>
  </si>
  <si>
    <t>K16E41</t>
  </si>
  <si>
    <t>29/05/1989</t>
  </si>
  <si>
    <t>Nguyễn Hải</t>
  </si>
  <si>
    <t>Hồ Xuân</t>
  </si>
  <si>
    <t>19/12/1992</t>
  </si>
  <si>
    <t>Hận</t>
  </si>
  <si>
    <t>27/11/1990</t>
  </si>
  <si>
    <t>Lê Công Vương</t>
  </si>
  <si>
    <t>Hầu</t>
  </si>
  <si>
    <t>Hồ Trung</t>
  </si>
  <si>
    <t>Phạm Trung</t>
  </si>
  <si>
    <t>Cao Trung</t>
  </si>
  <si>
    <t>04/06/1990</t>
  </si>
  <si>
    <t>Lê Công</t>
  </si>
  <si>
    <t>Trịnh Duy</t>
  </si>
  <si>
    <t>Trần Khắc</t>
  </si>
  <si>
    <t>08/11/1991</t>
  </si>
  <si>
    <t>Nguyễn Bảo</t>
  </si>
  <si>
    <t>Thái</t>
  </si>
  <si>
    <t>Tiến</t>
  </si>
  <si>
    <t>11/07/1991</t>
  </si>
  <si>
    <t>Hoàng Đức</t>
  </si>
  <si>
    <t>Đặng Thủy</t>
  </si>
  <si>
    <t>Tuyên</t>
  </si>
  <si>
    <t>Bùi Tấn</t>
  </si>
  <si>
    <t>20/11/1987</t>
  </si>
  <si>
    <t>Đặng Hoàng Duy</t>
  </si>
  <si>
    <t>Đinh Vũ</t>
  </si>
  <si>
    <t>Chánh</t>
  </si>
  <si>
    <t>K16E42</t>
  </si>
  <si>
    <t>Đặng Công</t>
  </si>
  <si>
    <t>22/05/1991</t>
  </si>
  <si>
    <t>Hoản</t>
  </si>
  <si>
    <t>25/04/1992</t>
  </si>
  <si>
    <t>Nguyễn Trí Khánh</t>
  </si>
  <si>
    <t>30/10/1992</t>
  </si>
  <si>
    <t>Ngô Quang</t>
  </si>
  <si>
    <t>Lê Đức</t>
  </si>
  <si>
    <t>29/08/1991</t>
  </si>
  <si>
    <t>16/06/1992</t>
  </si>
  <si>
    <t>Phạm Hòa</t>
  </si>
  <si>
    <t>Đỗ Hoàng</t>
  </si>
  <si>
    <t>Hoàng Như</t>
  </si>
  <si>
    <t>Tăng Thị Xuân</t>
  </si>
  <si>
    <t>Lê Viết</t>
  </si>
  <si>
    <t>01/02/1991</t>
  </si>
  <si>
    <t>Huỳnh Xuân</t>
  </si>
  <si>
    <t>Thưởng</t>
  </si>
  <si>
    <t>Tới</t>
  </si>
  <si>
    <t>Trần Quý</t>
  </si>
  <si>
    <t>Tứ</t>
  </si>
  <si>
    <t>Đỗ Trung</t>
  </si>
  <si>
    <t>Tuyển</t>
  </si>
  <si>
    <t>24/08/1991</t>
  </si>
  <si>
    <t>11/12/1991</t>
  </si>
  <si>
    <t>Nguyễn Công</t>
  </si>
  <si>
    <t>K16KTR1</t>
  </si>
  <si>
    <t>K16E43</t>
  </si>
  <si>
    <t xml:space="preserve">Phan Phước </t>
  </si>
  <si>
    <t>16/05/1989</t>
  </si>
  <si>
    <t>Đặng Quang</t>
  </si>
  <si>
    <t>20/06/1991</t>
  </si>
  <si>
    <t xml:space="preserve">Thái Viết </t>
  </si>
  <si>
    <t>Phạm Xuân</t>
  </si>
  <si>
    <t>06/02/1991</t>
  </si>
  <si>
    <t>Trương Viết Minh</t>
  </si>
  <si>
    <t>16/05/1991</t>
  </si>
  <si>
    <t xml:space="preserve">Nguyễn Thị Thuý </t>
  </si>
  <si>
    <t xml:space="preserve">Lê Trung </t>
  </si>
  <si>
    <t xml:space="preserve">Phạm Ngọc </t>
  </si>
  <si>
    <t>24/07/1991</t>
  </si>
  <si>
    <t xml:space="preserve">Lê Ngọc </t>
  </si>
  <si>
    <t xml:space="preserve">Thái Bảo </t>
  </si>
  <si>
    <t>19/02/1991</t>
  </si>
  <si>
    <t>Lê Quang</t>
  </si>
  <si>
    <t>Đặng Quốc</t>
  </si>
  <si>
    <t xml:space="preserve">Lê Đức </t>
  </si>
  <si>
    <t xml:space="preserve">Trần Hoàng </t>
  </si>
  <si>
    <t xml:space="preserve">Đặng Quang </t>
  </si>
  <si>
    <t>01/01/1990</t>
  </si>
  <si>
    <t xml:space="preserve">Hồ Thị Diễm </t>
  </si>
  <si>
    <t>Mi</t>
  </si>
  <si>
    <t>04/08/1992</t>
  </si>
  <si>
    <t>Nguyễn Phước</t>
  </si>
  <si>
    <t xml:space="preserve">Lê Hoàng Quốc </t>
  </si>
  <si>
    <t>Ngữ</t>
  </si>
  <si>
    <t xml:space="preserve">Nguyễn Trương </t>
  </si>
  <si>
    <t>13/12/1990</t>
  </si>
  <si>
    <t>Phạm</t>
  </si>
  <si>
    <t>03/03/1991</t>
  </si>
  <si>
    <t xml:space="preserve">Bùi Thị Lan </t>
  </si>
  <si>
    <t>08/12/1991</t>
  </si>
  <si>
    <t>Cao Thiên</t>
  </si>
  <si>
    <t xml:space="preserve">Lộ Thanh </t>
  </si>
  <si>
    <t>23/12/1991</t>
  </si>
  <si>
    <t>Hoàng Minh</t>
  </si>
  <si>
    <t xml:space="preserve">Trần Thị Thanh </t>
  </si>
  <si>
    <t>17/09/1991</t>
  </si>
  <si>
    <t xml:space="preserve">Trần Thanh </t>
  </si>
  <si>
    <t>Tịnh</t>
  </si>
  <si>
    <t xml:space="preserve">Nguyễn Nho </t>
  </si>
  <si>
    <t>Hà Xuân</t>
  </si>
  <si>
    <t>25/10/1991</t>
  </si>
  <si>
    <t xml:space="preserve">Phạm Bá </t>
  </si>
  <si>
    <t>11/01/1991</t>
  </si>
  <si>
    <t>14/04/1991</t>
  </si>
  <si>
    <t>K16KTR2</t>
  </si>
  <si>
    <t>K16E44</t>
  </si>
  <si>
    <t xml:space="preserve">Hồ Trần </t>
  </si>
  <si>
    <t>K16KTR</t>
  </si>
  <si>
    <t>13/11/1991</t>
  </si>
  <si>
    <t xml:space="preserve">Võ Viết </t>
  </si>
  <si>
    <t>Lê Nguyễn Hạnh</t>
  </si>
  <si>
    <t xml:space="preserve">Nguyễn Nhật </t>
  </si>
  <si>
    <t>Hân</t>
  </si>
  <si>
    <t xml:space="preserve">Đinh Phương Hồng </t>
  </si>
  <si>
    <t>30/05/1991</t>
  </si>
  <si>
    <t>Trần Lý Quang</t>
  </si>
  <si>
    <t xml:space="preserve">Lê Bá Nhật </t>
  </si>
  <si>
    <t xml:space="preserve">Nguyễn Quang </t>
  </si>
  <si>
    <t>19/03/1991</t>
  </si>
  <si>
    <t xml:space="preserve">Đinh Quốc </t>
  </si>
  <si>
    <t>03/05/1991</t>
  </si>
  <si>
    <t>08/11/1990</t>
  </si>
  <si>
    <t xml:space="preserve">Đoàn Quang </t>
  </si>
  <si>
    <t xml:space="preserve">Hạ Thị Thanh </t>
  </si>
  <si>
    <t xml:space="preserve">Lê Đình </t>
  </si>
  <si>
    <t xml:space="preserve">Trương Công </t>
  </si>
  <si>
    <t>Ngọ</t>
  </si>
  <si>
    <t>27/07/1990</t>
  </si>
  <si>
    <t>Trương Thị Thuý</t>
  </si>
  <si>
    <t>Phan Tấn Phú</t>
  </si>
  <si>
    <t>26/04/1990</t>
  </si>
  <si>
    <t xml:space="preserve">Trần Hạ </t>
  </si>
  <si>
    <t>San</t>
  </si>
  <si>
    <t xml:space="preserve">Đặng Văn </t>
  </si>
  <si>
    <t>Tây</t>
  </si>
  <si>
    <t>Hà Công</t>
  </si>
  <si>
    <t xml:space="preserve">Đoàn Thượng </t>
  </si>
  <si>
    <t>Thông</t>
  </si>
  <si>
    <t>Đinh Lý Hoài</t>
  </si>
  <si>
    <t>09/10/1990</t>
  </si>
  <si>
    <t xml:space="preserve">Nguyễn Vũ </t>
  </si>
  <si>
    <t>24/03/1990</t>
  </si>
  <si>
    <t>Lê Huy</t>
  </si>
  <si>
    <t xml:space="preserve">Cao Xuân </t>
  </si>
  <si>
    <t xml:space="preserve">Cao Đặng Huyền </t>
  </si>
  <si>
    <t>13/09/1992</t>
  </si>
  <si>
    <t>04/06/1992</t>
  </si>
  <si>
    <t xml:space="preserve">Phạm Tiến </t>
  </si>
  <si>
    <t xml:space="preserve">Trần Quang </t>
  </si>
  <si>
    <t>Tư</t>
  </si>
  <si>
    <t>05/04/1990</t>
  </si>
  <si>
    <t xml:space="preserve">Trịnh Thanh </t>
  </si>
  <si>
    <t>17/03/1992</t>
  </si>
  <si>
    <t xml:space="preserve">Trương Tấn </t>
  </si>
  <si>
    <t xml:space="preserve">Nguyễn Thị Bảo </t>
  </si>
  <si>
    <t>30/01/1991</t>
  </si>
  <si>
    <t>Đỗ Anh</t>
  </si>
  <si>
    <t>31/10/1992</t>
  </si>
  <si>
    <t>K16KTR3</t>
  </si>
  <si>
    <t>K16E45</t>
  </si>
  <si>
    <t xml:space="preserve">Phan Tuấn </t>
  </si>
  <si>
    <t>22/06/1990</t>
  </si>
  <si>
    <t>Chất</t>
  </si>
  <si>
    <t>02/09/1991</t>
  </si>
  <si>
    <t xml:space="preserve">Ngô Thị Kiều </t>
  </si>
  <si>
    <t>Ngô</t>
  </si>
  <si>
    <t>23/03/1991</t>
  </si>
  <si>
    <t>18/12/1990</t>
  </si>
  <si>
    <t xml:space="preserve">Trần Viết </t>
  </si>
  <si>
    <t xml:space="preserve">Nguyễn Hồng </t>
  </si>
  <si>
    <t>21/10/1991</t>
  </si>
  <si>
    <t>06/11/1991</t>
  </si>
  <si>
    <t>13/01/1990</t>
  </si>
  <si>
    <t xml:space="preserve">Nguyễn Thị Hương </t>
  </si>
  <si>
    <t xml:space="preserve">Đặng Thị Kim </t>
  </si>
  <si>
    <t xml:space="preserve">Dương Thị Ánh </t>
  </si>
  <si>
    <t>Hồ Tuấn</t>
  </si>
  <si>
    <t>17/08/1985</t>
  </si>
  <si>
    <t xml:space="preserve">Dương Phú </t>
  </si>
  <si>
    <t>28/05/1992</t>
  </si>
  <si>
    <t xml:space="preserve">Hoàng Trọng </t>
  </si>
  <si>
    <t xml:space="preserve">Tô Ngọc </t>
  </si>
  <si>
    <t>10/10/1990</t>
  </si>
  <si>
    <t>Lê Hoàng Viết</t>
  </si>
  <si>
    <t>06/09/1991</t>
  </si>
  <si>
    <t xml:space="preserve">Ngô Việt </t>
  </si>
  <si>
    <t xml:space="preserve">Vũ Đức </t>
  </si>
  <si>
    <t>Lê Xuân</t>
  </si>
  <si>
    <t xml:space="preserve">Hoàng Thị Hoài </t>
  </si>
  <si>
    <t>07/06/1991</t>
  </si>
  <si>
    <t xml:space="preserve">Nguyễn Tài </t>
  </si>
  <si>
    <t>25/07/1991</t>
  </si>
  <si>
    <t>Vũ Văn</t>
  </si>
  <si>
    <t>Tỉnh</t>
  </si>
  <si>
    <t>23/08/1989</t>
  </si>
  <si>
    <t xml:space="preserve">Giang Văn </t>
  </si>
  <si>
    <t>Huỳnh Thị Thùy</t>
  </si>
  <si>
    <t>05/12/1991</t>
  </si>
  <si>
    <t xml:space="preserve">Thái Lâm </t>
  </si>
  <si>
    <t>Nguyễn Vĩnh</t>
  </si>
  <si>
    <t>16/04/1990</t>
  </si>
  <si>
    <t>Trương Xuân</t>
  </si>
  <si>
    <t xml:space="preserve">Phan Bá </t>
  </si>
  <si>
    <t>13/01/1991</t>
  </si>
  <si>
    <t>K16KTR4</t>
  </si>
  <si>
    <t>K16E46</t>
  </si>
  <si>
    <t xml:space="preserve">Phùng Quốc </t>
  </si>
  <si>
    <t>13/09/1989</t>
  </si>
  <si>
    <t>Chinh</t>
  </si>
  <si>
    <t>09/08/1990</t>
  </si>
  <si>
    <t>Nguyễn Thị Hướng</t>
  </si>
  <si>
    <t>11/02/1991</t>
  </si>
  <si>
    <t>10/12/1991</t>
  </si>
  <si>
    <t>Giàu</t>
  </si>
  <si>
    <t xml:space="preserve">Đỗ Văn </t>
  </si>
  <si>
    <t>09/03/1992</t>
  </si>
  <si>
    <t>Cao Mạnh</t>
  </si>
  <si>
    <t xml:space="preserve">Nguyễn Khánh </t>
  </si>
  <si>
    <t xml:space="preserve">Lê Văn </t>
  </si>
  <si>
    <t>10/06/1991</t>
  </si>
  <si>
    <t>24/12/1988</t>
  </si>
  <si>
    <t xml:space="preserve">Lê Mỹ </t>
  </si>
  <si>
    <t xml:space="preserve">Trần Đỗ Ánh </t>
  </si>
  <si>
    <t xml:space="preserve">Phạm Châu </t>
  </si>
  <si>
    <t>17/06/1989</t>
  </si>
  <si>
    <t>Nguyễn Ngọc Nhất</t>
  </si>
  <si>
    <t xml:space="preserve">Ngô Đình </t>
  </si>
  <si>
    <t>Quế</t>
  </si>
  <si>
    <t>Quyền</t>
  </si>
  <si>
    <t>17/09/1990</t>
  </si>
  <si>
    <t xml:space="preserve">Trần Phước </t>
  </si>
  <si>
    <t xml:space="preserve">Nguyễn Việt </t>
  </si>
  <si>
    <t>05/12/1992</t>
  </si>
  <si>
    <t xml:space="preserve">Nguyễn Chí Duy </t>
  </si>
  <si>
    <t>31/05/1992</t>
  </si>
  <si>
    <t xml:space="preserve">Nguyễn Quốc </t>
  </si>
  <si>
    <t>05/03/1991</t>
  </si>
  <si>
    <t xml:space="preserve">Trần Thủy </t>
  </si>
  <si>
    <t xml:space="preserve">Trần Ngọc </t>
  </si>
  <si>
    <t>Nguyễn Thế Bích</t>
  </si>
  <si>
    <t xml:space="preserve">Trần Công </t>
  </si>
  <si>
    <t>06/01/1991</t>
  </si>
  <si>
    <t xml:space="preserve">Nguyễn Thanh </t>
  </si>
  <si>
    <t xml:space="preserve">Hoàng Anh </t>
  </si>
  <si>
    <t>30/01/1989</t>
  </si>
  <si>
    <t xml:space="preserve">Lê Minh </t>
  </si>
  <si>
    <t xml:space="preserve">Võ Đình </t>
  </si>
  <si>
    <t xml:space="preserve">Võ Ngọc Quỳnh </t>
  </si>
  <si>
    <t>K16E47</t>
  </si>
  <si>
    <t>Phan Trần</t>
  </si>
  <si>
    <t xml:space="preserve">Cấn Nguyễn Mạnh </t>
  </si>
  <si>
    <t xml:space="preserve">Đỗ Mạnh </t>
  </si>
  <si>
    <t xml:space="preserve">Nguyễn Hoàng Quốc </t>
  </si>
  <si>
    <t>31/08/1992</t>
  </si>
  <si>
    <t>Võ Bá</t>
  </si>
  <si>
    <t xml:space="preserve">Võ Tiến </t>
  </si>
  <si>
    <t xml:space="preserve">Lương Tấn </t>
  </si>
  <si>
    <t>Phạm Văn Thành</t>
  </si>
  <si>
    <t>Võ</t>
  </si>
  <si>
    <t>29/03/1989</t>
  </si>
  <si>
    <t>Hãng</t>
  </si>
  <si>
    <t>23/01/1992</t>
  </si>
  <si>
    <t xml:space="preserve">Ngô Văn </t>
  </si>
  <si>
    <t>21/06/1992</t>
  </si>
  <si>
    <t xml:space="preserve">Đặng Minh </t>
  </si>
  <si>
    <t xml:space="preserve">Nguyễn Tri Bảo </t>
  </si>
  <si>
    <t>19/09/1991</t>
  </si>
  <si>
    <t>25/05/1991</t>
  </si>
  <si>
    <t xml:space="preserve">Trần Kim </t>
  </si>
  <si>
    <t xml:space="preserve">Ngô Thái Quốc </t>
  </si>
  <si>
    <t xml:space="preserve">Bùi Quang </t>
  </si>
  <si>
    <t>31/03/1992</t>
  </si>
  <si>
    <t>Lưu Tổng Đăng</t>
  </si>
  <si>
    <t>Kỹ</t>
  </si>
  <si>
    <t>Bùi Đức</t>
  </si>
  <si>
    <t>Trần Viết</t>
  </si>
  <si>
    <t>Liêm</t>
  </si>
  <si>
    <t>04/08/1989</t>
  </si>
  <si>
    <t xml:space="preserve">Võ Gia </t>
  </si>
  <si>
    <t>Nguyễn Vũ</t>
  </si>
  <si>
    <t>Hồ Thị Minh</t>
  </si>
  <si>
    <t>26/03/1991</t>
  </si>
  <si>
    <t>Thiên</t>
  </si>
  <si>
    <t>Tin</t>
  </si>
  <si>
    <t>17/02/1991</t>
  </si>
  <si>
    <t>Lương Vi</t>
  </si>
  <si>
    <t xml:space="preserve">Hồ Thanh </t>
  </si>
  <si>
    <t>26/09/1991</t>
  </si>
  <si>
    <t xml:space="preserve">Võ Khánh </t>
  </si>
  <si>
    <t>Vỵ</t>
  </si>
  <si>
    <t>Bùi Duy</t>
  </si>
  <si>
    <t>Bắc</t>
  </si>
  <si>
    <t>K16E48</t>
  </si>
  <si>
    <t>Nguyễn Minh Thái</t>
  </si>
  <si>
    <t>K16EVT</t>
  </si>
  <si>
    <t>Phạm Bá</t>
  </si>
  <si>
    <t>Ngô Công</t>
  </si>
  <si>
    <t>Chính</t>
  </si>
  <si>
    <t>Đặng Thành</t>
  </si>
  <si>
    <t>Công</t>
  </si>
  <si>
    <t>21/03/1991</t>
  </si>
  <si>
    <t xml:space="preserve">Đoàn Nguyên </t>
  </si>
  <si>
    <t>Ngô Phi</t>
  </si>
  <si>
    <t xml:space="preserve">Nguyễn Tiến </t>
  </si>
  <si>
    <t>Lê Tấn</t>
  </si>
  <si>
    <t>Tào Quang</t>
  </si>
  <si>
    <t>Trần Kiêm</t>
  </si>
  <si>
    <t>Hoàng Thế</t>
  </si>
  <si>
    <t>Đới Duy</t>
  </si>
  <si>
    <t>03/06/1991</t>
  </si>
  <si>
    <t>Võ Thành</t>
  </si>
  <si>
    <t>10/05/1991</t>
  </si>
  <si>
    <t>15/08/1991</t>
  </si>
  <si>
    <t>Trần Cao</t>
  </si>
  <si>
    <t>Cái Hồng</t>
  </si>
  <si>
    <t>Võ Thanh</t>
  </si>
  <si>
    <t>Trần Văn Nhật</t>
  </si>
  <si>
    <t>Lê Ngọc</t>
  </si>
  <si>
    <t>20/07/1991</t>
  </si>
  <si>
    <t>Phan Tái</t>
  </si>
  <si>
    <t>Đặng Thanh</t>
  </si>
  <si>
    <t>Trần Nguyễn Phước</t>
  </si>
  <si>
    <t>01/09/1991</t>
  </si>
  <si>
    <t>Dụng Phúc</t>
  </si>
  <si>
    <t>12/03/1991</t>
  </si>
  <si>
    <t>Châu Văn</t>
  </si>
  <si>
    <t xml:space="preserve">Đinh Lê  </t>
  </si>
  <si>
    <t>15/06/1992</t>
  </si>
  <si>
    <t xml:space="preserve">Lê Viết </t>
  </si>
  <si>
    <t>01/08/1990</t>
  </si>
  <si>
    <t>Tăng Tấn</t>
  </si>
  <si>
    <t>Viễn</t>
  </si>
  <si>
    <t>Đoàn Quang</t>
  </si>
  <si>
    <t>Nguyễn Toàn</t>
  </si>
  <si>
    <t>K16I01</t>
  </si>
  <si>
    <t>Võ Thị Vân</t>
  </si>
  <si>
    <t>Hoàng Thị Lưu</t>
  </si>
  <si>
    <t>Phạm Thành</t>
  </si>
  <si>
    <t>Nguyễn Cao</t>
  </si>
  <si>
    <t>31/03/1990</t>
  </si>
  <si>
    <t>Trần Hữu Võ</t>
  </si>
  <si>
    <t>Đông</t>
  </si>
  <si>
    <t>Nguyễn Khánh</t>
  </si>
  <si>
    <t>Văn Đức</t>
  </si>
  <si>
    <t>20/04/1991</t>
  </si>
  <si>
    <t>Đặng Thị Thu</t>
  </si>
  <si>
    <t>Lê Thị Từ</t>
  </si>
  <si>
    <t>23/12/1992</t>
  </si>
  <si>
    <t xml:space="preserve">Trần Anh </t>
  </si>
  <si>
    <t>Nguyễn Thị Trúc</t>
  </si>
  <si>
    <t>10/03/1990</t>
  </si>
  <si>
    <t>Trần Nguyên</t>
  </si>
  <si>
    <t>Min</t>
  </si>
  <si>
    <t>Võ Thị Hà</t>
  </si>
  <si>
    <t>30/11/1991</t>
  </si>
  <si>
    <t>Đỗ Huỳnh Anh</t>
  </si>
  <si>
    <t>Đặng Viết</t>
  </si>
  <si>
    <t>12/06/1991</t>
  </si>
  <si>
    <t xml:space="preserve">Nguyễn </t>
  </si>
  <si>
    <t xml:space="preserve">Lê Tảo Nguyên </t>
  </si>
  <si>
    <t>04/10/1992</t>
  </si>
  <si>
    <t>Dương Viết</t>
  </si>
  <si>
    <t>Sa Đức</t>
  </si>
  <si>
    <t xml:space="preserve">Trần </t>
  </si>
  <si>
    <t>Đào Văn</t>
  </si>
  <si>
    <t>Ông Thị Thu</t>
  </si>
  <si>
    <t>12/07/1991</t>
  </si>
  <si>
    <t>K16I02</t>
  </si>
  <si>
    <t>Chúc Thị</t>
  </si>
  <si>
    <t>25/11/1991</t>
  </si>
  <si>
    <t>Trần Thị Lệ</t>
  </si>
  <si>
    <t>Cẩm</t>
  </si>
  <si>
    <t>19/09/1992</t>
  </si>
  <si>
    <t>Phạm Trần Hoàng</t>
  </si>
  <si>
    <t>Lê Tâm</t>
  </si>
  <si>
    <t>Hường</t>
  </si>
  <si>
    <t>31/10/1988</t>
  </si>
  <si>
    <t>Đào Thị Thanh</t>
  </si>
  <si>
    <t>Nguyễn Thị Tâm</t>
  </si>
  <si>
    <t>Lành</t>
  </si>
  <si>
    <t>Nguyễn Thị Ái</t>
  </si>
  <si>
    <t>Huỳnh Tấn</t>
  </si>
  <si>
    <t>Luyến</t>
  </si>
  <si>
    <t>Huỳnh Hồng</t>
  </si>
  <si>
    <t>Bùi Thị Vân</t>
  </si>
  <si>
    <t>Phan Phi</t>
  </si>
  <si>
    <t>Phụng</t>
  </si>
  <si>
    <t>21/12/1992</t>
  </si>
  <si>
    <t>Nguyễn Vũ Anh</t>
  </si>
  <si>
    <t>24/01/1992</t>
  </si>
  <si>
    <t>Võ Thị Thuỳ</t>
  </si>
  <si>
    <t>12/08/1990</t>
  </si>
  <si>
    <t>Phường</t>
  </si>
  <si>
    <t>Huỳnh Thị Hoài</t>
  </si>
  <si>
    <t>Lê Thị Thuỳ</t>
  </si>
  <si>
    <t>Lê Thanh Minh</t>
  </si>
  <si>
    <t>22/04/1991</t>
  </si>
  <si>
    <t>Huỳnh Phương</t>
  </si>
  <si>
    <t>Hồ Hoàng Nhã</t>
  </si>
  <si>
    <t>12/11/1991</t>
  </si>
  <si>
    <t>Nguyễn Nghinh</t>
  </si>
  <si>
    <t>Phạm Thị Lệ</t>
  </si>
  <si>
    <t>22/08/1992</t>
  </si>
  <si>
    <t>Bùi Thị Hải</t>
  </si>
  <si>
    <t>Chiểu</t>
  </si>
  <si>
    <t>K16I03</t>
  </si>
  <si>
    <t>Trương Thị Hồng</t>
  </si>
  <si>
    <t>Đinh Thị Thu</t>
  </si>
  <si>
    <t>Diên</t>
  </si>
  <si>
    <t>23/11/1991</t>
  </si>
  <si>
    <t>Nguyễn Thị Thùy</t>
  </si>
  <si>
    <t>12/10/1991</t>
  </si>
  <si>
    <t xml:space="preserve">Hải </t>
  </si>
  <si>
    <t>Huỳnh Thị Dạ</t>
  </si>
  <si>
    <t>Lê Thị Cẩm</t>
  </si>
  <si>
    <t>Phạm Tuyền Thánh</t>
  </si>
  <si>
    <t>Đinh Trần Đức</t>
  </si>
  <si>
    <t>Đinh Thị Bích</t>
  </si>
  <si>
    <t>Ngô Thảo</t>
  </si>
  <si>
    <t>Trần Lê Uyên</t>
  </si>
  <si>
    <t>Nguyễn Đức Hoàng</t>
  </si>
  <si>
    <t>Quyên</t>
  </si>
  <si>
    <t>Phan Hoàn</t>
  </si>
  <si>
    <t>Hoàng Thị</t>
  </si>
  <si>
    <t>Vương Thị</t>
  </si>
  <si>
    <t>Đặng Thuỵ Hà</t>
  </si>
  <si>
    <t>Bùi Bích</t>
  </si>
  <si>
    <t>Vũ Ngọc Minh</t>
  </si>
  <si>
    <t>Nguyễn Thị Thảo</t>
  </si>
  <si>
    <t>Trương Thị Bảo</t>
  </si>
  <si>
    <t>22/12/1990</t>
  </si>
  <si>
    <t>K16I04</t>
  </si>
  <si>
    <t>Bé</t>
  </si>
  <si>
    <t>Biên</t>
  </si>
  <si>
    <t xml:space="preserve">Nguyễn Thị Anh </t>
  </si>
  <si>
    <t>25/03/1991</t>
  </si>
  <si>
    <t xml:space="preserve">Phùng Thị Thúy </t>
  </si>
  <si>
    <t xml:space="preserve">Phạm Thu </t>
  </si>
  <si>
    <t xml:space="preserve">Hà Ngọc </t>
  </si>
  <si>
    <t>Hiệp</t>
  </si>
  <si>
    <t xml:space="preserve">Hoàng Tú </t>
  </si>
  <si>
    <t xml:space="preserve">Nguyễn Xuân </t>
  </si>
  <si>
    <t>Khuyên</t>
  </si>
  <si>
    <t xml:space="preserve">Nguyễn Tăng Thanh </t>
  </si>
  <si>
    <t>Lam</t>
  </si>
  <si>
    <t>19/04/1992</t>
  </si>
  <si>
    <t xml:space="preserve">Trương Thị Ngọc </t>
  </si>
  <si>
    <t xml:space="preserve">Phan Thị Phương </t>
  </si>
  <si>
    <t xml:space="preserve">Võ Thị Hưng </t>
  </si>
  <si>
    <t xml:space="preserve">Phạm Lê Quỳnh </t>
  </si>
  <si>
    <t>Thơ</t>
  </si>
  <si>
    <t xml:space="preserve">Nguyễn Phạm Minh </t>
  </si>
  <si>
    <t xml:space="preserve">Trần Thị Anh </t>
  </si>
  <si>
    <t xml:space="preserve">Nguyễn Thị Thuỷ </t>
  </si>
  <si>
    <t xml:space="preserve">Lê Thị Huyền </t>
  </si>
  <si>
    <t xml:space="preserve">Phạm Huyền </t>
  </si>
  <si>
    <t xml:space="preserve">Nguyễn Ngọc </t>
  </si>
  <si>
    <t xml:space="preserve">Nguyễn Thị Đông </t>
  </si>
  <si>
    <t xml:space="preserve">Nguyễn Thị Hà </t>
  </si>
  <si>
    <t xml:space="preserve">Trịnh Thị Tường </t>
  </si>
  <si>
    <t>11/01/1992</t>
  </si>
  <si>
    <t>K16I05</t>
  </si>
  <si>
    <t>Nguyễn Lương Tuấn</t>
  </si>
  <si>
    <t>Lê Nhật Công</t>
  </si>
  <si>
    <t>Doanh</t>
  </si>
  <si>
    <t>Lưu Công</t>
  </si>
  <si>
    <t>22/04/1992</t>
  </si>
  <si>
    <t>Hoàng Lê Sông</t>
  </si>
  <si>
    <t>22/01/1992</t>
  </si>
  <si>
    <t>Trần Phước</t>
  </si>
  <si>
    <t>Lịch</t>
  </si>
  <si>
    <t>Đặng Ngọc</t>
  </si>
  <si>
    <t>Hồ Thăng</t>
  </si>
  <si>
    <t>Hoàng Nguyễn</t>
  </si>
  <si>
    <t>25/09/1991</t>
  </si>
  <si>
    <t>Ngô Trí</t>
  </si>
  <si>
    <t>Ngô Trường</t>
  </si>
  <si>
    <t>Trần Diễn</t>
  </si>
  <si>
    <t>Phan Minh</t>
  </si>
  <si>
    <t>Đào Hữu</t>
  </si>
  <si>
    <t>Hoàng Ngọc</t>
  </si>
  <si>
    <t>12/12/1991</t>
  </si>
  <si>
    <t>Phạm Mai Quang</t>
  </si>
  <si>
    <t>Văn Hữu</t>
  </si>
  <si>
    <t>30/12/1991</t>
  </si>
  <si>
    <t>Ngô Viết</t>
  </si>
  <si>
    <t>Phan Tuấn</t>
  </si>
  <si>
    <t xml:space="preserve">Nguyễn Thị Thiên </t>
  </si>
  <si>
    <t>K16I10</t>
  </si>
  <si>
    <t xml:space="preserve">Cao Hoàng Tú </t>
  </si>
  <si>
    <t xml:space="preserve">Trần Thị Hương </t>
  </si>
  <si>
    <t>Lê Thu</t>
  </si>
  <si>
    <t>06/05/1992</t>
  </si>
  <si>
    <t xml:space="preserve">Dương Thuý </t>
  </si>
  <si>
    <t xml:space="preserve">Phùng Thị Khánh </t>
  </si>
  <si>
    <t xml:space="preserve">Võ Hoài </t>
  </si>
  <si>
    <t>19/05/1990</t>
  </si>
  <si>
    <t xml:space="preserve">Đoàn Thuỳ </t>
  </si>
  <si>
    <t xml:space="preserve">Hoàng Thị Diệu </t>
  </si>
  <si>
    <t xml:space="preserve">Phạm Thị Hồng </t>
  </si>
  <si>
    <t xml:space="preserve">Hoàng Thị Lệ </t>
  </si>
  <si>
    <t xml:space="preserve">Phan Văn </t>
  </si>
  <si>
    <t xml:space="preserve">Nguyễn Đăng </t>
  </si>
  <si>
    <t xml:space="preserve">Hoàng Linh </t>
  </si>
  <si>
    <t xml:space="preserve">Hoàng Thị Hà </t>
  </si>
  <si>
    <t xml:space="preserve">Lê Thị Ý </t>
  </si>
  <si>
    <t xml:space="preserve">Hà Thị Hồng </t>
  </si>
  <si>
    <t>Phấn</t>
  </si>
  <si>
    <t>05/05/1991</t>
  </si>
  <si>
    <t xml:space="preserve">Nguyễn Thị Vĩnh </t>
  </si>
  <si>
    <t xml:space="preserve">Tống Thái </t>
  </si>
  <si>
    <t xml:space="preserve">Võ  </t>
  </si>
  <si>
    <t xml:space="preserve">Dương Thị Hồng </t>
  </si>
  <si>
    <t>Thận</t>
  </si>
  <si>
    <t xml:space="preserve">Đặng Thị Lê </t>
  </si>
  <si>
    <t xml:space="preserve">Võ Phương </t>
  </si>
  <si>
    <t xml:space="preserve">Phan Thị Việt </t>
  </si>
  <si>
    <t xml:space="preserve">Hoàng  </t>
  </si>
  <si>
    <t>K16I11</t>
  </si>
  <si>
    <t xml:space="preserve">Lê Ngọc Thủy </t>
  </si>
  <si>
    <t xml:space="preserve">Nguyễn Đỗ </t>
  </si>
  <si>
    <t xml:space="preserve">Trịnh Thị Hồng </t>
  </si>
  <si>
    <t xml:space="preserve">Hồ Thị Thanh </t>
  </si>
  <si>
    <t>Hoá</t>
  </si>
  <si>
    <t>26/08/1992</t>
  </si>
  <si>
    <t xml:space="preserve">Trần Minh </t>
  </si>
  <si>
    <t xml:space="preserve">Nguyễn Nhị </t>
  </si>
  <si>
    <t xml:space="preserve">Trần Tiểu </t>
  </si>
  <si>
    <t>Nguyễn Thị Út</t>
  </si>
  <si>
    <t xml:space="preserve">Nguyễn Phương </t>
  </si>
  <si>
    <t xml:space="preserve">Bùi Minh </t>
  </si>
  <si>
    <t xml:space="preserve">Lê Xuân </t>
  </si>
  <si>
    <t>13/11/1992</t>
  </si>
  <si>
    <t xml:space="preserve">Lê Hồng </t>
  </si>
  <si>
    <t xml:space="preserve">Chu Thị Lâm </t>
  </si>
  <si>
    <t>Phụ</t>
  </si>
  <si>
    <t xml:space="preserve">Dương Thị Kim </t>
  </si>
  <si>
    <t>Hoàng Yến</t>
  </si>
  <si>
    <t>03/09/1992</t>
  </si>
  <si>
    <t xml:space="preserve">Trần Thị Như </t>
  </si>
  <si>
    <t>13/04/1992</t>
  </si>
  <si>
    <t>Tho</t>
  </si>
  <si>
    <t xml:space="preserve">Nguyễn Phú </t>
  </si>
  <si>
    <t>Thuyên</t>
  </si>
  <si>
    <t xml:space="preserve">Nguyễn Thị Tâm </t>
  </si>
  <si>
    <t xml:space="preserve">Trương Hoàng </t>
  </si>
  <si>
    <t>Ngô Thị Kim</t>
  </si>
  <si>
    <t>K16I12</t>
  </si>
  <si>
    <t>Trần Mỹ</t>
  </si>
  <si>
    <t>Đỗ Hiền</t>
  </si>
  <si>
    <t>Trương Phạm Phương</t>
  </si>
  <si>
    <t>Phạm Thị Hồng</t>
  </si>
  <si>
    <t>Hà Đức</t>
  </si>
  <si>
    <t>Hà Thị Ngọc</t>
  </si>
  <si>
    <t>Mãng</t>
  </si>
  <si>
    <t>Hồ Quốc</t>
  </si>
  <si>
    <t>Lê Thị Hoàng</t>
  </si>
  <si>
    <t>01/08/1991</t>
  </si>
  <si>
    <t>Phan Cẩm</t>
  </si>
  <si>
    <t>Mai Thị</t>
  </si>
  <si>
    <t>Đào Trọng Duy</t>
  </si>
  <si>
    <t>Phan Trương</t>
  </si>
  <si>
    <t xml:space="preserve">Quyền </t>
  </si>
  <si>
    <t>31/12/1991</t>
  </si>
  <si>
    <t>Lê Vũ Ngọc</t>
  </si>
  <si>
    <t>24/04/1992</t>
  </si>
  <si>
    <t>Phan Tiến</t>
  </si>
  <si>
    <t>Đào Quốc</t>
  </si>
  <si>
    <t>Thánh</t>
  </si>
  <si>
    <t>Văn Tiến</t>
  </si>
  <si>
    <t>Tạ Thị Thanh</t>
  </si>
  <si>
    <t>Cao Thị</t>
  </si>
  <si>
    <t>Đỗ Xuân</t>
  </si>
  <si>
    <t>Đặng Thị</t>
  </si>
  <si>
    <t>Ngô Thị Mỹ</t>
  </si>
  <si>
    <t>Hồ Nhật</t>
  </si>
  <si>
    <t>Lê Đắc</t>
  </si>
  <si>
    <t>24/12/1991</t>
  </si>
  <si>
    <t>Nguyễn Thị Hải</t>
  </si>
  <si>
    <t>K16I13</t>
  </si>
  <si>
    <t>Vũ Thị Ngọc</t>
  </si>
  <si>
    <t>Trương Nguyễn Quốc</t>
  </si>
  <si>
    <t>Bản</t>
  </si>
  <si>
    <t xml:space="preserve">Lê Thị Bảo </t>
  </si>
  <si>
    <t>14/01/1991</t>
  </si>
  <si>
    <t>Lê Thị Lan</t>
  </si>
  <si>
    <t>Lưu Minh</t>
  </si>
  <si>
    <t>Lê Ngọc Bảo</t>
  </si>
  <si>
    <t>Lưu Thị Phương</t>
  </si>
  <si>
    <t>Trịnh Phạm Thùy</t>
  </si>
  <si>
    <t>Lê Cẩm</t>
  </si>
  <si>
    <t>Lê Thị Phúc</t>
  </si>
  <si>
    <t>02/04/1991</t>
  </si>
  <si>
    <t>Nguyễn Trọng Nam</t>
  </si>
  <si>
    <t>Vũ Lê Sao</t>
  </si>
  <si>
    <t>Khuê</t>
  </si>
  <si>
    <t>Lê Thị Tú</t>
  </si>
  <si>
    <t>Nguyễn Hoàng Thanh</t>
  </si>
  <si>
    <t>Phan Thị Hồng</t>
  </si>
  <si>
    <t>Trương Thị Quỳnh</t>
  </si>
  <si>
    <t>Nguyễn Thị Ánh</t>
  </si>
  <si>
    <t>Đoàn Nguyễn Cúc</t>
  </si>
  <si>
    <t xml:space="preserve">Tạ Thị Thùy </t>
  </si>
  <si>
    <t>Vũ Nhật</t>
  </si>
  <si>
    <t>Cao Thị Đỗ</t>
  </si>
  <si>
    <t>Biện Thị Ngọc</t>
  </si>
  <si>
    <t>Võ Thị Thanh</t>
  </si>
  <si>
    <t>Phạm Nguyễn Phước</t>
  </si>
  <si>
    <t>Hoàng Phương</t>
  </si>
  <si>
    <t xml:space="preserve">Lê Văn Hoàng </t>
  </si>
  <si>
    <t>Thy</t>
  </si>
  <si>
    <t>Nguyễn Võ Phương</t>
  </si>
  <si>
    <t>Đỗ Thị Phương</t>
  </si>
  <si>
    <t>Lê Thảo</t>
  </si>
  <si>
    <t>K16I14</t>
  </si>
  <si>
    <t>Đinh Xuân</t>
  </si>
  <si>
    <t>Đỗ Thị Thuỳ</t>
  </si>
  <si>
    <t>Võ Thị Yến</t>
  </si>
  <si>
    <t>Phan Thị Vĩnh</t>
  </si>
  <si>
    <t>Mai Lê</t>
  </si>
  <si>
    <t>19/05/1991</t>
  </si>
  <si>
    <t>Ngô Văn Tuấn</t>
  </si>
  <si>
    <t>09/05/1992</t>
  </si>
  <si>
    <t>Trần Nguyễn Gia</t>
  </si>
  <si>
    <t>Phan Thị Thùy</t>
  </si>
  <si>
    <t>Phan Trúc</t>
  </si>
  <si>
    <t>Đặng Thị Bích</t>
  </si>
  <si>
    <t>03/01/1991</t>
  </si>
  <si>
    <t>Hoàng Thị Phương</t>
  </si>
  <si>
    <t>Phùng Thị Tuyết</t>
  </si>
  <si>
    <t>26/02/1990</t>
  </si>
  <si>
    <t>Phan Thị Thanh</t>
  </si>
  <si>
    <t>Nhã</t>
  </si>
  <si>
    <t>20/03/1991</t>
  </si>
  <si>
    <t>Phan Thị Hoàng</t>
  </si>
  <si>
    <t>Đồng Văn</t>
  </si>
  <si>
    <t>Trương Phú</t>
  </si>
  <si>
    <t>Trần Lâm Tố</t>
  </si>
  <si>
    <t>Nguyễn Thị Thuỷ</t>
  </si>
  <si>
    <t>Phạm Thị Thu</t>
  </si>
  <si>
    <t>Vũ Thanh</t>
  </si>
  <si>
    <t>Dương Nữ Hoàng</t>
  </si>
  <si>
    <t>K16I15</t>
  </si>
  <si>
    <t>Bỗng</t>
  </si>
  <si>
    <t>Đặng Thị Hương</t>
  </si>
  <si>
    <t>Lê Hoàng</t>
  </si>
  <si>
    <t>Trần Thị Thúy</t>
  </si>
  <si>
    <t>Nguyễn Phúc</t>
  </si>
  <si>
    <t>29/01/1992</t>
  </si>
  <si>
    <t>Văn Thị Mỹ</t>
  </si>
  <si>
    <t>Đồng Thị Kiều</t>
  </si>
  <si>
    <t>06/04/1992</t>
  </si>
  <si>
    <t>Lương Thị Thúy</t>
  </si>
  <si>
    <t>Phạm Tuấn</t>
  </si>
  <si>
    <t>Trương Thị Cẩm</t>
  </si>
  <si>
    <t>Trần Mỹ Thục</t>
  </si>
  <si>
    <t>Lê Quang Toàn</t>
  </si>
  <si>
    <t>Hoàng Hà</t>
  </si>
  <si>
    <t>Phan Thị Thu</t>
  </si>
  <si>
    <t>Phạm Thủy</t>
  </si>
  <si>
    <t xml:space="preserve">Phạm Thị Minh  </t>
  </si>
  <si>
    <t>Dương Thùy</t>
  </si>
  <si>
    <t>Nguyễn Phi Khánh</t>
  </si>
  <si>
    <t>25/01/1989</t>
  </si>
  <si>
    <t>Huỳnh Kim</t>
  </si>
  <si>
    <t>Trần Hà</t>
  </si>
  <si>
    <t>Lê Thị Huyền</t>
  </si>
  <si>
    <t>Võ Tuấn</t>
  </si>
  <si>
    <t>K16I16</t>
  </si>
  <si>
    <t xml:space="preserve">Nguyễn Lê Duy </t>
  </si>
  <si>
    <t>Nguyễn Hồ</t>
  </si>
  <si>
    <t>Đặng Bảo</t>
  </si>
  <si>
    <t>Nguyễn Cửu</t>
  </si>
  <si>
    <t xml:space="preserve">Hoàng </t>
  </si>
  <si>
    <t xml:space="preserve">Nguyễn Tấn </t>
  </si>
  <si>
    <t>Trần Cảnh</t>
  </si>
  <si>
    <t>Tấn</t>
  </si>
  <si>
    <t>Bùi Ngô Anh</t>
  </si>
  <si>
    <t>Phan Cảnh</t>
  </si>
  <si>
    <t>Phạm Thương</t>
  </si>
  <si>
    <t xml:space="preserve">Nguyễn Phạm Sơn </t>
  </si>
  <si>
    <t>29/09/1991</t>
  </si>
  <si>
    <t>Phạm Thị Lam</t>
  </si>
  <si>
    <t xml:space="preserve">Nguyễn Nam </t>
  </si>
  <si>
    <t xml:space="preserve">Phạm Quốc </t>
  </si>
  <si>
    <t>21/01/1992</t>
  </si>
  <si>
    <t>Quán Thành</t>
  </si>
  <si>
    <t>Ngô Anh</t>
  </si>
  <si>
    <t>Lê Tú</t>
  </si>
  <si>
    <t>K14TPM2</t>
  </si>
  <si>
    <t>Phạm Việt</t>
  </si>
  <si>
    <t>K14TPM</t>
  </si>
  <si>
    <t>Lê Cảnh</t>
  </si>
  <si>
    <t>Ân</t>
  </si>
  <si>
    <t>K13TPM</t>
  </si>
  <si>
    <t>Dương Vinh</t>
  </si>
  <si>
    <t>D16KDN3</t>
  </si>
  <si>
    <t>Đặng Thị Như</t>
  </si>
  <si>
    <t>K15QNH1</t>
  </si>
  <si>
    <t>Phạm Phú</t>
  </si>
  <si>
    <t>Hồ Công</t>
  </si>
  <si>
    <t>B16QTH1</t>
  </si>
  <si>
    <t>B15QTH2</t>
  </si>
  <si>
    <t>K14QTH3</t>
  </si>
  <si>
    <t>K15QNH2</t>
  </si>
  <si>
    <t>Hiến</t>
  </si>
  <si>
    <t>D16QTHB</t>
  </si>
  <si>
    <t>Nguyễn Huy</t>
  </si>
  <si>
    <t>D16XDC</t>
  </si>
  <si>
    <t>Trình</t>
  </si>
  <si>
    <t>Trưng</t>
  </si>
  <si>
    <t>0444</t>
  </si>
  <si>
    <t>Đào Huy</t>
  </si>
  <si>
    <t>D16XDD2</t>
  </si>
  <si>
    <t>K13XDC</t>
  </si>
  <si>
    <t>Nguyễn Long</t>
  </si>
  <si>
    <t>K13KTR2</t>
  </si>
  <si>
    <t>K14QNH6</t>
  </si>
  <si>
    <t>K12KTR</t>
  </si>
  <si>
    <t>Huỳnh Lâm</t>
  </si>
  <si>
    <t>K13QTC</t>
  </si>
  <si>
    <t>Phạm Hoàng</t>
  </si>
  <si>
    <t>K15KKT4</t>
  </si>
  <si>
    <t>Trần Xuân</t>
  </si>
  <si>
    <t>K14DLK1</t>
  </si>
  <si>
    <t>Đằng</t>
  </si>
  <si>
    <t>Ngô Thành</t>
  </si>
  <si>
    <t>Trần Huỳnh</t>
  </si>
  <si>
    <t>K14KMT</t>
  </si>
  <si>
    <t>K14XDD1</t>
  </si>
  <si>
    <t>K15KMT</t>
  </si>
  <si>
    <t>Bùi Thị Bích</t>
  </si>
  <si>
    <t>Chiên</t>
  </si>
  <si>
    <t>K14KDN1</t>
  </si>
  <si>
    <t>K14KDN2</t>
  </si>
  <si>
    <t>D17QNH</t>
  </si>
  <si>
    <t xml:space="preserve">Stt Phòng thi </t>
  </si>
  <si>
    <t>E01-&gt;E08</t>
  </si>
  <si>
    <t>ANH VĂN CAO CẤP 1 (ĐỌC VIẾT)</t>
  </si>
  <si>
    <t>13h30</t>
  </si>
  <si>
    <t>E09-&gt;E13</t>
  </si>
  <si>
    <t>15h30</t>
  </si>
  <si>
    <t>Lê Thị Mỹ</t>
  </si>
  <si>
    <t>K15QNH5</t>
  </si>
  <si>
    <t>Thi ghép</t>
  </si>
  <si>
    <t>Đinh Dạ</t>
  </si>
  <si>
    <t>K17QNH3</t>
  </si>
  <si>
    <t>Đoàn Võ Việt</t>
  </si>
  <si>
    <t>Mai Văn</t>
  </si>
  <si>
    <t>Huỳnh Cao</t>
  </si>
  <si>
    <t>Nguyễn Lưu Phước</t>
  </si>
  <si>
    <t>Huỳnh Lê Thị Kim</t>
  </si>
  <si>
    <t>Lê Hữu Anh</t>
  </si>
  <si>
    <t>Nguyễn Trọng</t>
  </si>
  <si>
    <t>Ngà</t>
  </si>
  <si>
    <t>Lập</t>
  </si>
  <si>
    <t>Trương Hồng</t>
  </si>
  <si>
    <t>Nguyễn Lê Thuỳ</t>
  </si>
  <si>
    <t>Lê Thuý</t>
  </si>
  <si>
    <t>Lê Hồng</t>
  </si>
  <si>
    <t>Nguyễn Văn Vũ</t>
  </si>
  <si>
    <t>Nguyễn Thị Quý</t>
  </si>
  <si>
    <t>Khương Duy</t>
  </si>
  <si>
    <t>Lương Thị Thùy</t>
  </si>
  <si>
    <t>Nguyễn Thị Nguyên</t>
  </si>
  <si>
    <t>Lê Văn Trung</t>
  </si>
  <si>
    <t>Trần Quang</t>
  </si>
  <si>
    <t>Dự</t>
  </si>
  <si>
    <t>Nguyễn Thùy</t>
  </si>
  <si>
    <t>Võ Thị Kim</t>
  </si>
  <si>
    <t>Hồ Thị Thuỳ</t>
  </si>
  <si>
    <t>Lưu Thị Thanh</t>
  </si>
  <si>
    <t>Huỳnh Thị Ngọc</t>
  </si>
  <si>
    <t>Đinh Công</t>
  </si>
  <si>
    <t>Em</t>
  </si>
  <si>
    <t>Nguyễn Ngọc Hà</t>
  </si>
  <si>
    <t>Phan Hồ Thị Thuý</t>
  </si>
  <si>
    <t>Ngô Hoàng</t>
  </si>
  <si>
    <t>Đỗ Thị Trâm</t>
  </si>
  <si>
    <t>Đặng Thị Mỹ</t>
  </si>
  <si>
    <t>Trần Mai Dạ</t>
  </si>
  <si>
    <t>Nguyễn Nhất</t>
  </si>
  <si>
    <t>Trần Thị Lê</t>
  </si>
  <si>
    <t>Trần Thị Duy</t>
  </si>
  <si>
    <t>Trần Thị Diệu</t>
  </si>
  <si>
    <t>Lê Thị Diệu</t>
  </si>
  <si>
    <t>Cao Thị Như</t>
  </si>
  <si>
    <t>Huỳnh</t>
  </si>
  <si>
    <t>Thái Tuyết</t>
  </si>
  <si>
    <t>Liền</t>
  </si>
  <si>
    <t>Phan Lê Mỹ</t>
  </si>
  <si>
    <t>Thái Hoài</t>
  </si>
  <si>
    <t>Châu Thị Mỹ</t>
  </si>
  <si>
    <t>Phạm Thị Kim</t>
  </si>
  <si>
    <t>Tống Phan</t>
  </si>
  <si>
    <t>Đỗ Lê Trần Yến</t>
  </si>
  <si>
    <t>Nguyễn Thị Thiên</t>
  </si>
  <si>
    <t>Mẫn</t>
  </si>
  <si>
    <t>Trần Lê Gia</t>
  </si>
  <si>
    <t>Nguyễn Thị Thục</t>
  </si>
  <si>
    <t>Trần Thị Diễm</t>
  </si>
  <si>
    <t>Trần Việt Quỳnh</t>
  </si>
  <si>
    <t>Lê Nữ Quỳnh</t>
  </si>
  <si>
    <t>Hồ Trọng</t>
  </si>
  <si>
    <t>Trương Lê Thị ánh</t>
  </si>
  <si>
    <t>Lương Thị Tố</t>
  </si>
  <si>
    <t>Trần Quang Tuấn</t>
  </si>
  <si>
    <t>Nguyễn Thị Yến</t>
  </si>
  <si>
    <t>Trần Tuyết</t>
  </si>
  <si>
    <t>Trần Thị út</t>
  </si>
  <si>
    <t>Lê Thị Thuý</t>
  </si>
  <si>
    <t>Huỳnh Thị Trang</t>
  </si>
  <si>
    <t>Thái Thị Lê Hàn</t>
  </si>
  <si>
    <t>Nguyễn Ngọc Thục</t>
  </si>
  <si>
    <t>Trần Lâm</t>
  </si>
  <si>
    <t>Lê Hoàng Thanh</t>
  </si>
  <si>
    <t>Trần Thị Mai</t>
  </si>
  <si>
    <t>Trần Thị Uyên</t>
  </si>
  <si>
    <t>Huỳnh Mai</t>
  </si>
  <si>
    <t>Đặng Thị Lan</t>
  </si>
  <si>
    <t>Nguyễn Thị Bảo</t>
  </si>
  <si>
    <t>Đặng Thị Lệ</t>
  </si>
  <si>
    <t xml:space="preserve">Trần Quyên </t>
  </si>
  <si>
    <t>Sao</t>
  </si>
  <si>
    <t>Tắc</t>
  </si>
  <si>
    <t>Hứa Thị</t>
  </si>
  <si>
    <t>Tám</t>
  </si>
  <si>
    <t>Đỗ Thị Kim</t>
  </si>
  <si>
    <t>Lương Thị Phương</t>
  </si>
  <si>
    <t>Lê Đoàn Phương</t>
  </si>
  <si>
    <t>Nguyễn Bá</t>
  </si>
  <si>
    <t>Thích</t>
  </si>
  <si>
    <t>Đoàn Thị Hồng</t>
  </si>
  <si>
    <t>Lê Thị Nhật</t>
  </si>
  <si>
    <t>Trần Nguyên Uyên</t>
  </si>
  <si>
    <t>Cao Thị Mỹ</t>
  </si>
  <si>
    <t>Mai Thị Hoài</t>
  </si>
  <si>
    <t xml:space="preserve">Phạm Nguyễn Minh </t>
  </si>
  <si>
    <t>Hứa Thị Bích</t>
  </si>
  <si>
    <t>Đặng Thị Thuỷ</t>
  </si>
  <si>
    <t>Huỳnh Thị Xuân</t>
  </si>
  <si>
    <t>Nguyễn Phi Thu</t>
  </si>
  <si>
    <t>Vũ Thị Hồng</t>
  </si>
  <si>
    <t>Nguyễn Nhật Bảo</t>
  </si>
  <si>
    <t>Trân</t>
  </si>
  <si>
    <t>Tạ Thị Hồng</t>
  </si>
  <si>
    <t>Dương Thị Hà</t>
  </si>
  <si>
    <t>Tôn Thị Hoài</t>
  </si>
  <si>
    <t>Trần Thị Tư</t>
  </si>
  <si>
    <t>Trần Thị ý</t>
  </si>
  <si>
    <t>Phạm Thị Cẩm</t>
  </si>
  <si>
    <t>Cù Thị Kiều</t>
  </si>
  <si>
    <t>Nguyễn Thị Anh</t>
  </si>
  <si>
    <t>Dương Khả</t>
  </si>
  <si>
    <t>Đinh Thị Cẩm</t>
  </si>
  <si>
    <t>Nguyễn Bình Phương</t>
  </si>
  <si>
    <t>Ôn Thị</t>
  </si>
  <si>
    <t>Phan Nguyễn Hồng</t>
  </si>
  <si>
    <t>Lê Thị ánh</t>
  </si>
  <si>
    <t>Ngô Thị Thanh</t>
  </si>
  <si>
    <t>Nguyễn Thị Khánh</t>
  </si>
  <si>
    <t>Phan Thị ái</t>
  </si>
  <si>
    <t>Hà Thị Mai</t>
  </si>
  <si>
    <t>Đô</t>
  </si>
  <si>
    <t>Đặng Đình</t>
  </si>
  <si>
    <t>Nguyễn An</t>
  </si>
  <si>
    <t>Sanh</t>
  </si>
  <si>
    <t>Lê Tiến</t>
  </si>
  <si>
    <t>Lâm Nam</t>
  </si>
  <si>
    <t>Tri</t>
  </si>
  <si>
    <t>Lưu Thị Kiều</t>
  </si>
  <si>
    <t xml:space="preserve">Phạm Xuân </t>
  </si>
  <si>
    <t>Trần Công</t>
  </si>
  <si>
    <t>Nguyễn Thông</t>
  </si>
  <si>
    <t>Lê Hoàn</t>
  </si>
  <si>
    <t xml:space="preserve">Nguyễn Hữu </t>
  </si>
  <si>
    <t>Phan Thị Mỹ</t>
  </si>
  <si>
    <t>Tôn Thất</t>
  </si>
  <si>
    <t>Phạm Phú Anh</t>
  </si>
  <si>
    <t>Kỳ</t>
  </si>
  <si>
    <t xml:space="preserve">PHAN ĐỨC </t>
  </si>
  <si>
    <t>THIỆT</t>
  </si>
  <si>
    <t>Phùng Ngọc</t>
  </si>
  <si>
    <t>Thừa</t>
  </si>
  <si>
    <t>Lại Nguyễn Huy</t>
  </si>
  <si>
    <t>Lương Thị Thuỳ</t>
  </si>
  <si>
    <t>Ngô Thị Phương</t>
  </si>
  <si>
    <t>Phùng Minh</t>
  </si>
  <si>
    <t>Giác</t>
  </si>
  <si>
    <t>Hội</t>
  </si>
  <si>
    <t xml:space="preserve">NGUYỄN THỊ QUỲNH </t>
  </si>
  <si>
    <t>HƯƠNG</t>
  </si>
  <si>
    <t>Nguyễn Hữu Nhật</t>
  </si>
  <si>
    <t>Phan Tấn</t>
  </si>
  <si>
    <t>TRẦN NHƯ</t>
  </si>
  <si>
    <t>NGHĨA</t>
  </si>
  <si>
    <t>Mạc Như</t>
  </si>
  <si>
    <t>Huỳnh Quang</t>
  </si>
  <si>
    <t>Phan Hoàng Khiếu</t>
  </si>
  <si>
    <t>PHẠM HẠNH</t>
  </si>
  <si>
    <t>PHÚC</t>
  </si>
  <si>
    <t>Trần Lê Minh</t>
  </si>
  <si>
    <t>Nguyễn Phước Tn Thị T</t>
  </si>
  <si>
    <t>Nguyễn Phạm Đức</t>
  </si>
  <si>
    <t>Dương Hoàng Quỳnh</t>
  </si>
  <si>
    <t>Vũ Quang</t>
  </si>
  <si>
    <t>Hà Tường</t>
  </si>
  <si>
    <t>Võ Lâm</t>
  </si>
  <si>
    <t>Trương Thái</t>
  </si>
  <si>
    <t>Liêu Vĩnh</t>
  </si>
  <si>
    <t>Phan Chí</t>
  </si>
  <si>
    <t>Nguyễn Trần</t>
  </si>
  <si>
    <t>Duyện</t>
  </si>
  <si>
    <t>Phạm Thái</t>
  </si>
  <si>
    <t>Nguyễn Khắc</t>
  </si>
  <si>
    <t>Khiêm</t>
  </si>
  <si>
    <t>Nguyễn Vũ Hoàng</t>
  </si>
  <si>
    <t xml:space="preserve">Hồ Thị Ty </t>
  </si>
  <si>
    <t>Nguyễn Ngọc Đăng</t>
  </si>
  <si>
    <t>Phạm Bá Anh</t>
  </si>
  <si>
    <t xml:space="preserve">Đoàn Văn </t>
  </si>
  <si>
    <t>Thân</t>
  </si>
  <si>
    <t>Trần Thi</t>
  </si>
  <si>
    <t>Đoàn Hồng</t>
  </si>
  <si>
    <t>Quận</t>
  </si>
  <si>
    <t>Nguyễn Trọng Anh</t>
  </si>
  <si>
    <t>Hoàng Vũ</t>
  </si>
  <si>
    <t>Lê Hữu Mai</t>
  </si>
  <si>
    <t>Đình</t>
  </si>
  <si>
    <t>Phạm Hữu</t>
  </si>
  <si>
    <t>Trần Trương</t>
  </si>
  <si>
    <t>Trần Trung</t>
  </si>
  <si>
    <t>Cao Việt</t>
  </si>
  <si>
    <t>Đoàn Tuấn</t>
  </si>
  <si>
    <t>Vũ Tiến</t>
  </si>
  <si>
    <t>Hồ Đức</t>
  </si>
  <si>
    <t>Huỳnh Tiến</t>
  </si>
  <si>
    <t>Nguyễn Kim</t>
  </si>
  <si>
    <t>Bùi Tiến</t>
  </si>
  <si>
    <t>Trương Hà</t>
  </si>
  <si>
    <t>LÊ QUANG</t>
  </si>
  <si>
    <t>HƯNG</t>
  </si>
  <si>
    <t>ĐẶNG VĂN</t>
  </si>
  <si>
    <t>HIỆP</t>
  </si>
  <si>
    <t>Đoàn Minh</t>
  </si>
  <si>
    <t>Thoại</t>
  </si>
  <si>
    <t xml:space="preserve">ĐOÀN ÚT </t>
  </si>
  <si>
    <t>BÌNH</t>
  </si>
  <si>
    <t>Thân Hoài</t>
  </si>
  <si>
    <t>Đàm Quang</t>
  </si>
  <si>
    <t xml:space="preserve">Phạm Hoàng </t>
  </si>
  <si>
    <t>Hựu</t>
  </si>
  <si>
    <t>Nguyễn Trần Ngọc</t>
  </si>
  <si>
    <t>Đoàn Quốc</t>
  </si>
  <si>
    <t>Hoàng Lê Phước</t>
  </si>
  <si>
    <t>Hồ Thị Mỹ</t>
  </si>
  <si>
    <t>Chu Ngọc</t>
  </si>
  <si>
    <t>Võ Nguyên</t>
  </si>
  <si>
    <t>Võ Ngọc</t>
  </si>
  <si>
    <t>Đỗ Thành</t>
  </si>
  <si>
    <t>Chấp</t>
  </si>
  <si>
    <t>Nguyễn Như</t>
  </si>
  <si>
    <t>Hoạt</t>
  </si>
  <si>
    <t>Đỗ Tấn</t>
  </si>
  <si>
    <t>Lý Chí</t>
  </si>
  <si>
    <t>Nguyễn Nho</t>
  </si>
  <si>
    <t xml:space="preserve">PHAN NGỌC </t>
  </si>
  <si>
    <t>TÙNG</t>
  </si>
  <si>
    <t>Bùi Anh</t>
  </si>
  <si>
    <t>NGUYỄN MINH</t>
  </si>
  <si>
    <t>HOÀNG</t>
  </si>
  <si>
    <t>Nguyễn Thái Mai</t>
  </si>
  <si>
    <t>LÊ HOÀI</t>
  </si>
  <si>
    <t>DUY</t>
  </si>
  <si>
    <t>Lý Hiền</t>
  </si>
  <si>
    <t>Bùi Tá</t>
  </si>
  <si>
    <t>Phan Ngọc</t>
  </si>
  <si>
    <t>Cương</t>
  </si>
  <si>
    <t>Nguyễn Đông</t>
  </si>
  <si>
    <t>Dắc</t>
  </si>
  <si>
    <t>Đỗ Nguyễn Thành</t>
  </si>
  <si>
    <t>Trịnh Quốc</t>
  </si>
  <si>
    <t>Ngô Quốc</t>
  </si>
  <si>
    <t>Diện</t>
  </si>
  <si>
    <t>Nguyễn Trần Quốc</t>
  </si>
  <si>
    <t xml:space="preserve">Phạm Trung </t>
  </si>
  <si>
    <t>Trương Đức</t>
  </si>
  <si>
    <t xml:space="preserve">Đặng Quốc </t>
  </si>
  <si>
    <t>Bùi Sỹ</t>
  </si>
  <si>
    <t>Hà Huy</t>
  </si>
  <si>
    <t>Bùi Ngọc</t>
  </si>
  <si>
    <t xml:space="preserve">Hồ Sỹ </t>
  </si>
  <si>
    <t xml:space="preserve">Nguyễn Phùng Minh </t>
  </si>
  <si>
    <t xml:space="preserve">Hà Quốc </t>
  </si>
  <si>
    <t>Lê Mạnh</t>
  </si>
  <si>
    <t>Hồ Thị Kim</t>
  </si>
  <si>
    <t>Hà Vĩnh</t>
  </si>
  <si>
    <t>Võ Minh</t>
  </si>
  <si>
    <t>PHAN VĂN</t>
  </si>
  <si>
    <t>NHẤT</t>
  </si>
  <si>
    <t>Huỳnh Ngô</t>
  </si>
  <si>
    <t>Hoàng Thị Anh</t>
  </si>
  <si>
    <t>Huỳnh Duy</t>
  </si>
  <si>
    <t xml:space="preserve">Phạm Hào </t>
  </si>
  <si>
    <t>Võ Công</t>
  </si>
  <si>
    <t>Sự</t>
  </si>
  <si>
    <t>Đinh Hữu</t>
  </si>
  <si>
    <t>Đinh Thị Hồng</t>
  </si>
  <si>
    <t xml:space="preserve">Ngô Tất </t>
  </si>
  <si>
    <t>Thoan</t>
  </si>
  <si>
    <t>Đỗ Thị Thủy</t>
  </si>
  <si>
    <t>Bạch Văn</t>
  </si>
  <si>
    <t>Phạm Trần Xuân</t>
  </si>
  <si>
    <t>Phạm Khắc</t>
  </si>
  <si>
    <t>Trịnh Xuân</t>
  </si>
  <si>
    <t xml:space="preserve">Phan Hồ Quốc </t>
  </si>
  <si>
    <t xml:space="preserve">Hoàng Ngọc </t>
  </si>
  <si>
    <t>Bùi Thanh</t>
  </si>
  <si>
    <t xml:space="preserve">NGUYỄN ANH </t>
  </si>
  <si>
    <t>TUẤN</t>
  </si>
  <si>
    <t>Trịnh Hoàn</t>
  </si>
  <si>
    <t>ái</t>
  </si>
  <si>
    <t>Ngô Thị Thuý</t>
  </si>
  <si>
    <t>Ông Quốc Thiên</t>
  </si>
  <si>
    <t>Hoàng Ngọc Trâm</t>
  </si>
  <si>
    <t>Nguyễn Duyên</t>
  </si>
  <si>
    <t>ánh</t>
  </si>
  <si>
    <t>Phan Thị Ngọc</t>
  </si>
  <si>
    <t>Bút</t>
  </si>
  <si>
    <t xml:space="preserve">HỒ XUÂN </t>
  </si>
  <si>
    <t>DANH</t>
  </si>
  <si>
    <t>Trần Thị Anh</t>
  </si>
  <si>
    <t>Trần Thành</t>
  </si>
  <si>
    <t>Diểm</t>
  </si>
  <si>
    <t>Diều</t>
  </si>
  <si>
    <t>Đoàn Bình</t>
  </si>
  <si>
    <t>Phan Trần Việt</t>
  </si>
  <si>
    <t xml:space="preserve">PHẠM THỊ HÀ </t>
  </si>
  <si>
    <t>ĐÔNG</t>
  </si>
  <si>
    <t>Trương Tiến</t>
  </si>
  <si>
    <t>Lữ Thị Ngọc</t>
  </si>
  <si>
    <t>Lương Minh</t>
  </si>
  <si>
    <t>Trương Thị Kim</t>
  </si>
  <si>
    <t>Lê Thùy</t>
  </si>
  <si>
    <t>Biện Văn Tấn</t>
  </si>
  <si>
    <t>Nguyễn Ngọc Mỹ</t>
  </si>
  <si>
    <t>Từ Phước</t>
  </si>
  <si>
    <t>Đặng Thị Mai</t>
  </si>
  <si>
    <t>Mai Thị Thu</t>
  </si>
  <si>
    <t>Trần Thị Thái</t>
  </si>
  <si>
    <t>Võ Thị Ngọc</t>
  </si>
  <si>
    <t>Bùi Diễm</t>
  </si>
  <si>
    <t>Đinh Thị Thuý</t>
  </si>
  <si>
    <t>Lê Thị Lệ</t>
  </si>
  <si>
    <t>Phạm Ngọc Phương</t>
  </si>
  <si>
    <t>Đặng Thị Hồng</t>
  </si>
  <si>
    <t>Lê Bích</t>
  </si>
  <si>
    <t>Đậu Thị Thu</t>
  </si>
  <si>
    <t>Hoàng Thị Thu</t>
  </si>
  <si>
    <t>Đoàn Thị</t>
  </si>
  <si>
    <t xml:space="preserve">LÊ THỊ </t>
  </si>
  <si>
    <t>HIỀN</t>
  </si>
  <si>
    <t>Lê Thi</t>
  </si>
  <si>
    <t>Đỗ Nguyên</t>
  </si>
  <si>
    <t>Hồi</t>
  </si>
  <si>
    <t>Mai Thị ánh</t>
  </si>
  <si>
    <t xml:space="preserve">Dương Tiến </t>
  </si>
  <si>
    <t>Võ Thị Mỹ</t>
  </si>
  <si>
    <t>Hừng</t>
  </si>
  <si>
    <t>NGUYỄN THỊ THANH</t>
  </si>
  <si>
    <t>Đoàn Kim</t>
  </si>
  <si>
    <t>Hưởng</t>
  </si>
  <si>
    <t>Trần Cao Minh</t>
  </si>
  <si>
    <t>Phạm Thị Thuý</t>
  </si>
  <si>
    <t>Trần Thị Hương</t>
  </si>
  <si>
    <t>Trương Thị Mỹ</t>
  </si>
  <si>
    <t>Dương ái</t>
  </si>
  <si>
    <t>Lê Hà Trúc</t>
  </si>
  <si>
    <t>Lê Thị Trà</t>
  </si>
  <si>
    <t>Trần Nhật</t>
  </si>
  <si>
    <t>Hồ Thị Hồng</t>
  </si>
  <si>
    <t>Trần Lâm Khánh</t>
  </si>
  <si>
    <t>Trần Thị Hoàng</t>
  </si>
  <si>
    <t>Châu Thị Kiều</t>
  </si>
  <si>
    <t>Phạm Duy</t>
  </si>
  <si>
    <t>Công Huyền Tôn Bảo</t>
  </si>
  <si>
    <t>Ngô Minh</t>
  </si>
  <si>
    <t>Huỳnh Thị Tứ</t>
  </si>
  <si>
    <t>Lựu</t>
  </si>
  <si>
    <t>Phan Ngọc Tố</t>
  </si>
  <si>
    <t>Hà Thị ánh</t>
  </si>
  <si>
    <t>Trịnh Thị Nhật</t>
  </si>
  <si>
    <t>Lương Thị</t>
  </si>
  <si>
    <t>Thái Nguyễn</t>
  </si>
  <si>
    <t>Trần Thị Quý</t>
  </si>
  <si>
    <t>Trần Ngô Tuấn</t>
  </si>
  <si>
    <t>Phan Mỹ</t>
  </si>
  <si>
    <t>Trần Thị Gia</t>
  </si>
  <si>
    <t>Nguyễn Thị Lê</t>
  </si>
  <si>
    <t>Thân Thị Ly</t>
  </si>
  <si>
    <t>Năm</t>
  </si>
  <si>
    <t>Thái Thị Thanh</t>
  </si>
  <si>
    <t>Nguyễn Thuý</t>
  </si>
  <si>
    <t>Trần Hoàng Tuyết</t>
  </si>
  <si>
    <t>Hoàng Kiều</t>
  </si>
  <si>
    <t>Nguyễn Phạm Quỳnh</t>
  </si>
  <si>
    <t>Phan Thị Hông</t>
  </si>
  <si>
    <t>Ngát</t>
  </si>
  <si>
    <t>Trương Lê Hoàng</t>
  </si>
  <si>
    <t>Hoàng Thi Kim</t>
  </si>
  <si>
    <t>Lê Như</t>
  </si>
  <si>
    <t>Trần Nguyễn Hồng</t>
  </si>
  <si>
    <t>Võ Thị Minh</t>
  </si>
  <si>
    <t>Nguyễn Văn Linh</t>
  </si>
  <si>
    <t>Nguyện</t>
  </si>
  <si>
    <t>Nguyễn Thị Thạch</t>
  </si>
  <si>
    <t>Đỗ Thị Quỳnh</t>
  </si>
  <si>
    <t>Đặng Thị Hoài</t>
  </si>
  <si>
    <t>Trần Thị Quỳnh</t>
  </si>
  <si>
    <t>NHư</t>
  </si>
  <si>
    <t>Phạm Quỳnh</t>
  </si>
  <si>
    <t>Đỗ Thị Tuyết</t>
  </si>
  <si>
    <t>Bùi Thị Cẩm</t>
  </si>
  <si>
    <t>Phan Thị Kim</t>
  </si>
  <si>
    <t>Lê Thị Kiều</t>
  </si>
  <si>
    <t>Trần Thị Thành</t>
  </si>
  <si>
    <t>Phố</t>
  </si>
  <si>
    <t>Lê Thị Duy</t>
  </si>
  <si>
    <t>Hà Thị Nhật</t>
  </si>
  <si>
    <t>Lâm Tú</t>
  </si>
  <si>
    <t>Phan Bảo Minh</t>
  </si>
  <si>
    <t>Đoàn Thị Nhật</t>
  </si>
  <si>
    <t>Lê Thị Như</t>
  </si>
  <si>
    <t>Hồ Thị Thu</t>
  </si>
  <si>
    <t>Đỗ Thị Trúc</t>
  </si>
  <si>
    <t>Dương Cao Thị</t>
  </si>
  <si>
    <t>Đào Thị Hồng</t>
  </si>
  <si>
    <t>Đinh Thị Mỹ</t>
  </si>
  <si>
    <t>Nguyễn Lê Khánh</t>
  </si>
  <si>
    <t>Đặng Trần</t>
  </si>
  <si>
    <t>Quảng</t>
  </si>
  <si>
    <t>Quy</t>
  </si>
  <si>
    <t>Lương Hoàng</t>
  </si>
  <si>
    <t>Quyến</t>
  </si>
  <si>
    <t>Hồ Lê Hạ</t>
  </si>
  <si>
    <t>Nguyễn Nữ Mi</t>
  </si>
  <si>
    <t>Sa</t>
  </si>
  <si>
    <t>Huỳnh Lê Nguyên</t>
  </si>
  <si>
    <t>Sáng</t>
  </si>
  <si>
    <t>Trương Hoài</t>
  </si>
  <si>
    <t xml:space="preserve">Nguyễn Anh </t>
  </si>
  <si>
    <t>Song</t>
  </si>
  <si>
    <t>Nguyễn Phan Nhật</t>
  </si>
  <si>
    <t>Trần Mỹ Ngọc</t>
  </si>
  <si>
    <t>Phạm Hồng</t>
  </si>
  <si>
    <t>Trịnh Thị Minh</t>
  </si>
  <si>
    <t>Nguyễn Hữu Đan</t>
  </si>
  <si>
    <t>Thao</t>
  </si>
  <si>
    <t>Hoàng Lê Thanh</t>
  </si>
  <si>
    <t>Trương Thị Bích</t>
  </si>
  <si>
    <t>Cao Thị Phương</t>
  </si>
  <si>
    <t>Nguyễn Phan Phương</t>
  </si>
  <si>
    <t>Thoảng</t>
  </si>
  <si>
    <t>Hà Thị</t>
  </si>
  <si>
    <t>Thái Thị Bình</t>
  </si>
  <si>
    <t>Văn Thị Anh</t>
  </si>
  <si>
    <t>Thuật</t>
  </si>
  <si>
    <t>Lê Thị Hoài</t>
  </si>
  <si>
    <t>Nguyễn Thị Hoài</t>
  </si>
  <si>
    <t>Phan Thị Như</t>
  </si>
  <si>
    <t>Đỗ Thị Thanh</t>
  </si>
  <si>
    <t>Huỳnh Thị Thu</t>
  </si>
  <si>
    <t>Dương Thị Thanh</t>
  </si>
  <si>
    <t>Phạm Phương</t>
  </si>
  <si>
    <t>Ngô Thu</t>
  </si>
  <si>
    <t>Nguyễn Lê Diệu</t>
  </si>
  <si>
    <t>Tiết</t>
  </si>
  <si>
    <t>Lương Văn Quang</t>
  </si>
  <si>
    <t xml:space="preserve">Huỳnh Thanh </t>
  </si>
  <si>
    <t>Đặng Hồng</t>
  </si>
  <si>
    <t>Phan Thị Diệu</t>
  </si>
  <si>
    <t>Kiều Thị Thu</t>
  </si>
  <si>
    <t>Kiều Thị Minh</t>
  </si>
  <si>
    <t>Phạm Thị Huyền</t>
  </si>
  <si>
    <t>Nguyễn Đinh Thanh</t>
  </si>
  <si>
    <t>Phạm Thị Tú</t>
  </si>
  <si>
    <t>Đào Thị Thuý</t>
  </si>
  <si>
    <t>Ông Thị Thúy</t>
  </si>
  <si>
    <t>Hoàng Nhật</t>
  </si>
  <si>
    <t>Trương Ngọc</t>
  </si>
  <si>
    <t>Sái Thanh</t>
  </si>
  <si>
    <t>Tuyết</t>
  </si>
  <si>
    <t>Nguyễn Trần Tường</t>
  </si>
  <si>
    <t>Vũ Thị Tố</t>
  </si>
  <si>
    <t>Trần Huỳnh ánh</t>
  </si>
  <si>
    <t>Tôn Nữ Bảo</t>
  </si>
  <si>
    <t>Trần Thị Tường</t>
  </si>
  <si>
    <t>Lâm Thị Trúc</t>
  </si>
  <si>
    <t>Viên</t>
  </si>
  <si>
    <t>Viền</t>
  </si>
  <si>
    <t>Nguyễn Văn Thiện</t>
  </si>
  <si>
    <t>Đinh Trần Mạnh</t>
  </si>
  <si>
    <t>Đỗ Thị Ngọc</t>
  </si>
  <si>
    <t>Trần Ngọc Hoàng</t>
  </si>
  <si>
    <t>Trần Thị ái</t>
  </si>
  <si>
    <t>Đào Thị Như</t>
  </si>
  <si>
    <t>ý</t>
  </si>
  <si>
    <t>Ông Thị Dạ</t>
  </si>
  <si>
    <t xml:space="preserve">Huỳnh Ngọc </t>
  </si>
  <si>
    <t>Võ Đặng Anh</t>
  </si>
  <si>
    <t>Nguyễn Đặng Thanh</t>
  </si>
  <si>
    <t>Đinh Hải</t>
  </si>
  <si>
    <t>Trịnh Thị</t>
  </si>
  <si>
    <t>Nguyễn Thu</t>
  </si>
  <si>
    <t>Phạm Mạnh</t>
  </si>
  <si>
    <t>Trần Thị Thủy</t>
  </si>
  <si>
    <t>Trịnh Tiến</t>
  </si>
  <si>
    <t xml:space="preserve">Nguyễn Thanh Minh </t>
  </si>
  <si>
    <t xml:space="preserve">Lê Anh </t>
  </si>
  <si>
    <t>Sỹ</t>
  </si>
  <si>
    <t>Phan Thành</t>
  </si>
  <si>
    <t>Hà Thư</t>
  </si>
  <si>
    <t xml:space="preserve">Nguyễn Chí </t>
  </si>
  <si>
    <t>Phan Nguyễn Minh</t>
  </si>
  <si>
    <t>Trương Tấn</t>
  </si>
  <si>
    <t>Vũ Quốc</t>
  </si>
  <si>
    <t>Trần Thị Yến</t>
  </si>
  <si>
    <t>Lê Thị Duyên</t>
  </si>
  <si>
    <t>Du</t>
  </si>
  <si>
    <t>Trần Thị Hồ</t>
  </si>
  <si>
    <t>Nguyễn Thuỵ Hoài</t>
  </si>
  <si>
    <t>Nguyễn Thị Trâm</t>
  </si>
  <si>
    <t>Hoàng Thị Ngọc</t>
  </si>
  <si>
    <t>Phạm Thị Thúy</t>
  </si>
  <si>
    <t>Lê Thị Hà</t>
  </si>
  <si>
    <t>NGUYỄN THỊ KIỀU</t>
  </si>
  <si>
    <t>OANH</t>
  </si>
  <si>
    <t>Trương Diễm</t>
  </si>
  <si>
    <t>Phạm Thị Vỹ</t>
  </si>
  <si>
    <t>La Bảo</t>
  </si>
  <si>
    <t>Đỗ Thị Kiều</t>
  </si>
  <si>
    <t>Nguyễn Việt Hồng</t>
  </si>
  <si>
    <t>Lê Nguyễn Như</t>
  </si>
  <si>
    <t>Văn Lục Anh</t>
  </si>
  <si>
    <t>Huỳnh Thị Anh</t>
  </si>
  <si>
    <t>Phạm Thị Minh</t>
  </si>
  <si>
    <t>Trần Đắc</t>
  </si>
  <si>
    <t>Nguyễn Lê Ngọc</t>
  </si>
  <si>
    <t>Trương Thị Kiều</t>
  </si>
  <si>
    <t>Lê Đoàn Thục</t>
  </si>
  <si>
    <t>Nguyễn Quỳnh</t>
  </si>
  <si>
    <t>Đặng Văn Lộc</t>
  </si>
  <si>
    <t>Huỳnh Thanh</t>
  </si>
  <si>
    <t>Võ Trương Hoàng</t>
  </si>
  <si>
    <t>Nguyễn Hữu Hoàng</t>
  </si>
  <si>
    <t>Lưu Thị Thùy</t>
  </si>
  <si>
    <t>Trần Nguyễn Hạnh</t>
  </si>
  <si>
    <t>Nữ</t>
  </si>
  <si>
    <t>Nguyễn Trần Hoài</t>
  </si>
  <si>
    <t xml:space="preserve">Hoàng Thị Hương </t>
  </si>
  <si>
    <t>Nguyễn Vân Thuỳ</t>
  </si>
  <si>
    <t>Lê Thỵ Mộng</t>
  </si>
  <si>
    <t>Bùi Tô</t>
  </si>
  <si>
    <t>Nguyễn Đức Anh</t>
  </si>
  <si>
    <t xml:space="preserve">Phạm Thị Trịnh </t>
  </si>
  <si>
    <t>Trịnh Thị Kim</t>
  </si>
  <si>
    <t>Trần Nguyễn Thảo</t>
  </si>
  <si>
    <t xml:space="preserve">Lê Nguyễn Trí </t>
  </si>
  <si>
    <t>Nguyễn Thị Huyền</t>
  </si>
  <si>
    <t>Lê Thị Yến</t>
  </si>
  <si>
    <t>Tạ Thị Quỳnh</t>
  </si>
  <si>
    <t>Trần Như</t>
  </si>
  <si>
    <t>Mai Thị Thanh</t>
  </si>
  <si>
    <t>Trương Thị Hà</t>
  </si>
  <si>
    <t>Trần Đào Mỹ</t>
  </si>
  <si>
    <t>Huỳnh Đức</t>
  </si>
  <si>
    <t>Sol</t>
  </si>
  <si>
    <t>Dương Thị Thu</t>
  </si>
  <si>
    <t>Lài</t>
  </si>
  <si>
    <t>Huỳnh Trần Thanh</t>
  </si>
  <si>
    <t>Từ Anh</t>
  </si>
  <si>
    <t>Lưu Thị Huyền</t>
  </si>
  <si>
    <t>Nguyễn Thiện</t>
  </si>
  <si>
    <t>PHẠM NGỌC</t>
  </si>
  <si>
    <t>HUYỀN</t>
  </si>
  <si>
    <t>NGUYỄN CÔNG</t>
  </si>
  <si>
    <t>TÀI</t>
  </si>
  <si>
    <t>Lý Thị Ngọc</t>
  </si>
  <si>
    <t>Dương Thị Diệu</t>
  </si>
  <si>
    <t>Phạm Vũ Hà</t>
  </si>
  <si>
    <t>Phùng Thị Thủy</t>
  </si>
  <si>
    <t>Vượng</t>
  </si>
  <si>
    <t>Điểm</t>
  </si>
  <si>
    <t>Nguyễn Thị Lan</t>
  </si>
  <si>
    <t>Bùi Thị Kim Thu</t>
  </si>
  <si>
    <t>Nguyễn Mai Hoàng</t>
  </si>
  <si>
    <t>Dương Trần Nhân</t>
  </si>
  <si>
    <t>Bùi Đặng</t>
  </si>
  <si>
    <t>Võ Nguyễn Anh</t>
  </si>
  <si>
    <t>Phạm Nữ Trà</t>
  </si>
  <si>
    <t>Võ Thị Hoa</t>
  </si>
  <si>
    <t>Phạm Thị Nhật</t>
  </si>
  <si>
    <t>Lý Ngọc</t>
  </si>
  <si>
    <t>Lê Thị Anh</t>
  </si>
  <si>
    <t>Đài</t>
  </si>
  <si>
    <t>Đốc</t>
  </si>
  <si>
    <t xml:space="preserve">Đoàn Trọng </t>
  </si>
  <si>
    <t>Nguyễn Nguyên</t>
  </si>
  <si>
    <t>Lang</t>
  </si>
  <si>
    <t xml:space="preserve">Hà Bửu </t>
  </si>
  <si>
    <t>Huỳnh Viết</t>
  </si>
  <si>
    <t>Đoàn Thị Quỳnh</t>
  </si>
  <si>
    <t>Lê Xuân Quang</t>
  </si>
  <si>
    <t>Mai Thị Trịnh</t>
  </si>
  <si>
    <t>Trần Thị Phước</t>
  </si>
  <si>
    <t>Phan Thị Anh</t>
  </si>
  <si>
    <t>Triệu</t>
  </si>
  <si>
    <t>Trương Nguyễn Anh</t>
  </si>
  <si>
    <t>Tuân</t>
  </si>
  <si>
    <t>Mai Thị Vân</t>
  </si>
  <si>
    <t>Võ Thị Liên</t>
  </si>
  <si>
    <t>Vũ Đinh Lynh</t>
  </si>
  <si>
    <t>Huỳnh Ngô Phương</t>
  </si>
  <si>
    <t>Trần Lê Thanh</t>
  </si>
  <si>
    <t>Võ Thị Nguyên</t>
  </si>
  <si>
    <t>Đoàn Thị Kim</t>
  </si>
  <si>
    <t>Nguyễn Ngọc Hoàng</t>
  </si>
  <si>
    <t>Đinh Thị Ngọc</t>
  </si>
  <si>
    <t>Nguyễn Thái Duy</t>
  </si>
  <si>
    <t>Bùi Nguyễn Duy</t>
  </si>
  <si>
    <t>Nguyễn Thị ánh</t>
  </si>
  <si>
    <t>Đặng Thị Điệp</t>
  </si>
  <si>
    <t>Nguyễn Thảo Trúc</t>
  </si>
  <si>
    <t>Lê Phước</t>
  </si>
  <si>
    <t>Trần Hiền</t>
  </si>
  <si>
    <t>Lượng</t>
  </si>
  <si>
    <t>Dương Công</t>
  </si>
  <si>
    <t>Trương Thị Diễm</t>
  </si>
  <si>
    <t>Võ Linh</t>
  </si>
  <si>
    <t>Võ Hoài</t>
  </si>
  <si>
    <t>Lê Thị Quý</t>
  </si>
  <si>
    <t>Đinh Thái</t>
  </si>
  <si>
    <t>Phạm Thị Hạnh</t>
  </si>
  <si>
    <t>Lê Nữ Khả</t>
  </si>
  <si>
    <t>Nhu</t>
  </si>
  <si>
    <t>Nguyễn Phạm Hoài</t>
  </si>
  <si>
    <t>Nguyễn Thị Diễm</t>
  </si>
  <si>
    <t>Lâm Hồng</t>
  </si>
  <si>
    <t>Lê Nguyễn Đông</t>
  </si>
  <si>
    <t>Trần Chí</t>
  </si>
  <si>
    <t>Nguyễn Thị Thân</t>
  </si>
  <si>
    <t>Huỳnh Thu</t>
  </si>
  <si>
    <t>Phan Lê Thu</t>
  </si>
  <si>
    <t>Phạm Thị Hoài</t>
  </si>
  <si>
    <t>Ngô Thị Ngọc</t>
  </si>
  <si>
    <t>Mai Thị Xuân</t>
  </si>
  <si>
    <t>Phùng Thị Thanh</t>
  </si>
  <si>
    <t>Đào Huyền</t>
  </si>
  <si>
    <t>Vương Thị Như</t>
  </si>
  <si>
    <t>Phan Kiều</t>
  </si>
  <si>
    <t>Thái Thị Kiều</t>
  </si>
  <si>
    <t>Trần Thị Tố</t>
  </si>
  <si>
    <t>Phạm Chí</t>
  </si>
  <si>
    <t>Lê Thị Xuân</t>
  </si>
  <si>
    <t>VÕ THÁI CẨM</t>
  </si>
  <si>
    <t>TÚ</t>
  </si>
  <si>
    <t>Trương Anh</t>
  </si>
  <si>
    <t>Võ Vân</t>
  </si>
  <si>
    <t>Ty</t>
  </si>
  <si>
    <t>Đặng Phạm Uyên</t>
  </si>
  <si>
    <t>Lê Gia Thục</t>
  </si>
  <si>
    <t>Nguyễn Thị Phượng</t>
  </si>
  <si>
    <t>Mai Hoàng</t>
  </si>
  <si>
    <t>HOÀNG TUẤN</t>
  </si>
  <si>
    <t>ANH</t>
  </si>
  <si>
    <t>NGUYỄN ANH</t>
  </si>
  <si>
    <t>VŨ</t>
  </si>
  <si>
    <t>Huỳnh Thị Ly</t>
  </si>
  <si>
    <t>Nguyễn Văn Tiến</t>
  </si>
  <si>
    <t>Phan Thị Lan</t>
  </si>
  <si>
    <t>Phùng Thị Linh</t>
  </si>
  <si>
    <t>Phạm Thị ánh</t>
  </si>
  <si>
    <t>Chế Thị Tú</t>
  </si>
  <si>
    <t>Lỉnh</t>
  </si>
  <si>
    <t>Huỳnh Thị Uyên</t>
  </si>
  <si>
    <t>Lê Quang Thảo</t>
  </si>
  <si>
    <t>Nguyễn Thị Uyên</t>
  </si>
  <si>
    <t>Nguyễn Lương Thuý</t>
  </si>
  <si>
    <t>Dư Thị Bích</t>
  </si>
  <si>
    <t>Ngô Thị Bích</t>
  </si>
  <si>
    <t>Đỗ Thị Thùy</t>
  </si>
  <si>
    <t>Nguyễn Tiểu</t>
  </si>
  <si>
    <t>Hồ Thị Cẩm</t>
  </si>
  <si>
    <t>Trần Vi</t>
  </si>
  <si>
    <t>Trình Duy</t>
  </si>
  <si>
    <t>Lê Nho</t>
  </si>
  <si>
    <t>Hồ Thị Trâm</t>
  </si>
  <si>
    <t>Lại Thị Kim</t>
  </si>
  <si>
    <t>Nguyễn Thị Vân</t>
  </si>
  <si>
    <t>Chu Thị Đức</t>
  </si>
  <si>
    <t>Tô Mỹ Quỳnh</t>
  </si>
  <si>
    <t>Hoàng Thị Hạ</t>
  </si>
  <si>
    <t>Trần Thị ánh</t>
  </si>
  <si>
    <t>Hồ Ngọc Anh</t>
  </si>
  <si>
    <t>Dương Nữ Kỳ</t>
  </si>
  <si>
    <t>Phan Xuân Hoàng</t>
  </si>
  <si>
    <t>Đỗ Thị Mai</t>
  </si>
  <si>
    <t>Tôn Thất Dương Bá</t>
  </si>
  <si>
    <t>Hồ Thị Lin</t>
  </si>
  <si>
    <t>Lin</t>
  </si>
  <si>
    <t>Hoàng Nữ Thuỳ</t>
  </si>
  <si>
    <t>Trương Thiện</t>
  </si>
  <si>
    <t>Nhẫn</t>
  </si>
  <si>
    <t>Trần Quỳnh</t>
  </si>
  <si>
    <t>Lê Huy Nhật</t>
  </si>
  <si>
    <t>Lâm Quốc</t>
  </si>
  <si>
    <t>Kiều Hoài</t>
  </si>
  <si>
    <t>Lê Thiên</t>
  </si>
  <si>
    <t>Bùi Nguyễn Thảo</t>
  </si>
  <si>
    <t>Phan Tại Phương</t>
  </si>
  <si>
    <t>Trần Thiên</t>
  </si>
  <si>
    <t>Võ Thị Như</t>
  </si>
  <si>
    <t>Lê Đặng Phương</t>
  </si>
  <si>
    <t>Lê Thị Vân</t>
  </si>
  <si>
    <t>Trần Thuý</t>
  </si>
  <si>
    <t>Võ Thị Lê</t>
  </si>
  <si>
    <t>Huỳnh Thị Diệu</t>
  </si>
  <si>
    <t>NGÔ THỊ THU</t>
  </si>
  <si>
    <t>TRANG</t>
  </si>
  <si>
    <t>Phan Thị Khánh</t>
  </si>
  <si>
    <t>PHẠM THỊ MỸ</t>
  </si>
  <si>
    <t xml:space="preserve">Văn Thị </t>
  </si>
  <si>
    <t xml:space="preserve">Phan Minh           </t>
  </si>
  <si>
    <t>Ngô Lê</t>
  </si>
  <si>
    <t>Nguyễn Thị Liên</t>
  </si>
  <si>
    <t xml:space="preserve">Phan Thanh </t>
  </si>
  <si>
    <t xml:space="preserve">CAO THỊ </t>
  </si>
  <si>
    <t>MỸ</t>
  </si>
  <si>
    <t>TRẦN THỊ</t>
  </si>
  <si>
    <t>TUYỀN</t>
  </si>
  <si>
    <t xml:space="preserve">Hồ Trung </t>
  </si>
  <si>
    <t>PHẠM HÒA</t>
  </si>
  <si>
    <t>LỘC</t>
  </si>
  <si>
    <t>TRẦN HOÀNG</t>
  </si>
  <si>
    <t>LONG</t>
  </si>
  <si>
    <t xml:space="preserve">Huỳnh Xuân </t>
  </si>
  <si>
    <t>ĐẶNG THỦY</t>
  </si>
  <si>
    <t>TUYÊN</t>
  </si>
  <si>
    <t xml:space="preserve">Nguyễn Thành </t>
  </si>
  <si>
    <t xml:space="preserve">Nguyễn Lương Tuấn </t>
  </si>
  <si>
    <t xml:space="preserve">Nguyễn Hữu Thanh </t>
  </si>
  <si>
    <t xml:space="preserve">Hoàng Lê Sông </t>
  </si>
  <si>
    <t xml:space="preserve">Đỗ Hữu </t>
  </si>
  <si>
    <t xml:space="preserve">Đỗ Đăng </t>
  </si>
  <si>
    <t xml:space="preserve"> HỒ CHÍ </t>
  </si>
  <si>
    <t>NAM</t>
  </si>
  <si>
    <t>NGUYỄN ĐĂNG</t>
  </si>
  <si>
    <t>TÂN</t>
  </si>
  <si>
    <t xml:space="preserve">Mai Đức </t>
  </si>
  <si>
    <t xml:space="preserve">Nguyễn Lâm </t>
  </si>
  <si>
    <t>PHẠM QUỐC</t>
  </si>
  <si>
    <t>VĂN</t>
  </si>
  <si>
    <t>Võ Thị ái</t>
  </si>
  <si>
    <t>NGUYỄN VIẾT</t>
  </si>
  <si>
    <t>CƯỜNG</t>
  </si>
  <si>
    <t xml:space="preserve">HỒ TRẦN </t>
  </si>
  <si>
    <t xml:space="preserve">BÙI ĐỨC </t>
  </si>
  <si>
    <t>LÂM</t>
  </si>
  <si>
    <t>Lê Chiêu</t>
  </si>
  <si>
    <t>LÊ ĐÌNH</t>
  </si>
  <si>
    <t xml:space="preserve">Trần Đỗ ánh </t>
  </si>
  <si>
    <t xml:space="preserve">PHAN TRỌNG </t>
  </si>
  <si>
    <t>NGUYỄN</t>
  </si>
  <si>
    <t xml:space="preserve">LÊ TUẤN </t>
  </si>
  <si>
    <t>PHÁP</t>
  </si>
  <si>
    <t>NGUYỄN VĂN</t>
  </si>
  <si>
    <t>QUẾ</t>
  </si>
  <si>
    <t>Phan Như</t>
  </si>
  <si>
    <t>LƯƠNG VI</t>
  </si>
  <si>
    <t>TRUNG</t>
  </si>
  <si>
    <t>PHẠM TIẾN</t>
  </si>
  <si>
    <t xml:space="preserve">ĐỖ ANH </t>
  </si>
  <si>
    <t>Đoàn Nguyên</t>
  </si>
  <si>
    <t>DỤNG PHÚC</t>
  </si>
  <si>
    <t>THÀNH</t>
  </si>
  <si>
    <t>Đinh Lê</t>
  </si>
  <si>
    <t>LƯU VĂN</t>
  </si>
  <si>
    <t>HẢI</t>
  </si>
  <si>
    <t xml:space="preserve">Tào Quang </t>
  </si>
  <si>
    <t xml:space="preserve">BÙI DUY </t>
  </si>
  <si>
    <t>BẮC</t>
  </si>
  <si>
    <t xml:space="preserve">Lê Việt </t>
  </si>
  <si>
    <t>TRẦN ĐỨC</t>
  </si>
  <si>
    <t>MẬU</t>
  </si>
  <si>
    <t>Nguyễn Thị ái</t>
  </si>
  <si>
    <t>LƯU THỊ YẾN</t>
  </si>
  <si>
    <t>NHI</t>
  </si>
  <si>
    <t>Võ Khắc</t>
  </si>
  <si>
    <t>Huỳnh Đắc</t>
  </si>
  <si>
    <t>Phan Thị Hiền</t>
  </si>
  <si>
    <t>Cao Hoàng Tú</t>
  </si>
  <si>
    <t>Đặng Thị Minh</t>
  </si>
  <si>
    <t>Thân Thị Mỹ</t>
  </si>
  <si>
    <t>Lê Ngọc Thủy</t>
  </si>
  <si>
    <t>Trần Thi Kim</t>
  </si>
  <si>
    <t>Nguyễn Đỗ</t>
  </si>
  <si>
    <t>Bạch Thị Mỹ</t>
  </si>
  <si>
    <t>Hồ Thị Thùy</t>
  </si>
  <si>
    <t>Phan Ngọc Thùy</t>
  </si>
  <si>
    <t>Vũ Lê Hải</t>
  </si>
  <si>
    <t>Trịnh Thị Hồng</t>
  </si>
  <si>
    <t>Đoàn Thị Thu</t>
  </si>
  <si>
    <t>Võ Văn</t>
  </si>
  <si>
    <t>Trương Thị Thu</t>
  </si>
  <si>
    <t>Phan Thị ánh</t>
  </si>
  <si>
    <t>Lê Thị Hoa</t>
  </si>
  <si>
    <t>Nguyễn Lê</t>
  </si>
  <si>
    <t xml:space="preserve">Trương Thị Lan </t>
  </si>
  <si>
    <t>Phan Viết</t>
  </si>
  <si>
    <t>Dương Thuý</t>
  </si>
  <si>
    <t>Phan Quốc</t>
  </si>
  <si>
    <t>Phùng Thị Khánh</t>
  </si>
  <si>
    <t>Nguyễn Nhị</t>
  </si>
  <si>
    <t>Đặng Đăng</t>
  </si>
  <si>
    <t>Võ Thị Thành</t>
  </si>
  <si>
    <t>Đoàn Thuỳ</t>
  </si>
  <si>
    <t>Trần Tiểu</t>
  </si>
  <si>
    <t>Lưu Thị Yến</t>
  </si>
  <si>
    <t>Lê Thị Thùy</t>
  </si>
  <si>
    <t>Đinh Thị Thùy</t>
  </si>
  <si>
    <t>Nguyễn Thị Hoàng</t>
  </si>
  <si>
    <t>Nguyễn Thị út</t>
  </si>
  <si>
    <t>Đoàn Thị Như</t>
  </si>
  <si>
    <t>LƯU</t>
  </si>
  <si>
    <t>Phan Thị Tiểu</t>
  </si>
  <si>
    <t>Lê Thị Mai</t>
  </si>
  <si>
    <t>Trần Thị Hoa</t>
  </si>
  <si>
    <t>Hoàng Thị Lệ</t>
  </si>
  <si>
    <t>Nguyễn Thị Thiện</t>
  </si>
  <si>
    <t>Bùi Hồng</t>
  </si>
  <si>
    <t>Ngô Xuân</t>
  </si>
  <si>
    <t>Phan Nguyễn Huyền</t>
  </si>
  <si>
    <t>Bùi Minh</t>
  </si>
  <si>
    <t>Lưu Bích</t>
  </si>
  <si>
    <t>Hoàng ánh</t>
  </si>
  <si>
    <t>Đinh Phạm Thị Lệ</t>
  </si>
  <si>
    <t>Hoàng Linh</t>
  </si>
  <si>
    <t>Hoàng Thị Hà</t>
  </si>
  <si>
    <t>Lê Thị ý</t>
  </si>
  <si>
    <t xml:space="preserve">ĐỖ THỊ </t>
  </si>
  <si>
    <t>NHỚ</t>
  </si>
  <si>
    <t>Hồ Phan Quỳnh</t>
  </si>
  <si>
    <t>Hà Thị Hồng</t>
  </si>
  <si>
    <t>Hoàng Hồng</t>
  </si>
  <si>
    <t>Dương Huyền</t>
  </si>
  <si>
    <t>Trần Thị Vân</t>
  </si>
  <si>
    <t>Chu Thị Lâm</t>
  </si>
  <si>
    <t>Phùng Thị Tú</t>
  </si>
  <si>
    <t>NGUYỄN THỊ VĨNH</t>
  </si>
  <si>
    <t>PHÚ</t>
  </si>
  <si>
    <t>Dương Thị Kim</t>
  </si>
  <si>
    <t>Huỳnh Lê Như</t>
  </si>
  <si>
    <t>Trịnh Thị Như</t>
  </si>
  <si>
    <t>Ngô Duy</t>
  </si>
  <si>
    <t>Tống Thái</t>
  </si>
  <si>
    <t>Huỳnh Thị Minh</t>
  </si>
  <si>
    <t>Phan Sĩ</t>
  </si>
  <si>
    <t>Dương Thị Hồng</t>
  </si>
  <si>
    <t>Ngô Sĩ</t>
  </si>
  <si>
    <t>Nguyễn Nho Hoài</t>
  </si>
  <si>
    <t>Đặng Thị Lê</t>
  </si>
  <si>
    <t>Đinh Trung</t>
  </si>
  <si>
    <t>Võ Phương</t>
  </si>
  <si>
    <t>Phạm Thị Hương</t>
  </si>
  <si>
    <t>Lê Văn Phú</t>
  </si>
  <si>
    <t>Dương Thị Quỳnh</t>
  </si>
  <si>
    <t>Nguyễn Phú</t>
  </si>
  <si>
    <t xml:space="preserve">TRƯƠNG THỊ LỆ </t>
  </si>
  <si>
    <t>TIÊN</t>
  </si>
  <si>
    <t>Nguyễn Mậu</t>
  </si>
  <si>
    <t>Hứa Viết Quỳnh</t>
  </si>
  <si>
    <t>Phạm Thị Thuỳ</t>
  </si>
  <si>
    <t>Từ Thị Huyền</t>
  </si>
  <si>
    <t>Phan Thị Huỳnh</t>
  </si>
  <si>
    <t>Phan Thị Việt</t>
  </si>
  <si>
    <t>Trương Hoàng</t>
  </si>
  <si>
    <t>Phạm Bảo</t>
  </si>
  <si>
    <t>Đinh Thị Tú</t>
  </si>
  <si>
    <t>Ngô Phan Như</t>
  </si>
  <si>
    <t>Đặng Thị Kim</t>
  </si>
  <si>
    <t>Ngô Thanh</t>
  </si>
  <si>
    <t>Phùng Thị Thúy</t>
  </si>
  <si>
    <t xml:space="preserve">ĐINH THỊ </t>
  </si>
  <si>
    <t>DUNG</t>
  </si>
  <si>
    <t>Phạm Thu</t>
  </si>
  <si>
    <t>Võ Thị Thu</t>
  </si>
  <si>
    <t>Trương Thị ánh</t>
  </si>
  <si>
    <t>Lê Mai</t>
  </si>
  <si>
    <t>Hà Ngọc</t>
  </si>
  <si>
    <t>Lý Thị Thu</t>
  </si>
  <si>
    <t>Phan Thị thanh</t>
  </si>
  <si>
    <t>Hoàng Tú</t>
  </si>
  <si>
    <t>NGUYỄN THỊ GIANG</t>
  </si>
  <si>
    <t>Thái Thị</t>
  </si>
  <si>
    <t>Nguyễn Phan</t>
  </si>
  <si>
    <t>Nguyễn Tăng Thanh</t>
  </si>
  <si>
    <t>Đặng Thị Thuỳ</t>
  </si>
  <si>
    <t>Dương Mai</t>
  </si>
  <si>
    <t>Lưu Thị</t>
  </si>
  <si>
    <t>Lê Tô ánh</t>
  </si>
  <si>
    <t>Đinh Hồng</t>
  </si>
  <si>
    <t>Doãn Thị Vương</t>
  </si>
  <si>
    <t>Đặng Bá</t>
  </si>
  <si>
    <t>Hồ Thị Nhật</t>
  </si>
  <si>
    <t>Phan Thị Hằng</t>
  </si>
  <si>
    <t>Phan Thị Hà</t>
  </si>
  <si>
    <t>Phan Thị Thúy</t>
  </si>
  <si>
    <t>Nguyễn Lan</t>
  </si>
  <si>
    <t>Dương Thị Tú</t>
  </si>
  <si>
    <t>Phan Công</t>
  </si>
  <si>
    <t>Phan Thị Phương</t>
  </si>
  <si>
    <t>Lê Tân</t>
  </si>
  <si>
    <t>Võ Thị Hưng</t>
  </si>
  <si>
    <t>Hồ Viết</t>
  </si>
  <si>
    <t>Phạm Lê Quỳnh</t>
  </si>
  <si>
    <t>Nguyễn Phạm Minh</t>
  </si>
  <si>
    <t>Võ Thị Thuỷ</t>
  </si>
  <si>
    <t>Phạm Huyền</t>
  </si>
  <si>
    <t>Phan Thị Huyền</t>
  </si>
  <si>
    <t>Hoàng Thị Việt</t>
  </si>
  <si>
    <t>Phan</t>
  </si>
  <si>
    <t>Nguyễn Thị Đông</t>
  </si>
  <si>
    <t>Bùi Thị Tố</t>
  </si>
  <si>
    <t>Trịnh Thị Tường</t>
  </si>
  <si>
    <t>Phạm Thị Bình</t>
  </si>
  <si>
    <t>Đào Thị</t>
  </si>
  <si>
    <t>Phạm Thị ái</t>
  </si>
  <si>
    <t>Võ Thị Kiều</t>
  </si>
  <si>
    <t xml:space="preserve">Trương Thị Hồng </t>
  </si>
  <si>
    <t>CẢNH</t>
  </si>
  <si>
    <t xml:space="preserve">NGUYỄN THỊ HỒNG </t>
  </si>
  <si>
    <t>PHAN TRƯƠNG</t>
  </si>
  <si>
    <t>QUYỀN</t>
  </si>
  <si>
    <t>Lê Hoàng ý</t>
  </si>
  <si>
    <t>NGUYỄN LÊ THẢO</t>
  </si>
  <si>
    <t>NGUYÊN</t>
  </si>
  <si>
    <t>LÊ MINH</t>
  </si>
  <si>
    <t>PHẠM TUẤN</t>
  </si>
  <si>
    <t>NGUYỄN THÀNH</t>
  </si>
  <si>
    <t>Dương Thị Ngọc</t>
  </si>
  <si>
    <t xml:space="preserve">NGÔ THỊ BÍCH </t>
  </si>
  <si>
    <t>THUỶ</t>
  </si>
  <si>
    <t xml:space="preserve">LÊ THUẦN  </t>
  </si>
  <si>
    <t xml:space="preserve">NGUYỄN MẠNH  </t>
  </si>
  <si>
    <t>TƯỜNG</t>
  </si>
  <si>
    <t xml:space="preserve">Lưu Văn </t>
  </si>
  <si>
    <t xml:space="preserve">PHẠM ANH </t>
  </si>
  <si>
    <t>Huỳnh Công</t>
  </si>
  <si>
    <t>K14KMT2</t>
  </si>
  <si>
    <t>K16DLK</t>
  </si>
  <si>
    <t>K7/25 Quang Trung</t>
  </si>
  <si>
    <t>609-4-45</t>
  </si>
  <si>
    <t>501-3-45</t>
  </si>
  <si>
    <t>501</t>
  </si>
  <si>
    <t>(KHÓA K16: E01-&gt;E08)</t>
  </si>
  <si>
    <t>3</t>
  </si>
  <si>
    <t>MÔN :ANH VĂN CAO CẤP 1 (ĐỌC VIẾT)* MÃ MÔN:ENG 301</t>
  </si>
  <si>
    <t>Thời gian:13h30 - Ngày 06/01/2013 - Phòng: 501 - cơ sở:  K7/25 Quang Trung</t>
  </si>
  <si>
    <t>Nợ HP</t>
  </si>
  <si>
    <t/>
  </si>
  <si>
    <t>502-3-56</t>
  </si>
  <si>
    <t>502</t>
  </si>
  <si>
    <t>Thời gian:13h30 - Ngày 06/01/2013 - Phòng: 502 - cơ sở:  K7/25 Quang Trung</t>
  </si>
  <si>
    <t>507-3-65</t>
  </si>
  <si>
    <t>507</t>
  </si>
  <si>
    <t>Thời gian:13h30 - Ngày 06/01/2013 - Phòng: 507 - cơ sở:  K7/25 Quang Trung</t>
  </si>
  <si>
    <t>508-3-28</t>
  </si>
  <si>
    <t>508</t>
  </si>
  <si>
    <t>Thời gian:13h30 - Ngày 06/01/2013 - Phòng: 508 - cơ sở:  K7/25 Quang Trung</t>
  </si>
  <si>
    <t>609-3-45</t>
  </si>
  <si>
    <t>609</t>
  </si>
  <si>
    <t>Thời gian:13h30 - Ngày 06/01/2013 - Phòng: 609 - cơ sở:  K7/25 Quang Trung</t>
  </si>
  <si>
    <t>610-3-45</t>
  </si>
  <si>
    <t>610</t>
  </si>
  <si>
    <t>Thời gian:13h30 - Ngày 06/01/2013 - Phòng: 610 - cơ sở:  K7/25 Quang Trung</t>
  </si>
  <si>
    <t>623-3-44</t>
  </si>
  <si>
    <t>623</t>
  </si>
  <si>
    <t>Thời gian:13h30 - Ngày 06/01/2013 - Phòng: 623 - cơ sở:  K7/25 Quang Trung</t>
  </si>
  <si>
    <t>501-4-45</t>
  </si>
  <si>
    <t>(KHÓA K16: E09-&gt;E13)</t>
  </si>
  <si>
    <t>Thời gian:15h30 - Ngày 06/01/2013 - Phòng: 501 - cơ sở:  K7/25 Quang Trung</t>
  </si>
  <si>
    <t>507-4-65</t>
  </si>
  <si>
    <t>Thời gian:15h30 - Ngày 06/01/2013 - Phòng: 507 - cơ sở:  K7/25 Quang Trung</t>
  </si>
  <si>
    <t>508-4-28</t>
  </si>
  <si>
    <t>Thời gian:15h30 - Ngày 06/01/2013 - Phòng: 508 - cơ sở:  K7/25 Quang Trung</t>
  </si>
  <si>
    <t>Thời gian:15h30 - Ngày 06/01/2013 - Phòng: 609 - cơ sở:  K7/25 Quang Trung</t>
  </si>
  <si>
    <t>* Sinh viên có thắc mắc vui lòng liên hệ về phòng đào tạo trước ngày thi</t>
  </si>
</sst>
</file>

<file path=xl/styles.xml><?xml version="1.0" encoding="utf-8"?>
<styleSheet xmlns="http://schemas.openxmlformats.org/spreadsheetml/2006/main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  <numFmt numFmtId="191" formatCode="0000"/>
  </numFmts>
  <fonts count="1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.5"/>
      <name val="Times New Roman"/>
      <family val="1"/>
      <charset val="163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Calibri"/>
      <family val="2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sz val="12"/>
      <name val="VNtimes new roman"/>
      <family val="2"/>
    </font>
    <font>
      <b/>
      <sz val="12"/>
      <name val="VNtimes new roman"/>
      <family val="2"/>
    </font>
    <font>
      <sz val="12"/>
      <color indexed="8"/>
      <name val="Tahoma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b/>
      <sz val="9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2"/>
    </font>
    <font>
      <b/>
      <sz val="10"/>
      <name val="Times New Roman"/>
      <family val="2"/>
    </font>
    <font>
      <sz val="12"/>
      <name val="VNtimes new roman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0"/>
      <name val="VNnew Century Cond"/>
      <family val="2"/>
    </font>
    <font>
      <b/>
      <sz val="10"/>
      <name val="VNtimes new roman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6"/>
      <color indexed="8"/>
      <name val="Times New Roman"/>
      <family val="1"/>
    </font>
    <font>
      <sz val="8"/>
      <color rgb="FFFF0000"/>
      <name val="Times New Roman"/>
      <family val="1"/>
    </font>
    <font>
      <b/>
      <sz val="6"/>
      <color indexed="8"/>
      <name val="Times New Roman"/>
      <family val="1"/>
    </font>
    <font>
      <sz val="11"/>
      <name val="Calibri"/>
      <family val="2"/>
      <scheme val="minor"/>
    </font>
    <font>
      <sz val="10.5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b/>
      <sz val="14"/>
      <color rgb="FFFF0000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4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4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/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05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103" fillId="33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7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104" fillId="34" borderId="51" applyNumberFormat="0" applyAlignment="0" applyProtection="0"/>
    <xf numFmtId="0" fontId="47" fillId="0" borderId="0"/>
    <xf numFmtId="0" fontId="105" fillId="35" borderId="52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10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07" fillId="36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108" fillId="0" borderId="53" applyNumberFormat="0" applyFill="0" applyAlignment="0" applyProtection="0"/>
    <xf numFmtId="0" fontId="28" fillId="0" borderId="0" applyNumberFormat="0" applyFill="0" applyBorder="0" applyAlignment="0" applyProtection="0"/>
    <xf numFmtId="0" fontId="109" fillId="0" borderId="54" applyNumberFormat="0" applyFill="0" applyAlignment="0" applyProtection="0"/>
    <xf numFmtId="0" fontId="27" fillId="0" borderId="0" applyNumberFormat="0" applyFill="0" applyBorder="0" applyAlignment="0" applyProtection="0"/>
    <xf numFmtId="0" fontId="110" fillId="0" borderId="55" applyNumberFormat="0" applyFill="0" applyAlignment="0" applyProtection="0"/>
    <xf numFmtId="0" fontId="110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111" fillId="37" borderId="51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76" fillId="0" borderId="0"/>
    <xf numFmtId="0" fontId="2" fillId="0" borderId="0" applyFill="0" applyBorder="0" applyAlignment="0"/>
    <xf numFmtId="0" fontId="2" fillId="0" borderId="0" applyFill="0" applyBorder="0" applyAlignment="0"/>
    <xf numFmtId="0" fontId="112" fillId="0" borderId="56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113" fillId="38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101" fillId="0" borderId="0"/>
    <xf numFmtId="0" fontId="15" fillId="0" borderId="0"/>
    <xf numFmtId="0" fontId="77" fillId="0" borderId="0"/>
    <xf numFmtId="0" fontId="2" fillId="0" borderId="0"/>
    <xf numFmtId="0" fontId="101" fillId="0" borderId="0"/>
    <xf numFmtId="0" fontId="101" fillId="0" borderId="0"/>
    <xf numFmtId="0" fontId="1" fillId="0" borderId="0"/>
    <xf numFmtId="0" fontId="2" fillId="0" borderId="0"/>
    <xf numFmtId="0" fontId="101" fillId="0" borderId="0"/>
    <xf numFmtId="0" fontId="101" fillId="0" borderId="0"/>
    <xf numFmtId="0" fontId="114" fillId="0" borderId="0"/>
    <xf numFmtId="0" fontId="43" fillId="0" borderId="0"/>
    <xf numFmtId="0" fontId="1" fillId="0" borderId="0"/>
    <xf numFmtId="0" fontId="1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92" fillId="0" borderId="0"/>
    <xf numFmtId="0" fontId="77" fillId="0" borderId="0"/>
    <xf numFmtId="0" fontId="12" fillId="0" borderId="0"/>
    <xf numFmtId="0" fontId="73" fillId="0" borderId="0"/>
    <xf numFmtId="0" fontId="29" fillId="0" borderId="0"/>
    <xf numFmtId="0" fontId="89" fillId="0" borderId="0"/>
    <xf numFmtId="0" fontId="89" fillId="0" borderId="0"/>
    <xf numFmtId="0" fontId="89" fillId="0" borderId="0"/>
    <xf numFmtId="0" fontId="78" fillId="0" borderId="0"/>
    <xf numFmtId="0" fontId="33" fillId="0" borderId="0"/>
    <xf numFmtId="0" fontId="89" fillId="0" borderId="0"/>
    <xf numFmtId="0" fontId="44" fillId="0" borderId="0"/>
    <xf numFmtId="0" fontId="56" fillId="39" borderId="57" applyNumberFormat="0" applyFont="0" applyAlignment="0" applyProtection="0"/>
    <xf numFmtId="0" fontId="115" fillId="34" borderId="58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116" fillId="0" borderId="0" applyNumberFormat="0" applyFill="0" applyBorder="0" applyAlignment="0" applyProtection="0"/>
    <xf numFmtId="0" fontId="117" fillId="0" borderId="59" applyNumberFormat="0" applyFill="0" applyAlignment="0" applyProtection="0"/>
    <xf numFmtId="0" fontId="2" fillId="0" borderId="7" applyNumberFormat="0" applyFont="0" applyFill="0" applyAlignment="0" applyProtection="0"/>
    <xf numFmtId="0" fontId="1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1" fillId="0" borderId="0"/>
  </cellStyleXfs>
  <cellXfs count="602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61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0" fontId="0" fillId="0" borderId="0" xfId="0" applyFont="1" applyAlignment="1">
      <alignment horizontal="center"/>
    </xf>
    <xf numFmtId="0" fontId="0" fillId="0" borderId="0" xfId="0" applyFont="1"/>
    <xf numFmtId="49" fontId="0" fillId="0" borderId="0" xfId="0" applyNumberFormat="1" applyFont="1"/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14" fontId="53" fillId="0" borderId="0" xfId="113" applyNumberFormat="1" applyFont="1" applyAlignment="1"/>
    <xf numFmtId="9" fontId="54" fillId="6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0" fontId="67" fillId="0" borderId="8" xfId="115" applyNumberFormat="1" applyFont="1" applyFill="1" applyBorder="1" applyAlignment="1" applyProtection="1">
      <alignment horizontal="center" wrapText="1"/>
    </xf>
    <xf numFmtId="0" fontId="67" fillId="0" borderId="8" xfId="115" applyFont="1" applyBorder="1" applyAlignment="1"/>
    <xf numFmtId="0" fontId="67" fillId="0" borderId="8" xfId="122" applyFont="1" applyBorder="1" applyAlignment="1"/>
    <xf numFmtId="14" fontId="67" fillId="0" borderId="12" xfId="115" applyNumberFormat="1" applyFont="1" applyFill="1" applyBorder="1" applyAlignment="1" applyProtection="1">
      <alignment horizontal="left" wrapText="1"/>
    </xf>
    <xf numFmtId="0" fontId="68" fillId="0" borderId="8" xfId="0" applyFont="1" applyBorder="1" applyAlignment="1">
      <alignment horizontal="center"/>
    </xf>
    <xf numFmtId="0" fontId="69" fillId="0" borderId="8" xfId="0" applyFont="1" applyBorder="1"/>
    <xf numFmtId="0" fontId="70" fillId="0" borderId="17" xfId="115" applyFont="1" applyBorder="1"/>
    <xf numFmtId="0" fontId="71" fillId="0" borderId="11" xfId="115" applyNumberFormat="1" applyFont="1" applyFill="1" applyBorder="1" applyAlignment="1" applyProtection="1">
      <alignment horizontal="left" wrapText="1"/>
    </xf>
    <xf numFmtId="0" fontId="71" fillId="0" borderId="12" xfId="115" applyNumberFormat="1" applyFont="1" applyFill="1" applyBorder="1" applyAlignment="1" applyProtection="1">
      <alignment horizontal="left" wrapText="1"/>
    </xf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119" fillId="0" borderId="0" xfId="113" applyFont="1" applyBorder="1" applyAlignment="1"/>
    <xf numFmtId="0" fontId="120" fillId="0" borderId="0" xfId="0" applyFont="1" applyAlignment="1">
      <alignment horizontal="right"/>
    </xf>
    <xf numFmtId="0" fontId="72" fillId="40" borderId="0" xfId="0" applyFont="1" applyFill="1"/>
    <xf numFmtId="0" fontId="58" fillId="40" borderId="0" xfId="0" applyFont="1" applyFill="1"/>
    <xf numFmtId="0" fontId="58" fillId="40" borderId="0" xfId="0" applyFont="1" applyFill="1" applyAlignment="1"/>
    <xf numFmtId="0" fontId="7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53" fillId="40" borderId="0" xfId="0" applyFont="1" applyFill="1"/>
    <xf numFmtId="0" fontId="53" fillId="40" borderId="0" xfId="0" applyFont="1" applyFill="1" applyAlignment="1">
      <alignment wrapText="1"/>
    </xf>
    <xf numFmtId="0" fontId="53" fillId="0" borderId="0" xfId="0" applyFont="1" applyFill="1"/>
    <xf numFmtId="14" fontId="0" fillId="0" borderId="0" xfId="0" applyNumberFormat="1"/>
    <xf numFmtId="0" fontId="121" fillId="41" borderId="0" xfId="0" applyFont="1" applyFill="1"/>
    <xf numFmtId="0" fontId="122" fillId="41" borderId="0" xfId="0" applyFont="1" applyFill="1"/>
    <xf numFmtId="0" fontId="53" fillId="0" borderId="0" xfId="145" applyFont="1" applyAlignment="1">
      <alignment horizontal="left"/>
    </xf>
    <xf numFmtId="0" fontId="79" fillId="0" borderId="0" xfId="145" applyFont="1" applyAlignment="1">
      <alignment horizontal="center"/>
    </xf>
    <xf numFmtId="49" fontId="80" fillId="0" borderId="0" xfId="145" applyNumberFormat="1" applyFont="1" applyAlignment="1">
      <alignment horizontal="center"/>
    </xf>
    <xf numFmtId="49" fontId="79" fillId="0" borderId="0" xfId="145" applyNumberFormat="1" applyFont="1" applyAlignment="1">
      <alignment horizontal="center"/>
    </xf>
    <xf numFmtId="0" fontId="80" fillId="0" borderId="0" xfId="145" applyFont="1" applyAlignment="1">
      <alignment horizontal="center"/>
    </xf>
    <xf numFmtId="0" fontId="80" fillId="0" borderId="0" xfId="145" applyFont="1" applyAlignment="1">
      <alignment horizontal="right"/>
    </xf>
    <xf numFmtId="0" fontId="2" fillId="0" borderId="0" xfId="113"/>
    <xf numFmtId="0" fontId="53" fillId="8" borderId="19" xfId="145" applyFont="1" applyFill="1" applyBorder="1" applyAlignment="1">
      <alignment vertical="center"/>
    </xf>
    <xf numFmtId="0" fontId="53" fillId="8" borderId="20" xfId="145" applyFont="1" applyFill="1" applyBorder="1" applyAlignment="1">
      <alignment horizontal="center" vertical="center" wrapText="1"/>
    </xf>
    <xf numFmtId="0" fontId="53" fillId="8" borderId="21" xfId="145" applyFont="1" applyFill="1" applyBorder="1" applyAlignment="1">
      <alignment horizontal="center" vertical="center" wrapText="1"/>
    </xf>
    <xf numFmtId="49" fontId="53" fillId="8" borderId="21" xfId="145" applyNumberFormat="1" applyFont="1" applyFill="1" applyBorder="1" applyAlignment="1">
      <alignment horizontal="center" vertical="center" wrapText="1"/>
    </xf>
    <xf numFmtId="0" fontId="53" fillId="8" borderId="22" xfId="145" applyFont="1" applyFill="1" applyBorder="1" applyAlignment="1">
      <alignment horizontal="center" vertical="center"/>
    </xf>
    <xf numFmtId="14" fontId="53" fillId="8" borderId="20" xfId="145" applyNumberFormat="1" applyFont="1" applyFill="1" applyBorder="1" applyAlignment="1">
      <alignment vertical="center"/>
    </xf>
    <xf numFmtId="3" fontId="53" fillId="6" borderId="20" xfId="145" applyNumberFormat="1" applyFont="1" applyFill="1" applyBorder="1" applyAlignment="1">
      <alignment horizontal="right" vertical="center" wrapText="1"/>
    </xf>
    <xf numFmtId="0" fontId="53" fillId="6" borderId="20" xfId="145" applyFont="1" applyFill="1" applyBorder="1" applyAlignment="1">
      <alignment vertical="center"/>
    </xf>
    <xf numFmtId="0" fontId="80" fillId="0" borderId="6" xfId="145" applyFont="1" applyFill="1" applyBorder="1" applyAlignment="1">
      <alignment vertical="center"/>
    </xf>
    <xf numFmtId="0" fontId="80" fillId="0" borderId="6" xfId="145" applyFont="1" applyFill="1" applyBorder="1" applyAlignment="1">
      <alignment horizontal="center" vertical="center"/>
    </xf>
    <xf numFmtId="49" fontId="80" fillId="0" borderId="6" xfId="145" applyNumberFormat="1" applyFont="1" applyFill="1" applyBorder="1" applyAlignment="1">
      <alignment horizontal="center" vertical="center"/>
    </xf>
    <xf numFmtId="0" fontId="80" fillId="0" borderId="6" xfId="145" applyFont="1" applyFill="1" applyBorder="1" applyAlignment="1">
      <alignment horizontal="center" vertical="center" wrapText="1"/>
    </xf>
    <xf numFmtId="14" fontId="80" fillId="0" borderId="6" xfId="145" applyNumberFormat="1" applyFont="1" applyFill="1" applyBorder="1" applyAlignment="1">
      <alignment vertical="center"/>
    </xf>
    <xf numFmtId="0" fontId="62" fillId="0" borderId="0" xfId="142" applyFont="1" applyBorder="1" applyAlignment="1">
      <alignment horizontal="right"/>
    </xf>
    <xf numFmtId="0" fontId="81" fillId="0" borderId="23" xfId="150" applyNumberFormat="1" applyFont="1" applyFill="1" applyBorder="1" applyAlignment="1"/>
    <xf numFmtId="0" fontId="14" fillId="0" borderId="0" xfId="113" applyNumberFormat="1" applyFont="1" applyFill="1" applyAlignment="1" applyProtection="1">
      <alignment horizontal="center" vertical="top" wrapText="1"/>
    </xf>
    <xf numFmtId="3" fontId="10" fillId="0" borderId="24" xfId="113" applyNumberFormat="1" applyFont="1" applyFill="1" applyBorder="1" applyAlignment="1" applyProtection="1">
      <alignment horizontal="right" vertical="top" wrapText="1"/>
    </xf>
    <xf numFmtId="0" fontId="82" fillId="0" borderId="24" xfId="142" applyFont="1" applyBorder="1"/>
    <xf numFmtId="0" fontId="83" fillId="0" borderId="0" xfId="113" applyNumberFormat="1" applyFont="1" applyAlignment="1">
      <alignment horizontal="right"/>
    </xf>
    <xf numFmtId="0" fontId="83" fillId="0" borderId="0" xfId="113" applyFont="1" applyBorder="1"/>
    <xf numFmtId="0" fontId="2" fillId="0" borderId="0" xfId="113" applyAlignment="1"/>
    <xf numFmtId="3" fontId="10" fillId="0" borderId="25" xfId="113" applyNumberFormat="1" applyFont="1" applyFill="1" applyBorder="1" applyAlignment="1" applyProtection="1">
      <alignment horizontal="right" vertical="top" wrapText="1"/>
    </xf>
    <xf numFmtId="49" fontId="83" fillId="0" borderId="0" xfId="113" applyNumberFormat="1" applyFont="1"/>
    <xf numFmtId="0" fontId="2" fillId="0" borderId="0" xfId="113" applyAlignment="1">
      <alignment horizontal="right"/>
    </xf>
    <xf numFmtId="0" fontId="6" fillId="0" borderId="0" xfId="0" applyFont="1" applyFill="1"/>
    <xf numFmtId="0" fontId="3" fillId="0" borderId="0" xfId="0" applyFont="1" applyFill="1" applyAlignment="1"/>
    <xf numFmtId="0" fontId="123" fillId="41" borderId="0" xfId="0" applyFont="1" applyFill="1" applyAlignment="1"/>
    <xf numFmtId="0" fontId="123" fillId="41" borderId="0" xfId="119" applyNumberFormat="1" applyFont="1" applyFill="1" applyAlignment="1"/>
    <xf numFmtId="0" fontId="8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4" fillId="0" borderId="0" xfId="0" applyFont="1" applyFill="1"/>
    <xf numFmtId="0" fontId="124" fillId="41" borderId="0" xfId="119" applyFont="1" applyFill="1" applyAlignment="1">
      <alignment horizontal="center"/>
    </xf>
    <xf numFmtId="0" fontId="84" fillId="0" borderId="3" xfId="149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71" fillId="0" borderId="8" xfId="120" applyNumberFormat="1" applyFont="1" applyFill="1" applyBorder="1" applyAlignment="1" applyProtection="1">
      <alignment horizontal="center" wrapText="1"/>
    </xf>
    <xf numFmtId="0" fontId="71" fillId="0" borderId="11" xfId="120" applyNumberFormat="1" applyFont="1" applyFill="1" applyBorder="1" applyAlignment="1" applyProtection="1">
      <alignment horizontal="left"/>
    </xf>
    <xf numFmtId="0" fontId="71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 applyAlignment="1"/>
    <xf numFmtId="0" fontId="71" fillId="0" borderId="8" xfId="122" applyFont="1" applyBorder="1" applyAlignment="1"/>
    <xf numFmtId="0" fontId="87" fillId="0" borderId="8" xfId="120" applyFont="1" applyBorder="1"/>
    <xf numFmtId="0" fontId="4" fillId="0" borderId="8" xfId="122" applyFont="1" applyBorder="1" applyAlignment="1"/>
    <xf numFmtId="0" fontId="4" fillId="0" borderId="26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87" fillId="0" borderId="10" xfId="120" applyFont="1" applyBorder="1"/>
    <xf numFmtId="0" fontId="4" fillId="0" borderId="10" xfId="122" applyFont="1" applyBorder="1" applyAlignment="1"/>
    <xf numFmtId="0" fontId="55" fillId="0" borderId="26" xfId="131" applyFont="1" applyBorder="1" applyAlignment="1" applyProtection="1">
      <alignment horizontal="left"/>
    </xf>
    <xf numFmtId="0" fontId="71" fillId="0" borderId="26" xfId="120" applyNumberFormat="1" applyFont="1" applyFill="1" applyBorder="1" applyAlignment="1" applyProtection="1">
      <alignment horizontal="center" wrapText="1"/>
    </xf>
    <xf numFmtId="0" fontId="71" fillId="0" borderId="26" xfId="120" applyNumberFormat="1" applyFont="1" applyFill="1" applyBorder="1" applyAlignment="1" applyProtection="1">
      <alignment horizontal="left"/>
    </xf>
    <xf numFmtId="0" fontId="71" fillId="0" borderId="26" xfId="120" applyNumberFormat="1" applyFont="1" applyFill="1" applyBorder="1" applyAlignment="1" applyProtection="1">
      <alignment horizontal="left" wrapText="1"/>
    </xf>
    <xf numFmtId="0" fontId="71" fillId="0" borderId="26" xfId="120" applyFont="1" applyBorder="1" applyAlignment="1"/>
    <xf numFmtId="0" fontId="71" fillId="0" borderId="26" xfId="122" applyFont="1" applyBorder="1" applyAlignment="1"/>
    <xf numFmtId="0" fontId="87" fillId="0" borderId="26" xfId="120" applyFont="1" applyBorder="1"/>
    <xf numFmtId="0" fontId="4" fillId="0" borderId="26" xfId="122" applyFont="1" applyBorder="1" applyAlignment="1"/>
    <xf numFmtId="0" fontId="3" fillId="0" borderId="0" xfId="131" applyFont="1" applyBorder="1" applyAlignment="1" applyProtection="1">
      <alignment horizontal="left"/>
    </xf>
    <xf numFmtId="0" fontId="71" fillId="0" borderId="0" xfId="120" applyNumberFormat="1" applyFont="1" applyFill="1" applyBorder="1" applyAlignment="1" applyProtection="1">
      <alignment horizontal="center" wrapText="1"/>
    </xf>
    <xf numFmtId="0" fontId="71" fillId="0" borderId="0" xfId="120" applyNumberFormat="1" applyFont="1" applyFill="1" applyBorder="1" applyAlignment="1" applyProtection="1">
      <alignment horizontal="left"/>
    </xf>
    <xf numFmtId="0" fontId="71" fillId="0" borderId="0" xfId="120" applyNumberFormat="1" applyFont="1" applyFill="1" applyBorder="1" applyAlignment="1" applyProtection="1">
      <alignment horizontal="left" wrapText="1"/>
    </xf>
    <xf numFmtId="0" fontId="71" fillId="0" borderId="0" xfId="120" applyFont="1" applyBorder="1" applyAlignment="1"/>
    <xf numFmtId="0" fontId="71" fillId="0" borderId="0" xfId="122" applyFont="1" applyBorder="1" applyAlignment="1"/>
    <xf numFmtId="0" fontId="87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71" fillId="0" borderId="27" xfId="120" applyNumberFormat="1" applyFont="1" applyFill="1" applyBorder="1" applyAlignment="1" applyProtection="1">
      <alignment horizontal="center" wrapText="1"/>
    </xf>
    <xf numFmtId="0" fontId="71" fillId="0" borderId="28" xfId="120" applyNumberFormat="1" applyFont="1" applyFill="1" applyBorder="1" applyAlignment="1" applyProtection="1">
      <alignment horizontal="left"/>
    </xf>
    <xf numFmtId="0" fontId="71" fillId="0" borderId="29" xfId="120" applyNumberFormat="1" applyFont="1" applyFill="1" applyBorder="1" applyAlignment="1" applyProtection="1">
      <alignment horizontal="left" wrapText="1"/>
    </xf>
    <xf numFmtId="0" fontId="71" fillId="0" borderId="27" xfId="120" applyFont="1" applyBorder="1" applyAlignment="1"/>
    <xf numFmtId="0" fontId="71" fillId="0" borderId="27" xfId="122" applyFont="1" applyBorder="1" applyAlignment="1"/>
    <xf numFmtId="0" fontId="87" fillId="0" borderId="5" xfId="120" applyFont="1" applyBorder="1"/>
    <xf numFmtId="0" fontId="4" fillId="0" borderId="5" xfId="122" applyFont="1" applyBorder="1" applyAlignment="1"/>
    <xf numFmtId="0" fontId="65" fillId="0" borderId="0" xfId="0" applyFont="1" applyFill="1" applyAlignment="1">
      <alignment horizontal="center" vertical="center"/>
    </xf>
    <xf numFmtId="0" fontId="0" fillId="0" borderId="0" xfId="0" applyFont="1" applyFill="1"/>
    <xf numFmtId="0" fontId="65" fillId="42" borderId="0" xfId="0" applyNumberFormat="1" applyFont="1" applyFill="1" applyAlignment="1">
      <alignment horizontal="center" vertical="center"/>
    </xf>
    <xf numFmtId="0" fontId="0" fillId="42" borderId="0" xfId="0" applyNumberFormat="1" applyFont="1" applyFill="1"/>
    <xf numFmtId="0" fontId="68" fillId="0" borderId="24" xfId="0" applyFont="1" applyBorder="1" applyAlignment="1">
      <alignment horizontal="center"/>
    </xf>
    <xf numFmtId="0" fontId="69" fillId="0" borderId="24" xfId="0" applyFont="1" applyBorder="1"/>
    <xf numFmtId="0" fontId="67" fillId="0" borderId="24" xfId="115" applyNumberFormat="1" applyFont="1" applyFill="1" applyBorder="1" applyAlignment="1" applyProtection="1">
      <alignment horizontal="center" wrapText="1"/>
    </xf>
    <xf numFmtId="0" fontId="71" fillId="0" borderId="30" xfId="115" applyNumberFormat="1" applyFont="1" applyFill="1" applyBorder="1" applyAlignment="1" applyProtection="1">
      <alignment horizontal="left" wrapText="1"/>
    </xf>
    <xf numFmtId="0" fontId="71" fillId="0" borderId="31" xfId="115" applyNumberFormat="1" applyFont="1" applyFill="1" applyBorder="1" applyAlignment="1" applyProtection="1">
      <alignment horizontal="left" wrapText="1"/>
    </xf>
    <xf numFmtId="14" fontId="67" fillId="0" borderId="31" xfId="115" applyNumberFormat="1" applyFont="1" applyFill="1" applyBorder="1" applyAlignment="1" applyProtection="1">
      <alignment horizontal="left" wrapText="1"/>
    </xf>
    <xf numFmtId="0" fontId="67" fillId="0" borderId="24" xfId="115" applyFont="1" applyBorder="1" applyAlignment="1"/>
    <xf numFmtId="0" fontId="70" fillId="0" borderId="32" xfId="115" applyFont="1" applyBorder="1"/>
    <xf numFmtId="0" fontId="67" fillId="0" borderId="24" xfId="122" applyFont="1" applyBorder="1" applyAlignment="1"/>
    <xf numFmtId="0" fontId="68" fillId="0" borderId="24" xfId="0" applyFont="1" applyBorder="1"/>
    <xf numFmtId="0" fontId="57" fillId="0" borderId="8" xfId="0" applyFont="1" applyBorder="1" applyAlignment="1">
      <alignment horizontal="center"/>
    </xf>
    <xf numFmtId="0" fontId="7" fillId="42" borderId="8" xfId="144" quotePrefix="1" applyNumberFormat="1" applyFont="1" applyFill="1" applyBorder="1" applyAlignment="1">
      <alignment horizontal="left"/>
    </xf>
    <xf numFmtId="0" fontId="0" fillId="0" borderId="8" xfId="0" applyFont="1" applyBorder="1"/>
    <xf numFmtId="0" fontId="0" fillId="0" borderId="8" xfId="0" applyFont="1" applyFill="1" applyBorder="1"/>
    <xf numFmtId="0" fontId="57" fillId="0" borderId="5" xfId="0" applyFont="1" applyBorder="1" applyAlignment="1">
      <alignment horizontal="center"/>
    </xf>
    <xf numFmtId="0" fontId="7" fillId="42" borderId="5" xfId="144" quotePrefix="1" applyNumberFormat="1" applyFont="1" applyFill="1" applyBorder="1" applyAlignment="1">
      <alignment horizontal="left"/>
    </xf>
    <xf numFmtId="0" fontId="0" fillId="0" borderId="5" xfId="0" applyFont="1" applyBorder="1"/>
    <xf numFmtId="0" fontId="0" fillId="0" borderId="5" xfId="0" applyFont="1" applyFill="1" applyBorder="1"/>
    <xf numFmtId="0" fontId="63" fillId="0" borderId="3" xfId="0" applyFont="1" applyBorder="1" applyAlignment="1">
      <alignment horizontal="center" vertical="center"/>
    </xf>
    <xf numFmtId="49" fontId="63" fillId="0" borderId="3" xfId="0" applyNumberFormat="1" applyFont="1" applyBorder="1" applyAlignment="1">
      <alignment horizontal="center" vertical="center"/>
    </xf>
    <xf numFmtId="0" fontId="63" fillId="42" borderId="3" xfId="0" applyNumberFormat="1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vertical="center" wrapText="1"/>
    </xf>
    <xf numFmtId="0" fontId="53" fillId="4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8" fillId="0" borderId="0" xfId="0" applyFont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0" fontId="125" fillId="0" borderId="5" xfId="0" applyFont="1" applyBorder="1"/>
    <xf numFmtId="0" fontId="125" fillId="0" borderId="8" xfId="0" applyFont="1" applyBorder="1"/>
    <xf numFmtId="0" fontId="125" fillId="0" borderId="0" xfId="0" applyFont="1"/>
    <xf numFmtId="0" fontId="0" fillId="0" borderId="0" xfId="0" applyFill="1" applyBorder="1"/>
    <xf numFmtId="0" fontId="4" fillId="0" borderId="0" xfId="122" applyFont="1" applyBorder="1" applyAlignment="1">
      <alignment horizontal="center" vertical="center"/>
    </xf>
    <xf numFmtId="0" fontId="4" fillId="0" borderId="0" xfId="122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02" fillId="0" borderId="0" xfId="0" applyFont="1"/>
    <xf numFmtId="0" fontId="90" fillId="0" borderId="43" xfId="142" applyFont="1" applyBorder="1" applyAlignment="1">
      <alignment horizontal="left"/>
    </xf>
    <xf numFmtId="0" fontId="91" fillId="0" borderId="44" xfId="142" applyFont="1" applyBorder="1" applyAlignment="1">
      <alignment horizontal="left"/>
    </xf>
    <xf numFmtId="49" fontId="10" fillId="0" borderId="43" xfId="141" applyNumberFormat="1" applyFont="1" applyBorder="1"/>
    <xf numFmtId="49" fontId="93" fillId="0" borderId="44" xfId="141" applyNumberFormat="1" applyFont="1" applyBorder="1"/>
    <xf numFmtId="0" fontId="2" fillId="0" borderId="43" xfId="151" applyFont="1" applyBorder="1"/>
    <xf numFmtId="0" fontId="83" fillId="0" borderId="44" xfId="151" applyFont="1" applyBorder="1"/>
    <xf numFmtId="0" fontId="94" fillId="0" borderId="11" xfId="142" applyFont="1" applyBorder="1" applyAlignment="1">
      <alignment horizontal="left"/>
    </xf>
    <xf numFmtId="0" fontId="93" fillId="0" borderId="12" xfId="142" applyFont="1" applyBorder="1" applyAlignment="1">
      <alignment horizontal="left"/>
    </xf>
    <xf numFmtId="0" fontId="94" fillId="5" borderId="30" xfId="142" applyFont="1" applyFill="1" applyBorder="1" applyAlignment="1">
      <alignment horizontal="left"/>
    </xf>
    <xf numFmtId="0" fontId="9" fillId="5" borderId="31" xfId="142" applyFont="1" applyFill="1" applyBorder="1" applyAlignment="1">
      <alignment horizontal="left"/>
    </xf>
    <xf numFmtId="0" fontId="94" fillId="0" borderId="43" xfId="142" applyFont="1" applyBorder="1" applyAlignment="1">
      <alignment horizontal="left"/>
    </xf>
    <xf numFmtId="0" fontId="93" fillId="0" borderId="44" xfId="142" applyFont="1" applyBorder="1" applyAlignment="1">
      <alignment horizontal="left"/>
    </xf>
    <xf numFmtId="0" fontId="10" fillId="0" borderId="43" xfId="140" applyNumberFormat="1" applyFont="1" applyFill="1" applyBorder="1" applyAlignment="1" applyProtection="1">
      <alignment horizontal="left" vertical="top" wrapText="1"/>
    </xf>
    <xf numFmtId="0" fontId="9" fillId="0" borderId="44" xfId="140" applyNumberFormat="1" applyFont="1" applyFill="1" applyBorder="1" applyAlignment="1" applyProtection="1">
      <alignment horizontal="left" vertical="top" wrapText="1"/>
    </xf>
    <xf numFmtId="0" fontId="82" fillId="0" borderId="42" xfId="142" applyFont="1" applyBorder="1" applyAlignment="1">
      <alignment horizontal="left"/>
    </xf>
    <xf numFmtId="0" fontId="95" fillId="0" borderId="44" xfId="142" applyFont="1" applyBorder="1" applyAlignment="1">
      <alignment horizontal="left"/>
    </xf>
    <xf numFmtId="0" fontId="10" fillId="0" borderId="42" xfId="135" applyNumberFormat="1" applyFont="1" applyFill="1" applyBorder="1" applyAlignment="1" applyProtection="1">
      <alignment horizontal="left" vertical="top" wrapText="1"/>
    </xf>
    <xf numFmtId="0" fontId="9" fillId="0" borderId="44" xfId="135" applyNumberFormat="1" applyFont="1" applyFill="1" applyBorder="1" applyAlignment="1" applyProtection="1">
      <alignment horizontal="left" vertical="top" wrapText="1"/>
    </xf>
    <xf numFmtId="0" fontId="94" fillId="0" borderId="42" xfId="142" applyFont="1" applyBorder="1" applyAlignment="1">
      <alignment horizontal="left"/>
    </xf>
    <xf numFmtId="0" fontId="43" fillId="0" borderId="42" xfId="146" applyFont="1" applyBorder="1"/>
    <xf numFmtId="0" fontId="53" fillId="0" borderId="44" xfId="146" applyFont="1" applyBorder="1"/>
    <xf numFmtId="0" fontId="82" fillId="0" borderId="30" xfId="142" applyFont="1" applyBorder="1" applyAlignment="1">
      <alignment horizontal="left"/>
    </xf>
    <xf numFmtId="0" fontId="95" fillId="0" borderId="31" xfId="142" applyFont="1" applyBorder="1" applyAlignment="1">
      <alignment horizontal="left"/>
    </xf>
    <xf numFmtId="0" fontId="94" fillId="0" borderId="30" xfId="142" applyFont="1" applyBorder="1" applyAlignment="1">
      <alignment horizontal="left"/>
    </xf>
    <xf numFmtId="0" fontId="93" fillId="0" borderId="31" xfId="142" applyFont="1" applyBorder="1" applyAlignment="1">
      <alignment horizontal="left"/>
    </xf>
    <xf numFmtId="0" fontId="96" fillId="0" borderId="44" xfId="142" applyFont="1" applyBorder="1" applyAlignment="1">
      <alignment horizontal="left"/>
    </xf>
    <xf numFmtId="0" fontId="9" fillId="0" borderId="42" xfId="134" applyNumberFormat="1" applyFont="1" applyFill="1" applyBorder="1" applyAlignment="1" applyProtection="1">
      <alignment horizontal="left" vertical="top" wrapText="1"/>
    </xf>
    <xf numFmtId="0" fontId="9" fillId="0" borderId="44" xfId="134" applyNumberFormat="1" applyFont="1" applyFill="1" applyBorder="1" applyAlignment="1" applyProtection="1">
      <alignment horizontal="left" vertical="top" wrapText="1"/>
    </xf>
    <xf numFmtId="0" fontId="61" fillId="5" borderId="43" xfId="142" applyFont="1" applyFill="1" applyBorder="1" applyAlignment="1">
      <alignment horizontal="left"/>
    </xf>
    <xf numFmtId="0" fontId="63" fillId="5" borderId="44" xfId="142" applyFont="1" applyFill="1" applyBorder="1" applyAlignment="1">
      <alignment horizontal="left"/>
    </xf>
    <xf numFmtId="0" fontId="91" fillId="0" borderId="45" xfId="142" applyFont="1" applyBorder="1" applyAlignment="1">
      <alignment horizontal="left"/>
    </xf>
    <xf numFmtId="0" fontId="90" fillId="0" borderId="11" xfId="142" applyFont="1" applyBorder="1" applyAlignment="1">
      <alignment horizontal="left"/>
    </xf>
    <xf numFmtId="0" fontId="91" fillId="0" borderId="12" xfId="142" applyFont="1" applyBorder="1" applyAlignment="1">
      <alignment horizontal="left"/>
    </xf>
    <xf numFmtId="191" fontId="61" fillId="0" borderId="42" xfId="142" applyNumberFormat="1" applyFont="1" applyBorder="1" applyAlignment="1">
      <alignment horizontal="left"/>
    </xf>
    <xf numFmtId="0" fontId="90" fillId="0" borderId="42" xfId="142" applyFont="1" applyBorder="1" applyAlignment="1">
      <alignment horizontal="left"/>
    </xf>
    <xf numFmtId="0" fontId="91" fillId="0" borderId="42" xfId="142" applyFont="1" applyBorder="1" applyAlignment="1">
      <alignment horizontal="left"/>
    </xf>
    <xf numFmtId="0" fontId="4" fillId="0" borderId="42" xfId="136" applyNumberFormat="1" applyFont="1" applyFill="1" applyBorder="1" applyAlignment="1" applyProtection="1">
      <alignment horizontal="left" vertical="top" wrapText="1"/>
    </xf>
    <xf numFmtId="0" fontId="84" fillId="0" borderId="42" xfId="136" applyNumberFormat="1" applyFont="1" applyFill="1" applyBorder="1" applyAlignment="1" applyProtection="1">
      <alignment horizontal="left" vertical="top" wrapText="1"/>
    </xf>
    <xf numFmtId="0" fontId="9" fillId="0" borderId="42" xfId="136" applyNumberFormat="1" applyFont="1" applyFill="1" applyBorder="1" applyAlignment="1" applyProtection="1">
      <alignment horizontal="left" vertical="top" wrapText="1"/>
    </xf>
    <xf numFmtId="49" fontId="78" fillId="0" borderId="42" xfId="141" applyNumberFormat="1" applyFont="1" applyBorder="1" applyAlignment="1">
      <alignment horizontal="left"/>
    </xf>
    <xf numFmtId="49" fontId="98" fillId="5" borderId="42" xfId="141" applyNumberFormat="1" applyFont="1" applyFill="1" applyBorder="1"/>
    <xf numFmtId="0" fontId="9" fillId="0" borderId="42" xfId="142" applyFont="1" applyBorder="1" applyAlignment="1">
      <alignment horizontal="left"/>
    </xf>
    <xf numFmtId="0" fontId="10" fillId="0" borderId="42" xfId="136" applyNumberFormat="1" applyFont="1" applyFill="1" applyBorder="1" applyAlignment="1" applyProtection="1">
      <alignment horizontal="left" vertical="top" wrapText="1"/>
    </xf>
    <xf numFmtId="0" fontId="10" fillId="0" borderId="42" xfId="148" applyFont="1" applyBorder="1" applyAlignment="1">
      <alignment horizontal="left"/>
    </xf>
    <xf numFmtId="0" fontId="9" fillId="0" borderId="42" xfId="148" applyFont="1" applyBorder="1"/>
    <xf numFmtId="0" fontId="94" fillId="5" borderId="42" xfId="142" applyFont="1" applyFill="1" applyBorder="1" applyAlignment="1">
      <alignment horizontal="left"/>
    </xf>
    <xf numFmtId="0" fontId="93" fillId="5" borderId="42" xfId="142" applyFont="1" applyFill="1" applyBorder="1" applyAlignment="1">
      <alignment horizontal="left"/>
    </xf>
    <xf numFmtId="0" fontId="9" fillId="0" borderId="45" xfId="142" applyFont="1" applyBorder="1" applyAlignment="1">
      <alignment horizontal="left"/>
    </xf>
    <xf numFmtId="0" fontId="10" fillId="0" borderId="42" xfId="148" applyFont="1" applyBorder="1"/>
    <xf numFmtId="0" fontId="4" fillId="0" borderId="42" xfId="139" applyNumberFormat="1" applyFont="1" applyFill="1" applyBorder="1" applyAlignment="1" applyProtection="1">
      <alignment horizontal="left" vertical="top" wrapText="1"/>
    </xf>
    <xf numFmtId="0" fontId="53" fillId="0" borderId="42" xfId="139" applyNumberFormat="1" applyFont="1" applyFill="1" applyBorder="1" applyAlignment="1" applyProtection="1">
      <alignment horizontal="left" vertical="top" wrapText="1"/>
    </xf>
    <xf numFmtId="0" fontId="4" fillId="0" borderId="8" xfId="139" applyNumberFormat="1" applyFont="1" applyFill="1" applyBorder="1" applyAlignment="1" applyProtection="1">
      <alignment horizontal="left" vertical="top" wrapText="1"/>
    </xf>
    <xf numFmtId="0" fontId="53" fillId="0" borderId="48" xfId="139" applyNumberFormat="1" applyFont="1" applyFill="1" applyBorder="1" applyAlignment="1" applyProtection="1">
      <alignment horizontal="left" vertical="top" wrapText="1"/>
    </xf>
    <xf numFmtId="0" fontId="4" fillId="0" borderId="30" xfId="139" applyNumberFormat="1" applyFont="1" applyFill="1" applyBorder="1" applyAlignment="1" applyProtection="1">
      <alignment horizontal="left" vertical="top" wrapText="1"/>
    </xf>
    <xf numFmtId="0" fontId="53" fillId="0" borderId="31" xfId="139" applyNumberFormat="1" applyFont="1" applyFill="1" applyBorder="1" applyAlignment="1" applyProtection="1">
      <alignment horizontal="left" vertical="top" wrapText="1"/>
    </xf>
    <xf numFmtId="0" fontId="43" fillId="0" borderId="42" xfId="139" applyNumberFormat="1" applyFont="1" applyFill="1" applyBorder="1" applyAlignment="1" applyProtection="1">
      <alignment horizontal="left" vertical="top" wrapText="1"/>
    </xf>
    <xf numFmtId="0" fontId="4" fillId="0" borderId="11" xfId="139" applyNumberFormat="1" applyFont="1" applyFill="1" applyBorder="1" applyAlignment="1" applyProtection="1">
      <alignment horizontal="left" vertical="top" wrapText="1"/>
    </xf>
    <xf numFmtId="0" fontId="53" fillId="0" borderId="12" xfId="139" applyNumberFormat="1" applyFont="1" applyFill="1" applyBorder="1" applyAlignment="1" applyProtection="1">
      <alignment horizontal="left" vertical="top" wrapText="1"/>
    </xf>
    <xf numFmtId="0" fontId="4" fillId="0" borderId="50" xfId="139" applyNumberFormat="1" applyFont="1" applyFill="1" applyBorder="1" applyAlignment="1" applyProtection="1">
      <alignment horizontal="left" vertical="top" wrapText="1"/>
    </xf>
    <xf numFmtId="0" fontId="4" fillId="0" borderId="46" xfId="139" applyNumberFormat="1" applyFont="1" applyFill="1" applyBorder="1" applyAlignment="1" applyProtection="1">
      <alignment horizontal="left" vertical="top" wrapText="1"/>
    </xf>
    <xf numFmtId="0" fontId="43" fillId="0" borderId="50" xfId="139" applyNumberFormat="1" applyFont="1" applyFill="1" applyBorder="1" applyAlignment="1" applyProtection="1">
      <alignment horizontal="left" vertical="top" wrapText="1"/>
    </xf>
    <xf numFmtId="0" fontId="43" fillId="0" borderId="46" xfId="139" applyNumberFormat="1" applyFont="1" applyFill="1" applyBorder="1" applyAlignment="1" applyProtection="1">
      <alignment horizontal="left" vertical="top" wrapText="1"/>
    </xf>
    <xf numFmtId="0" fontId="4" fillId="0" borderId="48" xfId="139" applyNumberFormat="1" applyFont="1" applyFill="1" applyBorder="1" applyAlignment="1" applyProtection="1">
      <alignment horizontal="left" vertical="top" wrapText="1"/>
    </xf>
    <xf numFmtId="0" fontId="100" fillId="0" borderId="46" xfId="142" applyFont="1" applyBorder="1" applyAlignment="1">
      <alignment horizontal="left"/>
    </xf>
    <xf numFmtId="0" fontId="99" fillId="0" borderId="48" xfId="142" applyFont="1" applyBorder="1" applyAlignment="1">
      <alignment horizontal="left"/>
    </xf>
    <xf numFmtId="191" fontId="100" fillId="0" borderId="46" xfId="142" applyNumberFormat="1" applyFont="1" applyBorder="1" applyAlignment="1">
      <alignment horizontal="left"/>
    </xf>
    <xf numFmtId="0" fontId="43" fillId="0" borderId="46" xfId="138" applyNumberFormat="1" applyFont="1" applyFill="1" applyBorder="1" applyAlignment="1" applyProtection="1">
      <alignment horizontal="left" vertical="top" wrapText="1"/>
    </xf>
    <xf numFmtId="0" fontId="53" fillId="0" borderId="48" xfId="138" applyNumberFormat="1" applyFont="1" applyFill="1" applyBorder="1" applyAlignment="1" applyProtection="1">
      <alignment horizontal="left" vertical="top" wrapText="1"/>
    </xf>
    <xf numFmtId="0" fontId="82" fillId="0" borderId="46" xfId="142" applyFont="1" applyBorder="1" applyAlignment="1">
      <alignment horizontal="left"/>
    </xf>
    <xf numFmtId="0" fontId="95" fillId="0" borderId="48" xfId="142" applyFont="1" applyBorder="1" applyAlignment="1">
      <alignment horizontal="left"/>
    </xf>
    <xf numFmtId="0" fontId="43" fillId="0" borderId="48" xfId="138" applyNumberFormat="1" applyFont="1" applyFill="1" applyBorder="1" applyAlignment="1" applyProtection="1">
      <alignment horizontal="left" vertical="top" wrapText="1"/>
    </xf>
    <xf numFmtId="0" fontId="43" fillId="0" borderId="8" xfId="138" applyNumberFormat="1" applyFont="1" applyFill="1" applyBorder="1" applyAlignment="1" applyProtection="1">
      <alignment horizontal="left" vertical="top" wrapText="1"/>
    </xf>
    <xf numFmtId="0" fontId="53" fillId="0" borderId="31" xfId="138" applyNumberFormat="1" applyFont="1" applyFill="1" applyBorder="1" applyAlignment="1" applyProtection="1">
      <alignment horizontal="left" vertical="top" wrapText="1"/>
    </xf>
    <xf numFmtId="0" fontId="43" fillId="0" borderId="42" xfId="138" applyNumberFormat="1" applyFont="1" applyFill="1" applyBorder="1" applyAlignment="1" applyProtection="1">
      <alignment horizontal="left" vertical="top" wrapText="1"/>
    </xf>
    <xf numFmtId="0" fontId="53" fillId="0" borderId="44" xfId="138" applyNumberFormat="1" applyFont="1" applyFill="1" applyBorder="1" applyAlignment="1" applyProtection="1">
      <alignment horizontal="left" vertical="top" wrapText="1"/>
    </xf>
    <xf numFmtId="0" fontId="43" fillId="0" borderId="50" xfId="138" applyNumberFormat="1" applyFont="1" applyFill="1" applyBorder="1" applyAlignment="1" applyProtection="1">
      <alignment horizontal="left" vertical="top" wrapText="1"/>
    </xf>
    <xf numFmtId="0" fontId="43" fillId="0" borderId="47" xfId="138" applyNumberFormat="1" applyFont="1" applyFill="1" applyBorder="1" applyAlignment="1" applyProtection="1">
      <alignment horizontal="left" vertical="top" wrapText="1"/>
    </xf>
    <xf numFmtId="0" fontId="43" fillId="0" borderId="11" xfId="138" applyNumberFormat="1" applyFont="1" applyFill="1" applyBorder="1" applyAlignment="1" applyProtection="1">
      <alignment horizontal="left" vertical="top" wrapText="1"/>
    </xf>
    <xf numFmtId="0" fontId="53" fillId="0" borderId="12" xfId="138" applyNumberFormat="1" applyFont="1" applyFill="1" applyBorder="1" applyAlignment="1" applyProtection="1">
      <alignment horizontal="left" vertical="top" wrapText="1"/>
    </xf>
    <xf numFmtId="0" fontId="43" fillId="0" borderId="41" xfId="138" applyNumberFormat="1" applyFont="1" applyFill="1" applyBorder="1" applyAlignment="1" applyProtection="1">
      <alignment horizontal="left" vertical="top" wrapText="1"/>
    </xf>
    <xf numFmtId="0" fontId="94" fillId="0" borderId="46" xfId="142" applyFont="1" applyBorder="1" applyAlignment="1">
      <alignment horizontal="left"/>
    </xf>
    <xf numFmtId="0" fontId="93" fillId="0" borderId="48" xfId="142" applyFont="1" applyBorder="1" applyAlignment="1">
      <alignment horizontal="left"/>
    </xf>
    <xf numFmtId="0" fontId="10" fillId="5" borderId="46" xfId="147" applyFont="1" applyFill="1" applyBorder="1"/>
    <xf numFmtId="0" fontId="9" fillId="5" borderId="48" xfId="147" applyFont="1" applyFill="1" applyBorder="1"/>
    <xf numFmtId="0" fontId="0" fillId="0" borderId="5" xfId="0" applyFill="1" applyBorder="1"/>
    <xf numFmtId="0" fontId="127" fillId="0" borderId="3" xfId="0" applyFont="1" applyBorder="1" applyAlignment="1">
      <alignment vertical="center"/>
    </xf>
    <xf numFmtId="0" fontId="127" fillId="0" borderId="3" xfId="0" applyFont="1" applyBorder="1" applyAlignment="1">
      <alignment horizontal="center" vertical="center" wrapText="1"/>
    </xf>
    <xf numFmtId="0" fontId="127" fillId="0" borderId="40" xfId="0" applyFont="1" applyBorder="1" applyAlignment="1">
      <alignment horizontal="left" vertical="center"/>
    </xf>
    <xf numFmtId="0" fontId="127" fillId="0" borderId="18" xfId="0" applyFont="1" applyBorder="1" applyAlignment="1">
      <alignment horizontal="left" vertical="center"/>
    </xf>
    <xf numFmtId="14" fontId="127" fillId="0" borderId="3" xfId="0" applyNumberFormat="1" applyFont="1" applyBorder="1" applyAlignment="1">
      <alignment horizontal="center" vertical="center"/>
    </xf>
    <xf numFmtId="0" fontId="127" fillId="0" borderId="3" xfId="0" applyFont="1" applyBorder="1" applyAlignment="1">
      <alignment horizontal="center" vertical="center"/>
    </xf>
    <xf numFmtId="0" fontId="128" fillId="0" borderId="8" xfId="0" applyFont="1" applyBorder="1" applyAlignment="1">
      <alignment vertical="center"/>
    </xf>
    <xf numFmtId="0" fontId="128" fillId="0" borderId="8" xfId="0" applyFont="1" applyBorder="1" applyAlignment="1">
      <alignment horizontal="center" vertical="center"/>
    </xf>
    <xf numFmtId="0" fontId="128" fillId="0" borderId="11" xfId="0" applyFont="1" applyBorder="1" applyAlignment="1">
      <alignment vertical="center"/>
    </xf>
    <xf numFmtId="0" fontId="128" fillId="0" borderId="12" xfId="0" applyFont="1" applyBorder="1" applyAlignment="1">
      <alignment vertical="center"/>
    </xf>
    <xf numFmtId="14" fontId="128" fillId="0" borderId="8" xfId="0" applyNumberFormat="1" applyFont="1" applyBorder="1" applyAlignment="1">
      <alignment horizontal="center" vertical="center"/>
    </xf>
    <xf numFmtId="0" fontId="128" fillId="0" borderId="10" xfId="0" applyFont="1" applyBorder="1" applyAlignment="1">
      <alignment horizontal="center" vertical="center"/>
    </xf>
    <xf numFmtId="0" fontId="128" fillId="0" borderId="15" xfId="0" applyFont="1" applyBorder="1" applyAlignment="1">
      <alignment vertical="center"/>
    </xf>
    <xf numFmtId="0" fontId="128" fillId="0" borderId="16" xfId="0" applyFont="1" applyBorder="1" applyAlignment="1">
      <alignment vertical="center"/>
    </xf>
    <xf numFmtId="0" fontId="62" fillId="0" borderId="0" xfId="0" applyFont="1" applyAlignment="1">
      <alignment horizontal="center"/>
    </xf>
    <xf numFmtId="0" fontId="62" fillId="0" borderId="0" xfId="0" applyFont="1"/>
    <xf numFmtId="0" fontId="65" fillId="0" borderId="0" xfId="0" applyFont="1"/>
    <xf numFmtId="0" fontId="65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0" fillId="0" borderId="67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66" xfId="0" applyFont="1" applyFill="1" applyBorder="1" applyAlignment="1">
      <alignment horizontal="center" vertical="center"/>
    </xf>
    <xf numFmtId="0" fontId="129" fillId="0" borderId="0" xfId="0" applyFont="1" applyAlignment="1">
      <alignment horizontal="center" vertical="center"/>
    </xf>
    <xf numFmtId="0" fontId="59" fillId="0" borderId="71" xfId="0" applyFont="1" applyFill="1" applyBorder="1" applyAlignment="1">
      <alignment horizontal="center"/>
    </xf>
    <xf numFmtId="0" fontId="61" fillId="0" borderId="71" xfId="121" applyFont="1" applyFill="1" applyBorder="1" applyAlignment="1">
      <alignment horizontal="center"/>
    </xf>
    <xf numFmtId="0" fontId="61" fillId="0" borderId="71" xfId="121" applyFont="1" applyFill="1" applyBorder="1" applyAlignment="1">
      <alignment horizontal="left"/>
    </xf>
    <xf numFmtId="0" fontId="60" fillId="0" borderId="8" xfId="0" applyFont="1" applyFill="1" applyBorder="1" applyAlignment="1">
      <alignment horizontal="center"/>
    </xf>
    <xf numFmtId="0" fontId="60" fillId="0" borderId="72" xfId="0" applyFont="1" applyFill="1" applyBorder="1" applyAlignment="1">
      <alignment horizontal="center"/>
    </xf>
    <xf numFmtId="0" fontId="60" fillId="0" borderId="71" xfId="0" applyFont="1" applyFill="1" applyBorder="1" applyAlignment="1">
      <alignment horizontal="center"/>
    </xf>
    <xf numFmtId="0" fontId="63" fillId="0" borderId="73" xfId="0" applyFont="1" applyFill="1" applyBorder="1" applyAlignment="1">
      <alignment horizontal="center"/>
    </xf>
    <xf numFmtId="0" fontId="61" fillId="0" borderId="8" xfId="121" applyFont="1" applyFill="1" applyBorder="1" applyAlignment="1">
      <alignment horizontal="center"/>
    </xf>
    <xf numFmtId="0" fontId="61" fillId="0" borderId="8" xfId="121" applyFont="1" applyFill="1" applyBorder="1" applyAlignment="1">
      <alignment horizontal="left"/>
    </xf>
    <xf numFmtId="0" fontId="60" fillId="0" borderId="74" xfId="0" applyFont="1" applyFill="1" applyBorder="1" applyAlignment="1">
      <alignment horizontal="center"/>
    </xf>
    <xf numFmtId="0" fontId="63" fillId="0" borderId="75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61" fillId="0" borderId="8" xfId="204" applyFont="1" applyFill="1" applyBorder="1" applyAlignment="1">
      <alignment horizontal="center"/>
    </xf>
    <xf numFmtId="0" fontId="61" fillId="0" borderId="8" xfId="127" applyFont="1" applyFill="1" applyBorder="1" applyAlignment="1">
      <alignment wrapText="1"/>
    </xf>
    <xf numFmtId="0" fontId="60" fillId="0" borderId="3" xfId="0" applyFont="1" applyFill="1" applyBorder="1" applyAlignment="1">
      <alignment horizontal="center"/>
    </xf>
    <xf numFmtId="0" fontId="130" fillId="0" borderId="3" xfId="0" applyFont="1" applyFill="1" applyBorder="1" applyAlignment="1">
      <alignment horizontal="center"/>
    </xf>
    <xf numFmtId="0" fontId="60" fillId="0" borderId="76" xfId="0" applyFont="1" applyFill="1" applyBorder="1" applyAlignment="1">
      <alignment horizontal="center"/>
    </xf>
    <xf numFmtId="0" fontId="72" fillId="0" borderId="77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131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29" fillId="0" borderId="0" xfId="0" applyFont="1"/>
    <xf numFmtId="0" fontId="129" fillId="0" borderId="0" xfId="0" applyFont="1" applyFill="1"/>
    <xf numFmtId="0" fontId="61" fillId="0" borderId="40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67" fillId="40" borderId="8" xfId="115" applyNumberFormat="1" applyFont="1" applyFill="1" applyBorder="1" applyAlignment="1" applyProtection="1">
      <alignment horizontal="center" wrapText="1"/>
    </xf>
    <xf numFmtId="0" fontId="71" fillId="40" borderId="11" xfId="115" applyNumberFormat="1" applyFont="1" applyFill="1" applyBorder="1" applyAlignment="1" applyProtection="1">
      <alignment horizontal="left" wrapText="1"/>
    </xf>
    <xf numFmtId="0" fontId="71" fillId="40" borderId="12" xfId="115" applyNumberFormat="1" applyFont="1" applyFill="1" applyBorder="1" applyAlignment="1" applyProtection="1">
      <alignment horizontal="left" wrapText="1"/>
    </xf>
    <xf numFmtId="14" fontId="67" fillId="40" borderId="12" xfId="115" applyNumberFormat="1" applyFont="1" applyFill="1" applyBorder="1" applyAlignment="1" applyProtection="1">
      <alignment horizontal="left" wrapText="1"/>
    </xf>
    <xf numFmtId="0" fontId="67" fillId="40" borderId="8" xfId="115" applyFont="1" applyFill="1" applyBorder="1" applyAlignment="1"/>
    <xf numFmtId="0" fontId="7" fillId="41" borderId="8" xfId="144" applyFont="1" applyFill="1" applyBorder="1" applyAlignment="1">
      <alignment horizontal="left"/>
    </xf>
    <xf numFmtId="14" fontId="67" fillId="0" borderId="8" xfId="115" applyNumberFormat="1" applyFont="1" applyBorder="1" applyAlignment="1"/>
    <xf numFmtId="0" fontId="61" fillId="0" borderId="18" xfId="0" applyFont="1" applyBorder="1"/>
    <xf numFmtId="0" fontId="132" fillId="0" borderId="0" xfId="0" applyFont="1" applyFill="1"/>
    <xf numFmtId="0" fontId="0" fillId="44" borderId="0" xfId="0" applyFill="1"/>
    <xf numFmtId="14" fontId="0" fillId="44" borderId="0" xfId="0" applyNumberFormat="1" applyFill="1"/>
    <xf numFmtId="0" fontId="0" fillId="44" borderId="0" xfId="0" applyFill="1" applyAlignment="1">
      <alignment horizontal="center"/>
    </xf>
    <xf numFmtId="0" fontId="121" fillId="44" borderId="0" xfId="0" applyFont="1" applyFill="1"/>
    <xf numFmtId="0" fontId="0" fillId="0" borderId="78" xfId="0" applyBorder="1"/>
    <xf numFmtId="0" fontId="118" fillId="43" borderId="6" xfId="0" applyFont="1" applyFill="1" applyBorder="1"/>
    <xf numFmtId="0" fontId="118" fillId="43" borderId="6" xfId="0" applyFont="1" applyFill="1" applyBorder="1" applyAlignment="1">
      <alignment horizontal="center"/>
    </xf>
    <xf numFmtId="0" fontId="121" fillId="43" borderId="6" xfId="0" applyFont="1" applyFill="1" applyBorder="1"/>
    <xf numFmtId="0" fontId="0" fillId="0" borderId="6" xfId="0" applyBorder="1"/>
    <xf numFmtId="0" fontId="0" fillId="0" borderId="79" xfId="0" applyBorder="1"/>
    <xf numFmtId="0" fontId="0" fillId="0" borderId="80" xfId="0" applyBorder="1"/>
    <xf numFmtId="0" fontId="0" fillId="0" borderId="0" xfId="0" applyBorder="1"/>
    <xf numFmtId="0" fontId="132" fillId="0" borderId="0" xfId="0" applyFont="1" applyFill="1" applyBorder="1"/>
    <xf numFmtId="0" fontId="0" fillId="0" borderId="0" xfId="0" applyBorder="1" applyAlignment="1">
      <alignment horizontal="center"/>
    </xf>
    <xf numFmtId="0" fontId="121" fillId="43" borderId="0" xfId="0" applyFont="1" applyFill="1" applyBorder="1"/>
    <xf numFmtId="0" fontId="118" fillId="0" borderId="0" xfId="0" applyFont="1" applyBorder="1"/>
    <xf numFmtId="0" fontId="0" fillId="0" borderId="81" xfId="0" applyBorder="1"/>
    <xf numFmtId="0" fontId="0" fillId="0" borderId="82" xfId="0" applyBorder="1"/>
    <xf numFmtId="0" fontId="0" fillId="0" borderId="4" xfId="0" applyBorder="1"/>
    <xf numFmtId="0" fontId="132" fillId="0" borderId="4" xfId="0" applyFont="1" applyFill="1" applyBorder="1"/>
    <xf numFmtId="0" fontId="0" fillId="0" borderId="4" xfId="0" applyBorder="1" applyAlignment="1">
      <alignment horizontal="center"/>
    </xf>
    <xf numFmtId="0" fontId="121" fillId="43" borderId="4" xfId="0" applyFont="1" applyFill="1" applyBorder="1"/>
    <xf numFmtId="0" fontId="0" fillId="0" borderId="83" xfId="0" applyBorder="1"/>
    <xf numFmtId="0" fontId="132" fillId="0" borderId="6" xfId="0" applyFont="1" applyFill="1" applyBorder="1"/>
    <xf numFmtId="0" fontId="0" fillId="0" borderId="6" xfId="0" applyFill="1" applyBorder="1"/>
    <xf numFmtId="0" fontId="7" fillId="42" borderId="8" xfId="144" applyNumberFormat="1" applyFont="1" applyFill="1" applyBorder="1" applyAlignment="1">
      <alignment horizontal="left"/>
    </xf>
    <xf numFmtId="0" fontId="133" fillId="0" borderId="8" xfId="115" applyNumberFormat="1" applyFont="1" applyFill="1" applyBorder="1" applyAlignment="1" applyProtection="1">
      <alignment horizontal="center" wrapText="1"/>
    </xf>
    <xf numFmtId="0" fontId="134" fillId="0" borderId="11" xfId="115" applyNumberFormat="1" applyFont="1" applyFill="1" applyBorder="1" applyAlignment="1" applyProtection="1">
      <alignment horizontal="left" wrapText="1"/>
    </xf>
    <xf numFmtId="0" fontId="134" fillId="0" borderId="12" xfId="115" applyNumberFormat="1" applyFont="1" applyFill="1" applyBorder="1" applyAlignment="1" applyProtection="1">
      <alignment horizontal="left" wrapText="1"/>
    </xf>
    <xf numFmtId="14" fontId="133" fillId="0" borderId="12" xfId="115" applyNumberFormat="1" applyFont="1" applyFill="1" applyBorder="1" applyAlignment="1" applyProtection="1">
      <alignment horizontal="left" wrapText="1"/>
    </xf>
    <xf numFmtId="0" fontId="133" fillId="0" borderId="8" xfId="115" applyFont="1" applyBorder="1" applyAlignment="1"/>
    <xf numFmtId="1" fontId="9" fillId="0" borderId="8" xfId="140" applyNumberFormat="1" applyFont="1" applyFill="1" applyBorder="1" applyAlignment="1" applyProtection="1">
      <alignment vertical="top" wrapText="1"/>
    </xf>
    <xf numFmtId="0" fontId="10" fillId="0" borderId="11" xfId="140" applyNumberFormat="1" applyFont="1" applyFill="1" applyBorder="1" applyAlignment="1" applyProtection="1">
      <alignment horizontal="left" vertical="top" wrapText="1"/>
    </xf>
    <xf numFmtId="0" fontId="9" fillId="0" borderId="31" xfId="140" applyNumberFormat="1" applyFont="1" applyFill="1" applyBorder="1" applyAlignment="1" applyProtection="1">
      <alignment horizontal="left" vertical="top" wrapText="1"/>
    </xf>
    <xf numFmtId="1" fontId="9" fillId="0" borderId="11" xfId="140" applyNumberFormat="1" applyFont="1" applyFill="1" applyBorder="1" applyAlignment="1" applyProtection="1">
      <alignment vertical="top" wrapText="1"/>
    </xf>
    <xf numFmtId="0" fontId="10" fillId="0" borderId="41" xfId="140" applyNumberFormat="1" applyFont="1" applyFill="1" applyBorder="1" applyAlignment="1" applyProtection="1">
      <alignment horizontal="left" vertical="top" wrapText="1"/>
    </xf>
    <xf numFmtId="0" fontId="9" fillId="0" borderId="12" xfId="140" applyNumberFormat="1" applyFont="1" applyFill="1" applyBorder="1" applyAlignment="1" applyProtection="1">
      <alignment horizontal="left" vertical="top" wrapText="1"/>
    </xf>
    <xf numFmtId="1" fontId="9" fillId="0" borderId="42" xfId="140" applyNumberFormat="1" applyFont="1" applyFill="1" applyBorder="1" applyAlignment="1" applyProtection="1">
      <alignment vertical="top" wrapText="1"/>
    </xf>
    <xf numFmtId="1" fontId="63" fillId="0" borderId="42" xfId="142" applyNumberFormat="1" applyFont="1" applyBorder="1" applyAlignment="1">
      <alignment horizontal="center"/>
    </xf>
    <xf numFmtId="1" fontId="9" fillId="0" borderId="24" xfId="140" applyNumberFormat="1" applyFont="1" applyFill="1" applyBorder="1" applyAlignment="1" applyProtection="1">
      <alignment vertical="top" wrapText="1"/>
    </xf>
    <xf numFmtId="0" fontId="10" fillId="0" borderId="30" xfId="140" applyNumberFormat="1" applyFont="1" applyFill="1" applyBorder="1" applyAlignment="1" applyProtection="1">
      <alignment horizontal="left" vertical="top" wrapText="1"/>
    </xf>
    <xf numFmtId="1" fontId="9" fillId="0" borderId="42" xfId="141" applyNumberFormat="1" applyFont="1" applyBorder="1" applyAlignment="1">
      <alignment horizontal="center"/>
    </xf>
    <xf numFmtId="1" fontId="83" fillId="0" borderId="42" xfId="162" applyNumberFormat="1" applyFont="1" applyFill="1" applyBorder="1" applyAlignment="1">
      <alignment horizontal="center"/>
    </xf>
    <xf numFmtId="1" fontId="93" fillId="0" borderId="11" xfId="142" applyNumberFormat="1" applyFont="1" applyBorder="1" applyAlignment="1"/>
    <xf numFmtId="1" fontId="93" fillId="5" borderId="24" xfId="142" applyNumberFormat="1" applyFont="1" applyFill="1" applyBorder="1" applyAlignment="1">
      <alignment horizontal="center"/>
    </xf>
    <xf numFmtId="1" fontId="93" fillId="0" borderId="42" xfId="142" applyNumberFormat="1" applyFont="1" applyBorder="1" applyAlignment="1">
      <alignment horizontal="center"/>
    </xf>
    <xf numFmtId="1" fontId="9" fillId="0" borderId="24" xfId="135" applyNumberFormat="1" applyFont="1" applyFill="1" applyBorder="1" applyAlignment="1" applyProtection="1">
      <alignment horizontal="left" vertical="top" wrapText="1"/>
    </xf>
    <xf numFmtId="0" fontId="10" fillId="0" borderId="30" xfId="135" applyNumberFormat="1" applyFont="1" applyFill="1" applyBorder="1" applyAlignment="1" applyProtection="1">
      <alignment horizontal="left" vertical="top" wrapText="1"/>
    </xf>
    <xf numFmtId="0" fontId="9" fillId="0" borderId="31" xfId="135" applyNumberFormat="1" applyFont="1" applyFill="1" applyBorder="1" applyAlignment="1" applyProtection="1">
      <alignment horizontal="left" vertical="top" wrapText="1"/>
    </xf>
    <xf numFmtId="1" fontId="9" fillId="0" borderId="42" xfId="135" applyNumberFormat="1" applyFont="1" applyFill="1" applyBorder="1" applyAlignment="1" applyProtection="1">
      <alignment horizontal="left" vertical="top" wrapText="1"/>
    </xf>
    <xf numFmtId="0" fontId="10" fillId="0" borderId="43" xfId="135" applyNumberFormat="1" applyFont="1" applyFill="1" applyBorder="1" applyAlignment="1" applyProtection="1">
      <alignment horizontal="left" vertical="top" wrapText="1"/>
    </xf>
    <xf numFmtId="1" fontId="9" fillId="0" borderId="8" xfId="135" applyNumberFormat="1" applyFont="1" applyFill="1" applyBorder="1" applyAlignment="1" applyProtection="1">
      <alignment horizontal="left" vertical="top" wrapText="1"/>
    </xf>
    <xf numFmtId="0" fontId="10" fillId="0" borderId="11" xfId="135" applyNumberFormat="1" applyFont="1" applyFill="1" applyBorder="1" applyAlignment="1" applyProtection="1">
      <alignment horizontal="left" vertical="top" wrapText="1"/>
    </xf>
    <xf numFmtId="0" fontId="9" fillId="0" borderId="12" xfId="135" applyNumberFormat="1" applyFont="1" applyFill="1" applyBorder="1" applyAlignment="1" applyProtection="1">
      <alignment horizontal="left" vertical="top" wrapText="1"/>
    </xf>
    <xf numFmtId="0" fontId="10" fillId="0" borderId="41" xfId="135" applyNumberFormat="1" applyFont="1" applyFill="1" applyBorder="1" applyAlignment="1" applyProtection="1">
      <alignment horizontal="left" vertical="top" wrapText="1"/>
    </xf>
    <xf numFmtId="1" fontId="65" fillId="0" borderId="42" xfId="142" applyNumberFormat="1" applyFont="1" applyBorder="1" applyAlignment="1">
      <alignment horizontal="center"/>
    </xf>
    <xf numFmtId="1" fontId="53" fillId="0" borderId="42" xfId="159" applyNumberFormat="1" applyFont="1" applyFill="1" applyBorder="1" applyAlignment="1">
      <alignment horizontal="center"/>
    </xf>
    <xf numFmtId="1" fontId="65" fillId="0" borderId="24" xfId="142" applyNumberFormat="1" applyFont="1" applyBorder="1" applyAlignment="1">
      <alignment horizontal="center"/>
    </xf>
    <xf numFmtId="1" fontId="93" fillId="0" borderId="24" xfId="142" applyNumberFormat="1" applyFont="1" applyBorder="1" applyAlignment="1">
      <alignment horizontal="center"/>
    </xf>
    <xf numFmtId="1" fontId="9" fillId="0" borderId="11" xfId="134" applyNumberFormat="1" applyFont="1" applyFill="1" applyBorder="1" applyAlignment="1" applyProtection="1">
      <alignment horizontal="left" vertical="top" wrapText="1"/>
    </xf>
    <xf numFmtId="0" fontId="10" fillId="0" borderId="11" xfId="134" applyNumberFormat="1" applyFont="1" applyFill="1" applyBorder="1" applyAlignment="1" applyProtection="1">
      <alignment horizontal="left" vertical="top" wrapText="1"/>
    </xf>
    <xf numFmtId="0" fontId="9" fillId="0" borderId="12" xfId="134" applyNumberFormat="1" applyFont="1" applyFill="1" applyBorder="1" applyAlignment="1" applyProtection="1">
      <alignment horizontal="left" vertical="top" wrapText="1"/>
    </xf>
    <xf numFmtId="1" fontId="9" fillId="0" borderId="24" xfId="134" applyNumberFormat="1" applyFont="1" applyFill="1" applyBorder="1" applyAlignment="1" applyProtection="1">
      <alignment horizontal="left" vertical="top" wrapText="1"/>
    </xf>
    <xf numFmtId="0" fontId="10" fillId="0" borderId="30" xfId="134" applyNumberFormat="1" applyFont="1" applyFill="1" applyBorder="1" applyAlignment="1" applyProtection="1">
      <alignment horizontal="left" vertical="top" wrapText="1"/>
    </xf>
    <xf numFmtId="0" fontId="9" fillId="0" borderId="31" xfId="134" applyNumberFormat="1" applyFont="1" applyFill="1" applyBorder="1" applyAlignment="1" applyProtection="1">
      <alignment horizontal="left" vertical="top" wrapText="1"/>
    </xf>
    <xf numFmtId="1" fontId="9" fillId="0" borderId="42" xfId="134" applyNumberFormat="1" applyFont="1" applyFill="1" applyBorder="1" applyAlignment="1" applyProtection="1">
      <alignment horizontal="left" vertical="top" wrapText="1"/>
    </xf>
    <xf numFmtId="0" fontId="10" fillId="0" borderId="42" xfId="134" applyNumberFormat="1" applyFont="1" applyFill="1" applyBorder="1" applyAlignment="1" applyProtection="1">
      <alignment horizontal="left" vertical="top" wrapText="1"/>
    </xf>
    <xf numFmtId="1" fontId="9" fillId="0" borderId="8" xfId="134" applyNumberFormat="1" applyFont="1" applyFill="1" applyBorder="1" applyAlignment="1" applyProtection="1">
      <alignment horizontal="left" vertical="top" wrapText="1"/>
    </xf>
    <xf numFmtId="0" fontId="10" fillId="0" borderId="41" xfId="134" applyNumberFormat="1" applyFont="1" applyFill="1" applyBorder="1" applyAlignment="1" applyProtection="1">
      <alignment horizontal="left" vertical="top" wrapText="1"/>
    </xf>
    <xf numFmtId="0" fontId="10" fillId="0" borderId="43" xfId="134" applyNumberFormat="1" applyFont="1" applyFill="1" applyBorder="1" applyAlignment="1" applyProtection="1">
      <alignment horizontal="left" vertical="top" wrapText="1"/>
    </xf>
    <xf numFmtId="1" fontId="10" fillId="5" borderId="42" xfId="134" applyNumberFormat="1" applyFont="1" applyFill="1" applyBorder="1" applyAlignment="1" applyProtection="1">
      <alignment horizontal="left" vertical="top" wrapText="1"/>
    </xf>
    <xf numFmtId="0" fontId="10" fillId="5" borderId="43" xfId="134" applyNumberFormat="1" applyFont="1" applyFill="1" applyBorder="1" applyAlignment="1" applyProtection="1">
      <alignment horizontal="left" vertical="top" wrapText="1"/>
    </xf>
    <xf numFmtId="0" fontId="9" fillId="5" borderId="44" xfId="134" applyNumberFormat="1" applyFont="1" applyFill="1" applyBorder="1" applyAlignment="1" applyProtection="1">
      <alignment horizontal="left" vertical="top" wrapText="1"/>
    </xf>
    <xf numFmtId="0" fontId="10" fillId="0" borderId="45" xfId="134" applyNumberFormat="1" applyFont="1" applyFill="1" applyBorder="1" applyAlignment="1" applyProtection="1">
      <alignment horizontal="left" vertical="top" wrapText="1"/>
    </xf>
    <xf numFmtId="1" fontId="63" fillId="0" borderId="42" xfId="142" applyNumberFormat="1" applyFont="1" applyBorder="1" applyAlignment="1">
      <alignment horizontal="left"/>
    </xf>
    <xf numFmtId="0" fontId="9" fillId="0" borderId="45" xfId="134" applyNumberFormat="1" applyFont="1" applyFill="1" applyBorder="1" applyAlignment="1" applyProtection="1">
      <alignment horizontal="left" vertical="top" wrapText="1"/>
    </xf>
    <xf numFmtId="1" fontId="84" fillId="0" borderId="42" xfId="134" applyNumberFormat="1" applyFont="1" applyBorder="1"/>
    <xf numFmtId="1" fontId="63" fillId="5" borderId="42" xfId="142" applyNumberFormat="1" applyFont="1" applyFill="1" applyBorder="1" applyAlignment="1">
      <alignment horizontal="left"/>
    </xf>
    <xf numFmtId="1" fontId="9" fillId="0" borderId="0" xfId="134" applyNumberFormat="1" applyFont="1" applyFill="1" applyAlignment="1" applyProtection="1">
      <alignment horizontal="left" vertical="top" wrapText="1"/>
    </xf>
    <xf numFmtId="1" fontId="9" fillId="0" borderId="42" xfId="137" applyNumberFormat="1" applyFont="1" applyFill="1" applyBorder="1" applyAlignment="1" applyProtection="1">
      <alignment horizontal="left" vertical="top" wrapText="1"/>
    </xf>
    <xf numFmtId="0" fontId="10" fillId="0" borderId="43" xfId="137" applyNumberFormat="1" applyFont="1" applyFill="1" applyBorder="1" applyAlignment="1" applyProtection="1">
      <alignment horizontal="left" vertical="top" wrapText="1"/>
    </xf>
    <xf numFmtId="0" fontId="9" fillId="0" borderId="44" xfId="137" applyNumberFormat="1" applyFont="1" applyFill="1" applyBorder="1" applyAlignment="1" applyProtection="1">
      <alignment horizontal="left" vertical="top" wrapText="1"/>
    </xf>
    <xf numFmtId="1" fontId="9" fillId="0" borderId="8" xfId="137" applyNumberFormat="1" applyFont="1" applyFill="1" applyBorder="1" applyAlignment="1" applyProtection="1">
      <alignment horizontal="left" vertical="top" wrapText="1"/>
    </xf>
    <xf numFmtId="0" fontId="10" fillId="0" borderId="30" xfId="137" applyNumberFormat="1" applyFont="1" applyFill="1" applyBorder="1" applyAlignment="1" applyProtection="1">
      <alignment horizontal="left" vertical="top" wrapText="1"/>
    </xf>
    <xf numFmtId="0" fontId="9" fillId="0" borderId="31" xfId="137" applyNumberFormat="1" applyFont="1" applyFill="1" applyBorder="1" applyAlignment="1" applyProtection="1">
      <alignment horizontal="left" vertical="top" wrapText="1"/>
    </xf>
    <xf numFmtId="1" fontId="9" fillId="5" borderId="11" xfId="137" applyNumberFormat="1" applyFont="1" applyFill="1" applyBorder="1" applyAlignment="1" applyProtection="1">
      <alignment horizontal="left" vertical="top" wrapText="1"/>
    </xf>
    <xf numFmtId="0" fontId="10" fillId="5" borderId="30" xfId="137" applyNumberFormat="1" applyFont="1" applyFill="1" applyBorder="1" applyAlignment="1" applyProtection="1">
      <alignment horizontal="left" vertical="top" wrapText="1"/>
    </xf>
    <xf numFmtId="0" fontId="9" fillId="5" borderId="31" xfId="137" applyNumberFormat="1" applyFont="1" applyFill="1" applyBorder="1" applyAlignment="1" applyProtection="1">
      <alignment horizontal="left" vertical="top" wrapText="1"/>
    </xf>
    <xf numFmtId="0" fontId="9" fillId="0" borderId="45" xfId="137" applyNumberFormat="1" applyFont="1" applyFill="1" applyBorder="1" applyAlignment="1" applyProtection="1">
      <alignment horizontal="left" vertical="top" wrapText="1"/>
    </xf>
    <xf numFmtId="0" fontId="10" fillId="0" borderId="42" xfId="137" applyNumberFormat="1" applyFont="1" applyFill="1" applyBorder="1" applyAlignment="1" applyProtection="1">
      <alignment horizontal="left" vertical="top" wrapText="1"/>
    </xf>
    <xf numFmtId="0" fontId="9" fillId="0" borderId="42" xfId="137" applyNumberFormat="1" applyFont="1" applyFill="1" applyBorder="1" applyAlignment="1" applyProtection="1">
      <alignment horizontal="left" vertical="top" wrapText="1"/>
    </xf>
    <xf numFmtId="0" fontId="9" fillId="0" borderId="46" xfId="137" applyNumberFormat="1" applyFont="1" applyFill="1" applyBorder="1" applyAlignment="1" applyProtection="1">
      <alignment horizontal="left" vertical="top" wrapText="1"/>
    </xf>
    <xf numFmtId="1" fontId="10" fillId="0" borderId="42" xfId="137" applyNumberFormat="1" applyFont="1" applyFill="1" applyBorder="1" applyAlignment="1" applyProtection="1">
      <alignment horizontal="left" vertical="top" wrapText="1"/>
    </xf>
    <xf numFmtId="1" fontId="93" fillId="0" borderId="42" xfId="142" applyNumberFormat="1" applyFont="1" applyBorder="1" applyAlignment="1">
      <alignment horizontal="left"/>
    </xf>
    <xf numFmtId="0" fontId="93" fillId="0" borderId="45" xfId="142" applyFont="1" applyBorder="1" applyAlignment="1">
      <alignment horizontal="left"/>
    </xf>
    <xf numFmtId="1" fontId="9" fillId="0" borderId="42" xfId="136" applyNumberFormat="1" applyFont="1" applyFill="1" applyBorder="1" applyAlignment="1" applyProtection="1">
      <alignment horizontal="left" vertical="top" wrapText="1"/>
    </xf>
    <xf numFmtId="0" fontId="10" fillId="0" borderId="43" xfId="136" applyNumberFormat="1" applyFont="1" applyFill="1" applyBorder="1" applyAlignment="1" applyProtection="1">
      <alignment horizontal="left" vertical="top" wrapText="1"/>
    </xf>
    <xf numFmtId="0" fontId="9" fillId="0" borderId="45" xfId="136" applyNumberFormat="1" applyFont="1" applyFill="1" applyBorder="1" applyAlignment="1" applyProtection="1">
      <alignment horizontal="left" vertical="top" wrapText="1"/>
    </xf>
    <xf numFmtId="1" fontId="9" fillId="0" borderId="8" xfId="136" applyNumberFormat="1" applyFont="1" applyFill="1" applyBorder="1" applyAlignment="1" applyProtection="1">
      <alignment horizontal="left" vertical="top" wrapText="1"/>
    </xf>
    <xf numFmtId="0" fontId="10" fillId="0" borderId="30" xfId="136" applyNumberFormat="1" applyFont="1" applyFill="1" applyBorder="1" applyAlignment="1" applyProtection="1">
      <alignment horizontal="left" vertical="top" wrapText="1"/>
    </xf>
    <xf numFmtId="0" fontId="9" fillId="0" borderId="31" xfId="136" applyNumberFormat="1" applyFont="1" applyFill="1" applyBorder="1" applyAlignment="1" applyProtection="1">
      <alignment horizontal="left" vertical="top" wrapText="1"/>
    </xf>
    <xf numFmtId="0" fontId="9" fillId="0" borderId="44" xfId="136" applyNumberFormat="1" applyFont="1" applyFill="1" applyBorder="1" applyAlignment="1" applyProtection="1">
      <alignment horizontal="left" vertical="top" wrapText="1"/>
    </xf>
    <xf numFmtId="0" fontId="9" fillId="0" borderId="12" xfId="136" applyNumberFormat="1" applyFont="1" applyFill="1" applyBorder="1" applyAlignment="1" applyProtection="1">
      <alignment horizontal="left" vertical="top" wrapText="1"/>
    </xf>
    <xf numFmtId="1" fontId="9" fillId="0" borderId="24" xfId="136" applyNumberFormat="1" applyFont="1" applyFill="1" applyBorder="1" applyAlignment="1" applyProtection="1">
      <alignment horizontal="left" vertical="top" wrapText="1"/>
    </xf>
    <xf numFmtId="0" fontId="10" fillId="0" borderId="11" xfId="136" applyNumberFormat="1" applyFont="1" applyFill="1" applyBorder="1" applyAlignment="1" applyProtection="1">
      <alignment horizontal="left" vertical="top" wrapText="1"/>
    </xf>
    <xf numFmtId="1" fontId="9" fillId="0" borderId="11" xfId="136" applyNumberFormat="1" applyFont="1" applyFill="1" applyBorder="1" applyAlignment="1" applyProtection="1">
      <alignment horizontal="left" vertical="top" wrapText="1"/>
    </xf>
    <xf numFmtId="1" fontId="63" fillId="0" borderId="8" xfId="142" applyNumberFormat="1" applyFont="1" applyBorder="1" applyAlignment="1">
      <alignment horizontal="center"/>
    </xf>
    <xf numFmtId="0" fontId="10" fillId="0" borderId="41" xfId="136" applyNumberFormat="1" applyFont="1" applyFill="1" applyBorder="1" applyAlignment="1" applyProtection="1">
      <alignment horizontal="left" vertical="top" wrapText="1"/>
    </xf>
    <xf numFmtId="0" fontId="10" fillId="0" borderId="47" xfId="136" applyNumberFormat="1" applyFont="1" applyFill="1" applyBorder="1" applyAlignment="1" applyProtection="1">
      <alignment horizontal="left" vertical="top" wrapText="1"/>
    </xf>
    <xf numFmtId="1" fontId="9" fillId="0" borderId="25" xfId="136" applyNumberFormat="1" applyFont="1" applyFill="1" applyBorder="1" applyAlignment="1" applyProtection="1">
      <alignment horizontal="left" vertical="top" wrapText="1"/>
    </xf>
    <xf numFmtId="0" fontId="9" fillId="0" borderId="36" xfId="136" applyNumberFormat="1" applyFont="1" applyFill="1" applyBorder="1" applyAlignment="1" applyProtection="1">
      <alignment horizontal="left" vertical="top" wrapText="1"/>
    </xf>
    <xf numFmtId="1" fontId="9" fillId="0" borderId="42" xfId="136" applyNumberFormat="1" applyFont="1" applyFill="1" applyBorder="1" applyAlignment="1" applyProtection="1">
      <alignment horizontal="center" vertical="top" wrapText="1"/>
    </xf>
    <xf numFmtId="0" fontId="9" fillId="5" borderId="42" xfId="136" applyNumberFormat="1" applyFont="1" applyFill="1" applyBorder="1" applyAlignment="1" applyProtection="1">
      <alignment horizontal="left" vertical="top" wrapText="1"/>
    </xf>
    <xf numFmtId="1" fontId="9" fillId="0" borderId="48" xfId="136" applyNumberFormat="1" applyFont="1" applyFill="1" applyBorder="1" applyAlignment="1" applyProtection="1">
      <alignment horizontal="left" vertical="top" wrapText="1"/>
    </xf>
    <xf numFmtId="0" fontId="10" fillId="0" borderId="46" xfId="136" applyNumberFormat="1" applyFont="1" applyFill="1" applyBorder="1" applyAlignment="1" applyProtection="1">
      <alignment horizontal="left" vertical="top" wrapText="1"/>
    </xf>
    <xf numFmtId="0" fontId="9" fillId="0" borderId="48" xfId="136" applyNumberFormat="1" applyFont="1" applyFill="1" applyBorder="1" applyAlignment="1" applyProtection="1">
      <alignment horizontal="left" vertical="top" wrapText="1"/>
    </xf>
    <xf numFmtId="1" fontId="84" fillId="0" borderId="42" xfId="136" applyNumberFormat="1" applyFont="1" applyFill="1" applyBorder="1" applyAlignment="1" applyProtection="1">
      <alignment horizontal="center" vertical="top" wrapText="1"/>
    </xf>
    <xf numFmtId="0" fontId="9" fillId="0" borderId="49" xfId="136" applyNumberFormat="1" applyFont="1" applyFill="1" applyBorder="1" applyAlignment="1" applyProtection="1">
      <alignment horizontal="left" vertical="top" wrapText="1"/>
    </xf>
    <xf numFmtId="0" fontId="10" fillId="0" borderId="45" xfId="136" applyNumberFormat="1" applyFont="1" applyFill="1" applyBorder="1" applyAlignment="1" applyProtection="1">
      <alignment horizontal="left" vertical="top" wrapText="1"/>
    </xf>
    <xf numFmtId="1" fontId="97" fillId="0" borderId="42" xfId="160" applyNumberFormat="1" applyFont="1" applyBorder="1" applyAlignment="1">
      <alignment horizontal="center"/>
    </xf>
    <xf numFmtId="1" fontId="9" fillId="5" borderId="42" xfId="160" applyNumberFormat="1" applyFont="1" applyFill="1" applyBorder="1" applyAlignment="1">
      <alignment horizontal="center"/>
    </xf>
    <xf numFmtId="1" fontId="93" fillId="5" borderId="42" xfId="142" applyNumberFormat="1" applyFont="1" applyFill="1" applyBorder="1" applyAlignment="1">
      <alignment horizontal="center"/>
    </xf>
    <xf numFmtId="1" fontId="9" fillId="0" borderId="42" xfId="160" applyNumberFormat="1" applyFont="1" applyFill="1" applyBorder="1" applyAlignment="1">
      <alignment horizontal="center"/>
    </xf>
    <xf numFmtId="1" fontId="84" fillId="0" borderId="42" xfId="139" applyNumberFormat="1" applyFont="1" applyFill="1" applyBorder="1" applyAlignment="1" applyProtection="1">
      <alignment horizontal="left" vertical="top" wrapText="1"/>
    </xf>
    <xf numFmtId="1" fontId="84" fillId="0" borderId="48" xfId="139" applyNumberFormat="1" applyFont="1" applyFill="1" applyBorder="1" applyAlignment="1" applyProtection="1">
      <alignment horizontal="left" vertical="top" wrapText="1"/>
    </xf>
    <xf numFmtId="1" fontId="84" fillId="0" borderId="8" xfId="139" applyNumberFormat="1" applyFont="1" applyFill="1" applyBorder="1" applyAlignment="1" applyProtection="1">
      <alignment horizontal="left" vertical="top" wrapText="1"/>
    </xf>
    <xf numFmtId="1" fontId="53" fillId="0" borderId="42" xfId="139" applyNumberFormat="1" applyFont="1" applyFill="1" applyBorder="1" applyAlignment="1" applyProtection="1">
      <alignment horizontal="left" vertical="top" wrapText="1"/>
    </xf>
    <xf numFmtId="1" fontId="84" fillId="0" borderId="11" xfId="139" applyNumberFormat="1" applyFont="1" applyFill="1" applyBorder="1" applyAlignment="1" applyProtection="1">
      <alignment horizontal="left" vertical="top" wrapText="1"/>
    </xf>
    <xf numFmtId="1" fontId="53" fillId="0" borderId="8" xfId="139" applyNumberFormat="1" applyFont="1" applyFill="1" applyBorder="1" applyAlignment="1" applyProtection="1">
      <alignment horizontal="left" vertical="top" wrapText="1"/>
    </xf>
    <xf numFmtId="1" fontId="53" fillId="0" borderId="48" xfId="139" applyNumberFormat="1" applyFont="1" applyFill="1" applyBorder="1" applyAlignment="1" applyProtection="1">
      <alignment horizontal="left" vertical="top" wrapText="1"/>
    </xf>
    <xf numFmtId="1" fontId="99" fillId="0" borderId="48" xfId="142" applyNumberFormat="1" applyFont="1" applyBorder="1" applyAlignment="1">
      <alignment horizontal="left"/>
    </xf>
    <xf numFmtId="1" fontId="9" fillId="0" borderId="48" xfId="139" applyNumberFormat="1" applyFont="1" applyFill="1" applyBorder="1" applyAlignment="1" applyProtection="1">
      <alignment horizontal="left" vertical="top" wrapText="1"/>
    </xf>
    <xf numFmtId="0" fontId="10" fillId="0" borderId="46" xfId="139" applyNumberFormat="1" applyFont="1" applyFill="1" applyBorder="1" applyAlignment="1" applyProtection="1">
      <alignment horizontal="left" vertical="top" wrapText="1"/>
    </xf>
    <xf numFmtId="0" fontId="9" fillId="0" borderId="48" xfId="139" applyNumberFormat="1" applyFont="1" applyFill="1" applyBorder="1" applyAlignment="1" applyProtection="1">
      <alignment horizontal="left" vertical="top" wrapText="1"/>
    </xf>
    <xf numFmtId="1" fontId="53" fillId="0" borderId="48" xfId="138" applyNumberFormat="1" applyFont="1" applyFill="1" applyBorder="1" applyAlignment="1" applyProtection="1">
      <alignment horizontal="center" vertical="top" wrapText="1"/>
    </xf>
    <xf numFmtId="1" fontId="65" fillId="0" borderId="48" xfId="142" applyNumberFormat="1" applyFont="1" applyBorder="1" applyAlignment="1">
      <alignment horizontal="center"/>
    </xf>
    <xf numFmtId="1" fontId="53" fillId="0" borderId="8" xfId="138" applyNumberFormat="1" applyFont="1" applyFill="1" applyBorder="1" applyAlignment="1" applyProtection="1">
      <alignment horizontal="center" vertical="top" wrapText="1"/>
    </xf>
    <xf numFmtId="1" fontId="53" fillId="0" borderId="42" xfId="138" applyNumberFormat="1" applyFont="1" applyFill="1" applyBorder="1" applyAlignment="1" applyProtection="1">
      <alignment horizontal="center" vertical="top" wrapText="1"/>
    </xf>
    <xf numFmtId="1" fontId="53" fillId="0" borderId="11" xfId="138" applyNumberFormat="1" applyFont="1" applyFill="1" applyBorder="1" applyAlignment="1" applyProtection="1">
      <alignment horizontal="center" vertical="top" wrapText="1"/>
    </xf>
    <xf numFmtId="1" fontId="93" fillId="0" borderId="48" xfId="142" applyNumberFormat="1" applyFont="1" applyBorder="1" applyAlignment="1">
      <alignment horizontal="center"/>
    </xf>
    <xf numFmtId="1" fontId="9" fillId="5" borderId="48" xfId="161" applyNumberFormat="1" applyFont="1" applyFill="1" applyBorder="1" applyAlignment="1">
      <alignment horizontal="center"/>
    </xf>
    <xf numFmtId="1" fontId="53" fillId="0" borderId="48" xfId="138" applyNumberFormat="1" applyFont="1" applyFill="1" applyBorder="1" applyAlignment="1" applyProtection="1">
      <alignment horizontal="left" vertical="top" wrapText="1"/>
    </xf>
    <xf numFmtId="1" fontId="83" fillId="0" borderId="0" xfId="113" applyNumberFormat="1" applyFont="1"/>
    <xf numFmtId="0" fontId="68" fillId="45" borderId="8" xfId="0" applyFont="1" applyFill="1" applyBorder="1" applyAlignment="1">
      <alignment horizontal="center"/>
    </xf>
    <xf numFmtId="0" fontId="69" fillId="45" borderId="8" xfId="0" applyFont="1" applyFill="1" applyBorder="1"/>
    <xf numFmtId="0" fontId="67" fillId="45" borderId="8" xfId="115" applyNumberFormat="1" applyFont="1" applyFill="1" applyBorder="1" applyAlignment="1" applyProtection="1">
      <alignment horizontal="center" wrapText="1"/>
    </xf>
    <xf numFmtId="0" fontId="71" fillId="45" borderId="11" xfId="115" applyNumberFormat="1" applyFont="1" applyFill="1" applyBorder="1" applyAlignment="1" applyProtection="1">
      <alignment horizontal="left" wrapText="1"/>
    </xf>
    <xf numFmtId="0" fontId="71" fillId="45" borderId="12" xfId="115" applyNumberFormat="1" applyFont="1" applyFill="1" applyBorder="1" applyAlignment="1" applyProtection="1">
      <alignment horizontal="left" wrapText="1"/>
    </xf>
    <xf numFmtId="14" fontId="67" fillId="45" borderId="12" xfId="115" applyNumberFormat="1" applyFont="1" applyFill="1" applyBorder="1" applyAlignment="1" applyProtection="1">
      <alignment horizontal="left" wrapText="1"/>
    </xf>
    <xf numFmtId="0" fontId="67" fillId="45" borderId="8" xfId="115" applyFont="1" applyFill="1" applyBorder="1" applyAlignment="1"/>
    <xf numFmtId="0" fontId="70" fillId="45" borderId="17" xfId="115" applyFont="1" applyFill="1" applyBorder="1"/>
    <xf numFmtId="0" fontId="67" fillId="45" borderId="8" xfId="122" applyFont="1" applyFill="1" applyBorder="1" applyAlignment="1"/>
    <xf numFmtId="0" fontId="68" fillId="45" borderId="24" xfId="0" applyFont="1" applyFill="1" applyBorder="1"/>
    <xf numFmtId="0" fontId="57" fillId="45" borderId="8" xfId="0" applyFont="1" applyFill="1" applyBorder="1" applyAlignment="1">
      <alignment horizontal="center"/>
    </xf>
    <xf numFmtId="0" fontId="7" fillId="45" borderId="8" xfId="144" quotePrefix="1" applyNumberFormat="1" applyFont="1" applyFill="1" applyBorder="1" applyAlignment="1">
      <alignment horizontal="left"/>
    </xf>
    <xf numFmtId="0" fontId="0" fillId="45" borderId="8" xfId="0" applyFont="1" applyFill="1" applyBorder="1"/>
    <xf numFmtId="0" fontId="125" fillId="45" borderId="8" xfId="0" applyFont="1" applyFill="1" applyBorder="1"/>
    <xf numFmtId="0" fontId="0" fillId="45" borderId="0" xfId="0" applyFont="1" applyFill="1"/>
    <xf numFmtId="14" fontId="0" fillId="0" borderId="6" xfId="0" applyNumberFormat="1" applyFill="1" applyBorder="1"/>
    <xf numFmtId="0" fontId="0" fillId="0" borderId="6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121" fillId="0" borderId="6" xfId="0" applyFont="1" applyFill="1" applyBorder="1"/>
    <xf numFmtId="0" fontId="121" fillId="0" borderId="0" xfId="0" applyFont="1" applyFill="1" applyBorder="1"/>
    <xf numFmtId="0" fontId="0" fillId="0" borderId="79" xfId="0" applyFill="1" applyBorder="1"/>
    <xf numFmtId="0" fontId="0" fillId="0" borderId="78" xfId="0" applyFill="1" applyBorder="1"/>
    <xf numFmtId="0" fontId="118" fillId="0" borderId="0" xfId="0" applyFont="1" applyFill="1" applyBorder="1"/>
    <xf numFmtId="14" fontId="118" fillId="43" borderId="0" xfId="0" applyNumberFormat="1" applyFont="1" applyFill="1" applyBorder="1"/>
    <xf numFmtId="0" fontId="118" fillId="43" borderId="0" xfId="0" applyFont="1" applyFill="1" applyBorder="1"/>
    <xf numFmtId="0" fontId="58" fillId="0" borderId="15" xfId="0" applyFont="1" applyBorder="1" applyAlignment="1">
      <alignment horizontal="center"/>
    </xf>
    <xf numFmtId="0" fontId="58" fillId="0" borderId="33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3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8" xfId="113" applyFont="1" applyBorder="1" applyAlignment="1">
      <alignment horizontal="center" vertical="center" wrapText="1"/>
    </xf>
    <xf numFmtId="0" fontId="9" fillId="0" borderId="26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35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36" xfId="113" applyFont="1" applyBorder="1" applyAlignment="1">
      <alignment horizontal="center" vertical="center" wrapText="1"/>
    </xf>
    <xf numFmtId="0" fontId="9" fillId="0" borderId="37" xfId="113" applyFont="1" applyBorder="1" applyAlignment="1">
      <alignment horizontal="center" vertical="center" wrapText="1"/>
    </xf>
    <xf numFmtId="0" fontId="9" fillId="0" borderId="38" xfId="113" applyFont="1" applyBorder="1" applyAlignment="1">
      <alignment horizontal="center" vertical="center" wrapText="1"/>
    </xf>
    <xf numFmtId="0" fontId="9" fillId="0" borderId="39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27" xfId="113" applyFont="1" applyBorder="1" applyAlignment="1">
      <alignment horizontal="center" vertical="center" wrapText="1"/>
    </xf>
    <xf numFmtId="0" fontId="10" fillId="0" borderId="25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8" xfId="113" applyFont="1" applyBorder="1" applyAlignment="1">
      <alignment vertical="center" wrapText="1"/>
    </xf>
    <xf numFmtId="0" fontId="11" fillId="0" borderId="35" xfId="113" applyFont="1" applyBorder="1" applyAlignment="1">
      <alignment vertical="center" wrapText="1"/>
    </xf>
    <xf numFmtId="0" fontId="11" fillId="0" borderId="37" xfId="113" applyFont="1" applyBorder="1" applyAlignment="1">
      <alignment vertical="center" wrapText="1"/>
    </xf>
    <xf numFmtId="0" fontId="55" fillId="7" borderId="38" xfId="113" applyFont="1" applyFill="1" applyBorder="1" applyAlignment="1">
      <alignment horizontal="center" wrapText="1"/>
    </xf>
    <xf numFmtId="0" fontId="12" fillId="0" borderId="25" xfId="143" applyBorder="1" applyAlignment="1">
      <alignment horizontal="center" vertical="center" wrapText="1"/>
    </xf>
    <xf numFmtId="0" fontId="12" fillId="0" borderId="9" xfId="143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9" xfId="113" applyFont="1" applyBorder="1" applyAlignment="1">
      <alignment vertical="center" wrapText="1"/>
    </xf>
    <xf numFmtId="0" fontId="11" fillId="0" borderId="36" xfId="113" applyFont="1" applyBorder="1" applyAlignment="1">
      <alignment vertical="center" wrapText="1"/>
    </xf>
    <xf numFmtId="0" fontId="11" fillId="0" borderId="39" xfId="113" applyFont="1" applyBorder="1" applyAlignment="1">
      <alignment vertical="center" wrapText="1"/>
    </xf>
    <xf numFmtId="0" fontId="59" fillId="0" borderId="1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left"/>
    </xf>
    <xf numFmtId="0" fontId="84" fillId="0" borderId="3" xfId="122" applyFont="1" applyFill="1" applyBorder="1" applyAlignment="1">
      <alignment horizontal="center" vertical="center"/>
    </xf>
    <xf numFmtId="0" fontId="84" fillId="0" borderId="3" xfId="122" applyFont="1" applyFill="1" applyBorder="1" applyAlignment="1">
      <alignment horizontal="center" vertical="center" wrapText="1"/>
    </xf>
    <xf numFmtId="0" fontId="84" fillId="0" borderId="40" xfId="122" applyFont="1" applyFill="1" applyBorder="1" applyAlignment="1">
      <alignment horizontal="left" vertical="center"/>
    </xf>
    <xf numFmtId="0" fontId="84" fillId="0" borderId="18" xfId="122" applyFont="1" applyFill="1" applyBorder="1" applyAlignment="1">
      <alignment horizontal="left" vertical="center"/>
    </xf>
    <xf numFmtId="0" fontId="84" fillId="0" borderId="3" xfId="122" applyFont="1" applyFill="1" applyBorder="1" applyAlignment="1">
      <alignment horizontal="center"/>
    </xf>
    <xf numFmtId="0" fontId="84" fillId="0" borderId="28" xfId="122" applyFont="1" applyFill="1" applyBorder="1" applyAlignment="1">
      <alignment horizontal="center" vertical="center" wrapText="1"/>
    </xf>
    <xf numFmtId="0" fontId="84" fillId="0" borderId="26" xfId="122" applyFont="1" applyFill="1" applyBorder="1" applyAlignment="1">
      <alignment horizontal="center" vertical="center" wrapText="1"/>
    </xf>
    <xf numFmtId="0" fontId="84" fillId="0" borderId="29" xfId="122" applyFont="1" applyFill="1" applyBorder="1" applyAlignment="1">
      <alignment horizontal="center" vertical="center" wrapText="1"/>
    </xf>
    <xf numFmtId="0" fontId="84" fillId="0" borderId="37" xfId="122" applyFont="1" applyFill="1" applyBorder="1" applyAlignment="1">
      <alignment horizontal="center" vertical="center" wrapText="1"/>
    </xf>
    <xf numFmtId="0" fontId="84" fillId="0" borderId="38" xfId="122" applyFont="1" applyFill="1" applyBorder="1" applyAlignment="1">
      <alignment horizontal="center" vertical="center" wrapText="1"/>
    </xf>
    <xf numFmtId="0" fontId="84" fillId="0" borderId="39" xfId="122" applyFont="1" applyFill="1" applyBorder="1" applyAlignment="1">
      <alignment horizontal="center" vertical="center" wrapText="1"/>
    </xf>
    <xf numFmtId="0" fontId="4" fillId="0" borderId="28" xfId="122" applyFont="1" applyBorder="1" applyAlignment="1">
      <alignment horizontal="center"/>
    </xf>
    <xf numFmtId="0" fontId="4" fillId="0" borderId="26" xfId="122" applyFont="1" applyBorder="1" applyAlignment="1">
      <alignment horizontal="center"/>
    </xf>
    <xf numFmtId="0" fontId="4" fillId="0" borderId="29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126" fillId="0" borderId="38" xfId="0" applyFont="1" applyBorder="1" applyAlignment="1">
      <alignment horizontal="center" vertical="center" wrapText="1"/>
    </xf>
    <xf numFmtId="0" fontId="65" fillId="0" borderId="37" xfId="0" applyFont="1" applyFill="1" applyBorder="1" applyAlignment="1">
      <alignment horizontal="right"/>
    </xf>
    <xf numFmtId="0" fontId="65" fillId="0" borderId="38" xfId="0" applyFont="1" applyFill="1" applyBorder="1" applyAlignment="1">
      <alignment horizontal="right"/>
    </xf>
    <xf numFmtId="0" fontId="65" fillId="0" borderId="39" xfId="0" applyFont="1" applyFill="1" applyBorder="1" applyAlignment="1">
      <alignment horizontal="right"/>
    </xf>
    <xf numFmtId="0" fontId="63" fillId="0" borderId="60" xfId="0" applyFont="1" applyFill="1" applyBorder="1" applyAlignment="1">
      <alignment horizontal="center" vertical="center"/>
    </xf>
    <xf numFmtId="0" fontId="63" fillId="0" borderId="66" xfId="0" applyFont="1" applyFill="1" applyBorder="1" applyAlignment="1">
      <alignment horizontal="center" vertical="center"/>
    </xf>
    <xf numFmtId="0" fontId="63" fillId="0" borderId="61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63" fillId="0" borderId="64" xfId="0" applyFont="1" applyFill="1" applyBorder="1" applyAlignment="1">
      <alignment horizontal="center" vertical="center"/>
    </xf>
    <xf numFmtId="0" fontId="61" fillId="40" borderId="40" xfId="0" applyFont="1" applyFill="1" applyBorder="1" applyAlignment="1">
      <alignment horizontal="center"/>
    </xf>
    <xf numFmtId="0" fontId="61" fillId="40" borderId="2" xfId="0" applyFont="1" applyFill="1" applyBorder="1" applyAlignment="1">
      <alignment horizontal="center"/>
    </xf>
    <xf numFmtId="0" fontId="61" fillId="40" borderId="18" xfId="0" applyFont="1" applyFill="1" applyBorder="1" applyAlignment="1">
      <alignment horizontal="center"/>
    </xf>
    <xf numFmtId="0" fontId="61" fillId="0" borderId="40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72" fillId="0" borderId="65" xfId="0" applyFont="1" applyFill="1" applyBorder="1" applyAlignment="1">
      <alignment horizontal="center" vertical="center"/>
    </xf>
    <xf numFmtId="0" fontId="72" fillId="0" borderId="70" xfId="0" applyFont="1" applyFill="1" applyBorder="1" applyAlignment="1">
      <alignment horizontal="center" vertical="center"/>
    </xf>
    <xf numFmtId="0" fontId="61" fillId="0" borderId="26" xfId="0" applyFont="1" applyBorder="1" applyAlignment="1">
      <alignment horizontal="center"/>
    </xf>
    <xf numFmtId="0" fontId="61" fillId="40" borderId="26" xfId="0" applyFont="1" applyFill="1" applyBorder="1" applyAlignment="1">
      <alignment horizontal="center"/>
    </xf>
    <xf numFmtId="0" fontId="135" fillId="0" borderId="0" xfId="0" applyFont="1" applyAlignment="1">
      <alignment horizontal="center" vertical="center" wrapText="1"/>
    </xf>
  </cellXfs>
  <cellStyles count="2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 4_xep lop dot 2" xfId="204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15KKT" xfId="134"/>
    <cellStyle name="Normal_15KTR" xfId="135"/>
    <cellStyle name="Normal_15QNH" xfId="136"/>
    <cellStyle name="Normal_15QTH" xfId="137"/>
    <cellStyle name="Normal_15TMT" xfId="138"/>
    <cellStyle name="Normal_15TVT" xfId="139"/>
    <cellStyle name="Normal_15XDC" xfId="140"/>
    <cellStyle name="Normal_Book1" xfId="141"/>
    <cellStyle name="Normal_DANH SACH NHAP HỌC lien thongT07" xfId="142"/>
    <cellStyle name="Normal_ds_anh_van_khoa_12_hk1" xfId="143"/>
    <cellStyle name="Normal_hoc ghep AVKC HK2 2" xfId="144"/>
    <cellStyle name="Normal_Khoa 2007" xfId="145"/>
    <cellStyle name="Normal_KTr_NT" xfId="146"/>
    <cellStyle name="Normal_MMT" xfId="147"/>
    <cellStyle name="Normal_NH" xfId="148"/>
    <cellStyle name="Normal_nv2_2003" xfId="149"/>
    <cellStyle name="Normal_Sheet1" xfId="150"/>
    <cellStyle name="Normal_XDCD" xfId="151"/>
    <cellStyle name="Normal1" xfId="152"/>
    <cellStyle name="Note" xfId="153" builtinId="10" customBuiltin="1"/>
    <cellStyle name="Output" xfId="154" builtinId="21" customBuiltin="1"/>
    <cellStyle name="Percent (0)" xfId="155"/>
    <cellStyle name="Percent [2]" xfId="156"/>
    <cellStyle name="Percent 2" xfId="157"/>
    <cellStyle name="Percent 3" xfId="158"/>
    <cellStyle name="Percent_15KTR" xfId="159"/>
    <cellStyle name="Percent_15QNH" xfId="160"/>
    <cellStyle name="Percent_15TMT" xfId="161"/>
    <cellStyle name="Percent_15XDC" xfId="162"/>
    <cellStyle name="PERCENTAGE" xfId="163"/>
    <cellStyle name="PrePop Currency (0)" xfId="164"/>
    <cellStyle name="PrePop Currency (0) 2" xfId="165"/>
    <cellStyle name="PSChar" xfId="166"/>
    <cellStyle name="PSDate" xfId="167"/>
    <cellStyle name="PSDec" xfId="168"/>
    <cellStyle name="PSHeading" xfId="169"/>
    <cellStyle name="PSInt" xfId="170"/>
    <cellStyle name="PSSpacer" xfId="171"/>
    <cellStyle name="songuyen" xfId="172"/>
    <cellStyle name="Style 1" xfId="173"/>
    <cellStyle name="subhead" xfId="174"/>
    <cellStyle name="Text Indent A" xfId="175"/>
    <cellStyle name="Text Indent B" xfId="176"/>
    <cellStyle name="Text Indent B 2" xfId="177"/>
    <cellStyle name="Title" xfId="178" builtinId="15" customBuiltin="1"/>
    <cellStyle name="Total" xfId="179" builtinId="25" customBuiltin="1"/>
    <cellStyle name="Total 2" xfId="180"/>
    <cellStyle name="Warning Text" xfId="181" builtinId="11" customBuiltin="1"/>
    <cellStyle name="xuan" xfId="182"/>
    <cellStyle name="똿뗦먛귟 [0.00]_PRODUCT DETAIL Q1" xfId="183"/>
    <cellStyle name="똿뗦먛귟_PRODUCT DETAIL Q1" xfId="184"/>
    <cellStyle name="믅됞 [0.00]_PRODUCT DETAIL Q1" xfId="185"/>
    <cellStyle name="믅됞_PRODUCT DETAIL Q1" xfId="186"/>
    <cellStyle name="백분율_95" xfId="187"/>
    <cellStyle name="뷭?_BOOKSHIP" xfId="188"/>
    <cellStyle name="一般_00Q3902REV.1" xfId="189"/>
    <cellStyle name="千分位[0]_00Q3902REV.1" xfId="190"/>
    <cellStyle name="千分位_00Q3902REV.1" xfId="191"/>
    <cellStyle name="콤마 [0]_1202" xfId="192"/>
    <cellStyle name="콤마_1202" xfId="193"/>
    <cellStyle name="통화 [0]_1202" xfId="194"/>
    <cellStyle name="통화_1202" xfId="195"/>
    <cellStyle name="표준_(정보부문)월별인원계획" xfId="196"/>
    <cellStyle name="標準_Financial Prpsl" xfId="197"/>
    <cellStyle name="貨幣 [0]_00Q3902REV.1" xfId="198"/>
    <cellStyle name="貨幣[0]_BRE" xfId="199"/>
    <cellStyle name="貨幣_00Q3902REV.1" xfId="200"/>
    <cellStyle name=" [0.00]_ Att. 1- Cover" xfId="201"/>
    <cellStyle name="_ Att. 1- Cover" xfId="202"/>
    <cellStyle name="?_ Att. 1- Cover" xfId="203"/>
  </cellStyles>
  <dxfs count="3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83" name="Text Box 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84" name="Text Box 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85" name="Text Box 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86" name="Text Box 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87" name="Text Box 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88" name="Text Box 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89" name="Text Box 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0" name="Text Box 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1" name="Text Box 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2" name="Text Box 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3" name="Text Box 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4" name="Text Box 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5" name="Text Box 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6" name="Text Box 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7" name="Text Box 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8" name="Text Box 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799" name="Text Box 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0" name="Text Box 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1" name="Text Box 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2" name="Text Box 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3" name="Text Box 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4" name="Text Box 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5" name="Text Box 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6" name="Text Box 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7" name="Text Box 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8" name="Text Box 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09" name="Text Box 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0" name="Text Box 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1" name="Text Box 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2" name="Text Box 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3" name="Text Box 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4" name="Text Box 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5" name="Text Box 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6" name="Text Box 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7" name="Text Box 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8" name="Text Box 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19" name="Text Box 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0" name="Text Box 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1" name="Text Box 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2" name="Text Box 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3" name="Text Box 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4" name="Text Box 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5" name="Text Box 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6" name="Text Box 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7" name="Text Box 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8" name="Text Box 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29" name="Text Box 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0" name="Text Box 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1" name="Text Box 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2" name="Text Box 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3" name="Text Box 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4" name="Text Box 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5" name="Text Box 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6" name="Text Box 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7" name="Text Box 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8" name="Text Box 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39" name="Text Box 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0" name="Text Box 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1" name="Text Box 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2" name="Text Box 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3" name="Text Box 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4" name="Text Box 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5" name="Text Box 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6" name="Text Box 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7" name="Text Box 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8" name="Text Box 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49" name="Text Box 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0" name="Text Box 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1" name="Text Box 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2" name="Text Box 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3" name="Text Box 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4" name="Text Box 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5" name="Text Box 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6" name="Text Box 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7" name="Text Box 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8" name="Text Box 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59" name="Text Box 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0" name="Text Box 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1" name="Text Box 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2" name="Text Box 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3" name="Text Box 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4" name="Text Box 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5" name="Text Box 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6" name="Text Box 8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7" name="Text Box 8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8" name="Text Box 8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69" name="Text Box 8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0" name="Text Box 8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1" name="Text Box 8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2" name="Text Box 9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3" name="Text Box 9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4" name="Text Box 9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5" name="Text Box 9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6" name="Text Box 9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7" name="Text Box 9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8" name="Text Box 9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79" name="Text Box 9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0" name="Text Box 9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1" name="Text Box 9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2" name="Text Box 10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3" name="Text Box 10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4" name="Text Box 10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5" name="Text Box 10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6" name="Text Box 10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7" name="Text Box 10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8" name="Text Box 10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89" name="Text Box 10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0" name="Text Box 10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1" name="Text Box 10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2" name="Text Box 1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3" name="Text Box 1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4" name="Text Box 1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5" name="Text Box 1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6" name="Text Box 1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7" name="Text Box 1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8" name="Text Box 1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899" name="Text Box 1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0" name="Text Box 1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1" name="Text Box 1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2" name="Text Box 1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3" name="Text Box 1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4" name="Text Box 1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5" name="Text Box 1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6" name="Text Box 1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7" name="Text Box 1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8" name="Text Box 1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09" name="Text Box 1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0" name="Text Box 1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1" name="Text Box 1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2" name="Text Box 1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3" name="Text Box 1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4" name="Text Box 1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5" name="Text Box 1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6" name="Text Box 1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7" name="Text Box 1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8" name="Text Box 1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19" name="Text Box 1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0" name="Text Box 1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1" name="Text Box 1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2" name="Text Box 1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3" name="Text Box 1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4" name="Text Box 1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5" name="Text Box 1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6" name="Text Box 1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7" name="Text Box 1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8" name="Text Box 1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29" name="Text Box 1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0" name="Text Box 1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1" name="Text Box 1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2" name="Text Box 1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3" name="Text Box 1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4" name="Text Box 1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5" name="Text Box 1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6" name="Text Box 1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7" name="Text Box 1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8" name="Text Box 1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39" name="Text Box 1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0" name="Text Box 1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1" name="Text Box 1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2" name="Text Box 1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3" name="Text Box 1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4" name="Text Box 1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5" name="Text Box 1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6" name="Text Box 1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7" name="Text Box 1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8" name="Text Box 1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49" name="Text Box 1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0" name="Text Box 1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1" name="Text Box 1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2" name="Text Box 1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3" name="Text Box 1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4" name="Text Box 1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5" name="Text Box 1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6" name="Text Box 1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7" name="Text Box 1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8" name="Text Box 1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59" name="Text Box 1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0" name="Text Box 1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1" name="Text Box 1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2" name="Text Box 1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3" name="Text Box 1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4" name="Text Box 1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5" name="Text Box 1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6" name="Text Box 18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7" name="Text Box 18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8" name="Text Box 18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69" name="Text Box 18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0" name="Text Box 18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1" name="Text Box 18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2" name="Text Box 19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3" name="Text Box 19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4" name="Text Box 19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5" name="Text Box 19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6" name="Text Box 19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7" name="Text Box 19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8" name="Text Box 19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79" name="Text Box 19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0" name="Text Box 19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1" name="Text Box 19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2" name="Text Box 20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3" name="Text Box 20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4" name="Text Box 20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5" name="Text Box 20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6" name="Text Box 20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7" name="Text Box 20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8" name="Text Box 20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89" name="Text Box 20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0" name="Text Box 20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1" name="Text Box 20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2" name="Text Box 2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3" name="Text Box 2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4" name="Text Box 2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5" name="Text Box 2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6" name="Text Box 2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7" name="Text Box 2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8" name="Text Box 2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2999" name="Text Box 2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0" name="Text Box 2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1" name="Text Box 2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2" name="Text Box 2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3" name="Text Box 2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4" name="Text Box 2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5" name="Text Box 2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6" name="Text Box 2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7" name="Text Box 2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8" name="Text Box 2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09" name="Text Box 2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0" name="Text Box 2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1" name="Text Box 2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2" name="Text Box 2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3" name="Text Box 2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4" name="Text Box 2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5" name="Text Box 2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6" name="Text Box 2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7" name="Text Box 2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8" name="Text Box 2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19" name="Text Box 2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0" name="Text Box 2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1" name="Text Box 2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2" name="Text Box 2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3" name="Text Box 2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4" name="Text Box 2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5" name="Text Box 2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6" name="Text Box 2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7" name="Text Box 2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8" name="Text Box 2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29" name="Text Box 2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0" name="Text Box 2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1" name="Text Box 2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2" name="Text Box 2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3" name="Text Box 2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4" name="Text Box 2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5" name="Text Box 2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6" name="Text Box 2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7" name="Text Box 2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8" name="Text Box 2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39" name="Text Box 2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0" name="Text Box 2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1" name="Text Box 2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2" name="Text Box 2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3" name="Text Box 2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4" name="Text Box 2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5" name="Text Box 2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6" name="Text Box 2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7" name="Text Box 2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8" name="Text Box 2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49" name="Text Box 2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0" name="Text Box 2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1" name="Text Box 2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2" name="Text Box 2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3" name="Text Box 2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4" name="Text Box 2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5" name="Text Box 2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6" name="Text Box 2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7" name="Text Box 2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8" name="Text Box 2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59" name="Text Box 2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0" name="Text Box 2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1" name="Text Box 2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2" name="Text Box 2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3" name="Text Box 2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4" name="Text Box 2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5" name="Text Box 2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6" name="Text Box 28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7" name="Text Box 28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8" name="Text Box 28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69" name="Text Box 28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0" name="Text Box 28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1" name="Text Box 28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2" name="Text Box 29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3" name="Text Box 29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4" name="Text Box 29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5" name="Text Box 29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6" name="Text Box 29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7" name="Text Box 29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8" name="Text Box 29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79" name="Text Box 29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0" name="Text Box 29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1" name="Text Box 29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2" name="Text Box 30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3" name="Text Box 30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4" name="Text Box 30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5" name="Text Box 30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6" name="Text Box 30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7" name="Text Box 30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8" name="Text Box 30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89" name="Text Box 30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0" name="Text Box 30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1" name="Text Box 30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2" name="Text Box 31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3" name="Text Box 31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4" name="Text Box 31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5" name="Text Box 31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6" name="Text Box 31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7" name="Text Box 31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8" name="Text Box 31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099" name="Text Box 31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0" name="Text Box 31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1" name="Text Box 31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2" name="Text Box 32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3" name="Text Box 32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4" name="Text Box 32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5" name="Text Box 32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6" name="Text Box 32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7" name="Text Box 32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8" name="Text Box 32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09" name="Text Box 32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0" name="Text Box 32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1" name="Text Box 32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2" name="Text Box 33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3" name="Text Box 33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4" name="Text Box 33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5" name="Text Box 33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6" name="Text Box 33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7" name="Text Box 33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8" name="Text Box 33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19" name="Text Box 33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0" name="Text Box 33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1" name="Text Box 33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2" name="Text Box 34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3" name="Text Box 34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4" name="Text Box 34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5" name="Text Box 34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6" name="Text Box 34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7" name="Text Box 34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8" name="Text Box 34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29" name="Text Box 34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0" name="Text Box 34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1" name="Text Box 34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2" name="Text Box 35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3" name="Text Box 35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4" name="Text Box 35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5" name="Text Box 35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6" name="Text Box 35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7" name="Text Box 35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8" name="Text Box 35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39" name="Text Box 35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0" name="Text Box 35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1" name="Text Box 35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2" name="Text Box 36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3" name="Text Box 36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4" name="Text Box 36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5" name="Text Box 36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6" name="Text Box 36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7" name="Text Box 36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8" name="Text Box 36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49" name="Text Box 36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0" name="Text Box 36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1" name="Text Box 36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2" name="Text Box 37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3" name="Text Box 37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4" name="Text Box 37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5" name="Text Box 37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6" name="Text Box 374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7" name="Text Box 375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8" name="Text Box 376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59" name="Text Box 377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60" name="Text Box 378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61" name="Text Box 379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62" name="Text Box 380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63" name="Text Box 381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64" name="Text Box 382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462</xdr:row>
      <xdr:rowOff>0</xdr:rowOff>
    </xdr:from>
    <xdr:to>
      <xdr:col>5</xdr:col>
      <xdr:colOff>76200</xdr:colOff>
      <xdr:row>462</xdr:row>
      <xdr:rowOff>28575</xdr:rowOff>
    </xdr:to>
    <xdr:sp macro="" textlink="">
      <xdr:nvSpPr>
        <xdr:cNvPr id="193165" name="Text Box 383"/>
        <xdr:cNvSpPr txBox="1">
          <a:spLocks noChangeArrowheads="1"/>
        </xdr:cNvSpPr>
      </xdr:nvSpPr>
      <xdr:spPr bwMode="auto">
        <a:xfrm>
          <a:off x="3267075" y="1421511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6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30" t="s">
        <v>6</v>
      </c>
      <c r="B1" s="530"/>
      <c r="C1" s="530"/>
      <c r="D1" s="530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30" t="s">
        <v>7</v>
      </c>
      <c r="B2" s="530"/>
      <c r="C2" s="530"/>
      <c r="D2" s="530"/>
      <c r="E2" s="23"/>
      <c r="F2" s="4" t="s">
        <v>8</v>
      </c>
      <c r="G2" s="59" t="s">
        <v>50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548" t="s">
        <v>3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544" t="s">
        <v>2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F5" s="63"/>
    </row>
    <row r="6" spans="1:32" s="11" customFormat="1" ht="17.25" customHeight="1">
      <c r="A6" s="531" t="s">
        <v>4</v>
      </c>
      <c r="B6" s="10"/>
      <c r="C6" s="534" t="s">
        <v>9</v>
      </c>
      <c r="D6" s="541" t="s">
        <v>10</v>
      </c>
      <c r="E6" s="549" t="s">
        <v>11</v>
      </c>
      <c r="F6" s="537" t="s">
        <v>12</v>
      </c>
      <c r="G6" s="534" t="s">
        <v>13</v>
      </c>
      <c r="H6" s="537" t="s">
        <v>14</v>
      </c>
      <c r="I6" s="540" t="s">
        <v>15</v>
      </c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 t="s">
        <v>16</v>
      </c>
      <c r="Y6" s="540"/>
      <c r="Z6" s="540"/>
      <c r="AA6" s="521" t="s">
        <v>17</v>
      </c>
      <c r="AB6" s="522"/>
      <c r="AC6" s="522"/>
      <c r="AD6" s="523"/>
    </row>
    <row r="7" spans="1:32" s="11" customFormat="1" ht="63.75" customHeight="1">
      <c r="A7" s="532"/>
      <c r="B7" s="12"/>
      <c r="C7" s="535"/>
      <c r="D7" s="542"/>
      <c r="E7" s="550"/>
      <c r="F7" s="538"/>
      <c r="G7" s="535"/>
      <c r="H7" s="545"/>
      <c r="I7" s="13" t="s">
        <v>32</v>
      </c>
      <c r="J7" s="14" t="s">
        <v>35</v>
      </c>
      <c r="K7" s="547" t="s">
        <v>33</v>
      </c>
      <c r="L7" s="547"/>
      <c r="M7" s="547"/>
      <c r="N7" s="547"/>
      <c r="O7" s="547" t="s">
        <v>34</v>
      </c>
      <c r="P7" s="547"/>
      <c r="Q7" s="547"/>
      <c r="R7" s="547"/>
      <c r="S7" s="547" t="s">
        <v>36</v>
      </c>
      <c r="T7" s="547"/>
      <c r="U7" s="547"/>
      <c r="V7" s="547"/>
      <c r="W7" s="14" t="s">
        <v>37</v>
      </c>
      <c r="X7" s="14" t="s">
        <v>38</v>
      </c>
      <c r="Y7" s="14" t="s">
        <v>39</v>
      </c>
      <c r="Z7" s="14" t="s">
        <v>40</v>
      </c>
      <c r="AA7" s="524"/>
      <c r="AB7" s="525"/>
      <c r="AC7" s="525"/>
      <c r="AD7" s="526"/>
    </row>
    <row r="8" spans="1:32" s="18" customFormat="1" ht="21">
      <c r="A8" s="533"/>
      <c r="B8" s="15"/>
      <c r="C8" s="536"/>
      <c r="D8" s="543"/>
      <c r="E8" s="551"/>
      <c r="F8" s="539"/>
      <c r="G8" s="536"/>
      <c r="H8" s="546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27"/>
      <c r="AB8" s="528"/>
      <c r="AC8" s="528"/>
      <c r="AD8" s="529"/>
    </row>
    <row r="9" spans="1:32" s="1" customFormat="1" ht="19.5" customHeight="1">
      <c r="A9" s="26">
        <v>1</v>
      </c>
      <c r="B9" s="26" t="str">
        <f>$G$2&amp;TEXT(A9,"00")</f>
        <v>15E4901</v>
      </c>
      <c r="C9" s="27" t="str">
        <f>IF(ISNA(VLOOKUP($B9,DS!$B$3:$K$1089,$C$4,0))=FALSE,VLOOKUP($B9,DS!$B$3:$K$1089,$C$4,0),"")</f>
        <v/>
      </c>
      <c r="D9" s="28" t="str">
        <f>IF(ISNA(VLOOKUP($B9,DS!$B$3:$K$1089,D$4,0))=FALSE,VLOOKUP($B9,DS!$B$3:$K$1089,D$4,0),"")</f>
        <v/>
      </c>
      <c r="E9" s="29" t="str">
        <f>IF(ISNA(VLOOKUP($B9,DS!$B$3:$K$1089,E$4,0))=FALSE,VLOOKUP($B9,DS!$B$3:$K$1089,E$4,0),"")</f>
        <v/>
      </c>
      <c r="F9" s="27" t="str">
        <f>IF(ISNA(VLOOKUP($B9,DS!$B$3:$K$1089,F$4,0))=FALSE,VLOOKUP($B9,DS!$B$3:$K$1089,F$4,0),"")</f>
        <v/>
      </c>
      <c r="G9" s="27" t="str">
        <f>IF(ISNA(VLOOKUP($B9,DS!$B$3:$K$1089,G$4,0))=FALSE,VLOOKUP($B9,DS!$B$3:$K$1089,G$4,0),"")</f>
        <v/>
      </c>
      <c r="H9" s="27" t="str">
        <f>IF(ISNA(VLOOKUP($B9,DS!$B$3:$K$1089,H$4,0))=FALSE,VLOOKUP($B9,DS!$B$3:$K$1089,H$4,0),"")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518"/>
      <c r="AB9" s="519"/>
      <c r="AC9" s="519"/>
      <c r="AD9" s="52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str">
        <f>IF(ISNA(VLOOKUP($B10,DS!$B$3:$K$1089,$C$4,0))=FALSE,VLOOKUP($B10,DS!$B$3:$K$1089,$C$4,0),"")</f>
        <v/>
      </c>
      <c r="D10" s="28" t="str">
        <f>IF(ISNA(VLOOKUP($B10,DS!$B$3:$K$1089,D$4,0))=FALSE,VLOOKUP($B10,DS!$B$3:$K$1089,D$4,0),"")</f>
        <v/>
      </c>
      <c r="E10" s="29" t="str">
        <f>IF(ISNA(VLOOKUP($B10,DS!$B$3:$K$1089,E$4,0))=FALSE,VLOOKUP($B10,DS!$B$3:$K$1089,E$4,0),"")</f>
        <v/>
      </c>
      <c r="F10" s="27" t="str">
        <f>IF(ISNA(VLOOKUP($B10,DS!$B$3:$K$1089,F$4,0))=FALSE,VLOOKUP($B10,DS!$B$3:$K$1089,F$4,0),"")</f>
        <v/>
      </c>
      <c r="G10" s="27" t="str">
        <f>IF(ISNA(VLOOKUP($B10,DS!$B$3:$K$1089,G$4,0))=FALSE,VLOOKUP($B10,DS!$B$3:$K$1089,G$4,0),"")</f>
        <v/>
      </c>
      <c r="H10" s="27" t="str">
        <f>IF(ISNA(VLOOKUP($B10,DS!$B$3:$K$1089,H$4,0))=FALSE,VLOOKUP($B10,DS!$B$3:$K$1089,H$4,0),"")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14"/>
      <c r="AB10" s="515"/>
      <c r="AC10" s="515"/>
      <c r="AD10" s="516"/>
    </row>
    <row r="11" spans="1:32" s="1" customFormat="1" ht="19.5" customHeight="1">
      <c r="A11" s="26">
        <v>3</v>
      </c>
      <c r="B11" s="26" t="str">
        <f t="shared" si="0"/>
        <v>15E4903</v>
      </c>
      <c r="C11" s="27" t="str">
        <f>IF(ISNA(VLOOKUP($B11,DS!$B$3:$K$1089,$C$4,0))=FALSE,VLOOKUP($B11,DS!$B$3:$K$1089,$C$4,0),"")</f>
        <v/>
      </c>
      <c r="D11" s="28" t="str">
        <f>IF(ISNA(VLOOKUP($B11,DS!$B$3:$K$1089,D$4,0))=FALSE,VLOOKUP($B11,DS!$B$3:$K$1089,D$4,0),"")</f>
        <v/>
      </c>
      <c r="E11" s="29" t="str">
        <f>IF(ISNA(VLOOKUP($B11,DS!$B$3:$K$1089,E$4,0))=FALSE,VLOOKUP($B11,DS!$B$3:$K$1089,E$4,0),"")</f>
        <v/>
      </c>
      <c r="F11" s="27" t="str">
        <f>IF(ISNA(VLOOKUP($B11,DS!$B$3:$K$1089,F$4,0))=FALSE,VLOOKUP($B11,DS!$B$3:$K$1089,F$4,0),"")</f>
        <v/>
      </c>
      <c r="G11" s="27" t="str">
        <f>IF(ISNA(VLOOKUP($B11,DS!$B$3:$K$1089,G$4,0))=FALSE,VLOOKUP($B11,DS!$B$3:$K$1089,G$4,0),"")</f>
        <v/>
      </c>
      <c r="H11" s="27" t="str">
        <f>IF(ISNA(VLOOKUP($B11,DS!$B$3:$K$1089,H$4,0))=FALSE,VLOOKUP($B11,DS!$B$3:$K$1089,H$4,0),"")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514"/>
      <c r="AB11" s="515"/>
      <c r="AC11" s="515"/>
      <c r="AD11" s="516"/>
    </row>
    <row r="12" spans="1:32" s="1" customFormat="1" ht="19.5" customHeight="1">
      <c r="A12" s="26">
        <v>4</v>
      </c>
      <c r="B12" s="26" t="str">
        <f t="shared" si="0"/>
        <v>15E4904</v>
      </c>
      <c r="C12" s="27" t="str">
        <f>IF(ISNA(VLOOKUP($B12,DS!$B$3:$K$1089,$C$4,0))=FALSE,VLOOKUP($B12,DS!$B$3:$K$1089,$C$4,0),"")</f>
        <v/>
      </c>
      <c r="D12" s="28" t="str">
        <f>IF(ISNA(VLOOKUP($B12,DS!$B$3:$K$1089,D$4,0))=FALSE,VLOOKUP($B12,DS!$B$3:$K$1089,D$4,0),"")</f>
        <v/>
      </c>
      <c r="E12" s="29" t="str">
        <f>IF(ISNA(VLOOKUP($B12,DS!$B$3:$K$1089,E$4,0))=FALSE,VLOOKUP($B12,DS!$B$3:$K$1089,E$4,0),"")</f>
        <v/>
      </c>
      <c r="F12" s="27" t="str">
        <f>IF(ISNA(VLOOKUP($B12,DS!$B$3:$K$1089,F$4,0))=FALSE,VLOOKUP($B12,DS!$B$3:$K$1089,F$4,0),"")</f>
        <v/>
      </c>
      <c r="G12" s="27" t="str">
        <f>IF(ISNA(VLOOKUP($B12,DS!$B$3:$K$1089,G$4,0))=FALSE,VLOOKUP($B12,DS!$B$3:$K$1089,G$4,0),"")</f>
        <v/>
      </c>
      <c r="H12" s="27" t="str">
        <f>IF(ISNA(VLOOKUP($B12,DS!$B$3:$K$1089,H$4,0))=FALSE,VLOOKUP($B12,DS!$B$3:$K$1089,H$4,0),"")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514"/>
      <c r="AB12" s="515"/>
      <c r="AC12" s="515"/>
      <c r="AD12" s="516"/>
    </row>
    <row r="13" spans="1:32" s="1" customFormat="1" ht="19.5" customHeight="1">
      <c r="A13" s="26">
        <v>5</v>
      </c>
      <c r="B13" s="26" t="str">
        <f t="shared" si="0"/>
        <v>15E4905</v>
      </c>
      <c r="C13" s="27" t="str">
        <f>IF(ISNA(VLOOKUP($B13,DS!$B$3:$K$1089,$C$4,0))=FALSE,VLOOKUP($B13,DS!$B$3:$K$1089,$C$4,0),"")</f>
        <v/>
      </c>
      <c r="D13" s="28" t="str">
        <f>IF(ISNA(VLOOKUP($B13,DS!$B$3:$K$1089,D$4,0))=FALSE,VLOOKUP($B13,DS!$B$3:$K$1089,D$4,0),"")</f>
        <v/>
      </c>
      <c r="E13" s="29" t="str">
        <f>IF(ISNA(VLOOKUP($B13,DS!$B$3:$K$1089,E$4,0))=FALSE,VLOOKUP($B13,DS!$B$3:$K$1089,E$4,0),"")</f>
        <v/>
      </c>
      <c r="F13" s="27" t="str">
        <f>IF(ISNA(VLOOKUP($B13,DS!$B$3:$K$1089,F$4,0))=FALSE,VLOOKUP($B13,DS!$B$3:$K$1089,F$4,0),"")</f>
        <v/>
      </c>
      <c r="G13" s="27" t="str">
        <f>IF(ISNA(VLOOKUP($B13,DS!$B$3:$K$1089,G$4,0))=FALSE,VLOOKUP($B13,DS!$B$3:$K$1089,G$4,0),"")</f>
        <v/>
      </c>
      <c r="H13" s="27" t="str">
        <f>IF(ISNA(VLOOKUP($B13,DS!$B$3:$K$1089,H$4,0))=FALSE,VLOOKUP($B13,DS!$B$3:$K$1089,H$4,0),"")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514"/>
      <c r="AB13" s="515"/>
      <c r="AC13" s="515"/>
      <c r="AD13" s="516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str">
        <f>IF(ISNA(VLOOKUP($B14,DS!$B$3:$K$1089,$C$4,0))=FALSE,VLOOKUP($B14,DS!$B$3:$K$1089,$C$4,0),"")</f>
        <v/>
      </c>
      <c r="D14" s="28" t="str">
        <f>IF(ISNA(VLOOKUP($B14,DS!$B$3:$K$1089,D$4,0))=FALSE,VLOOKUP($B14,DS!$B$3:$K$1089,D$4,0),"")</f>
        <v/>
      </c>
      <c r="E14" s="29" t="str">
        <f>IF(ISNA(VLOOKUP($B14,DS!$B$3:$K$1089,E$4,0))=FALSE,VLOOKUP($B14,DS!$B$3:$K$1089,E$4,0),"")</f>
        <v/>
      </c>
      <c r="F14" s="27" t="str">
        <f>IF(ISNA(VLOOKUP($B14,DS!$B$3:$K$1089,F$4,0))=FALSE,VLOOKUP($B14,DS!$B$3:$K$1089,F$4,0),"")</f>
        <v/>
      </c>
      <c r="G14" s="27" t="str">
        <f>IF(ISNA(VLOOKUP($B14,DS!$B$3:$K$1089,G$4,0))=FALSE,VLOOKUP($B14,DS!$B$3:$K$1089,G$4,0),"")</f>
        <v/>
      </c>
      <c r="H14" s="27" t="str">
        <f>IF(ISNA(VLOOKUP($B14,DS!$B$3:$K$1089,H$4,0))=FALSE,VLOOKUP($B14,DS!$B$3:$K$1089,H$4,0),"")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514"/>
      <c r="AB14" s="515"/>
      <c r="AC14" s="515"/>
      <c r="AD14" s="516"/>
    </row>
    <row r="15" spans="1:32" s="1" customFormat="1" ht="19.5" customHeight="1">
      <c r="A15" s="26">
        <v>7</v>
      </c>
      <c r="B15" s="26" t="str">
        <f t="shared" si="0"/>
        <v>15E4907</v>
      </c>
      <c r="C15" s="27" t="str">
        <f>IF(ISNA(VLOOKUP($B15,DS!$B$3:$K$1089,$C$4,0))=FALSE,VLOOKUP($B15,DS!$B$3:$K$1089,$C$4,0),"")</f>
        <v/>
      </c>
      <c r="D15" s="28" t="str">
        <f>IF(ISNA(VLOOKUP($B15,DS!$B$3:$K$1089,D$4,0))=FALSE,VLOOKUP($B15,DS!$B$3:$K$1089,D$4,0),"")</f>
        <v/>
      </c>
      <c r="E15" s="29" t="str">
        <f>IF(ISNA(VLOOKUP($B15,DS!$B$3:$K$1089,E$4,0))=FALSE,VLOOKUP($B15,DS!$B$3:$K$1089,E$4,0),"")</f>
        <v/>
      </c>
      <c r="F15" s="27" t="str">
        <f>IF(ISNA(VLOOKUP($B15,DS!$B$3:$K$1089,F$4,0))=FALSE,VLOOKUP($B15,DS!$B$3:$K$1089,F$4,0),"")</f>
        <v/>
      </c>
      <c r="G15" s="27" t="str">
        <f>IF(ISNA(VLOOKUP($B15,DS!$B$3:$K$1089,G$4,0))=FALSE,VLOOKUP($B15,DS!$B$3:$K$1089,G$4,0),"")</f>
        <v/>
      </c>
      <c r="H15" s="27" t="str">
        <f>IF(ISNA(VLOOKUP($B15,DS!$B$3:$K$1089,H$4,0))=FALSE,VLOOKUP($B15,DS!$B$3:$K$1089,H$4,0),"")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514"/>
      <c r="AB15" s="515"/>
      <c r="AC15" s="515"/>
      <c r="AD15" s="516"/>
    </row>
    <row r="16" spans="1:32" s="1" customFormat="1" ht="19.5" customHeight="1">
      <c r="A16" s="26">
        <v>8</v>
      </c>
      <c r="B16" s="26" t="str">
        <f t="shared" si="0"/>
        <v>15E4908</v>
      </c>
      <c r="C16" s="27" t="str">
        <f>IF(ISNA(VLOOKUP($B16,DS!$B$3:$K$1089,$C$4,0))=FALSE,VLOOKUP($B16,DS!$B$3:$K$1089,$C$4,0),"")</f>
        <v/>
      </c>
      <c r="D16" s="28" t="str">
        <f>IF(ISNA(VLOOKUP($B16,DS!$B$3:$K$1089,D$4,0))=FALSE,VLOOKUP($B16,DS!$B$3:$K$1089,D$4,0),"")</f>
        <v/>
      </c>
      <c r="E16" s="29" t="str">
        <f>IF(ISNA(VLOOKUP($B16,DS!$B$3:$K$1089,E$4,0))=FALSE,VLOOKUP($B16,DS!$B$3:$K$1089,E$4,0),"")</f>
        <v/>
      </c>
      <c r="F16" s="27" t="str">
        <f>IF(ISNA(VLOOKUP($B16,DS!$B$3:$K$1089,F$4,0))=FALSE,VLOOKUP($B16,DS!$B$3:$K$1089,F$4,0),"")</f>
        <v/>
      </c>
      <c r="G16" s="27" t="str">
        <f>IF(ISNA(VLOOKUP($B16,DS!$B$3:$K$1089,G$4,0))=FALSE,VLOOKUP($B16,DS!$B$3:$K$1089,G$4,0),"")</f>
        <v/>
      </c>
      <c r="H16" s="27" t="str">
        <f>IF(ISNA(VLOOKUP($B16,DS!$B$3:$K$1089,H$4,0))=FALSE,VLOOKUP($B16,DS!$B$3:$K$1089,H$4,0),"")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514"/>
      <c r="AB16" s="515"/>
      <c r="AC16" s="515"/>
      <c r="AD16" s="516"/>
    </row>
    <row r="17" spans="1:30" s="1" customFormat="1" ht="19.5" customHeight="1">
      <c r="A17" s="26">
        <v>9</v>
      </c>
      <c r="B17" s="26" t="str">
        <f t="shared" si="0"/>
        <v>15E4909</v>
      </c>
      <c r="C17" s="27" t="str">
        <f>IF(ISNA(VLOOKUP($B17,DS!$B$3:$K$1089,$C$4,0))=FALSE,VLOOKUP($B17,DS!$B$3:$K$1089,$C$4,0),"")</f>
        <v/>
      </c>
      <c r="D17" s="28" t="str">
        <f>IF(ISNA(VLOOKUP($B17,DS!$B$3:$K$1089,D$4,0))=FALSE,VLOOKUP($B17,DS!$B$3:$K$1089,D$4,0),"")</f>
        <v/>
      </c>
      <c r="E17" s="29" t="str">
        <f>IF(ISNA(VLOOKUP($B17,DS!$B$3:$K$1089,E$4,0))=FALSE,VLOOKUP($B17,DS!$B$3:$K$1089,E$4,0),"")</f>
        <v/>
      </c>
      <c r="F17" s="27" t="str">
        <f>IF(ISNA(VLOOKUP($B17,DS!$B$3:$K$1089,F$4,0))=FALSE,VLOOKUP($B17,DS!$B$3:$K$1089,F$4,0),"")</f>
        <v/>
      </c>
      <c r="G17" s="27" t="str">
        <f>IF(ISNA(VLOOKUP($B17,DS!$B$3:$K$1089,G$4,0))=FALSE,VLOOKUP($B17,DS!$B$3:$K$1089,G$4,0),"")</f>
        <v/>
      </c>
      <c r="H17" s="27" t="str">
        <f>IF(ISNA(VLOOKUP($B17,DS!$B$3:$K$1089,H$4,0))=FALSE,VLOOKUP($B17,DS!$B$3:$K$1089,H$4,0),"")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14"/>
      <c r="AB17" s="515"/>
      <c r="AC17" s="515"/>
      <c r="AD17" s="516"/>
    </row>
    <row r="18" spans="1:30" s="1" customFormat="1" ht="19.5" customHeight="1">
      <c r="A18" s="26">
        <v>10</v>
      </c>
      <c r="B18" s="26" t="str">
        <f t="shared" si="0"/>
        <v>15E4910</v>
      </c>
      <c r="C18" s="27" t="str">
        <f>IF(ISNA(VLOOKUP($B18,DS!$B$3:$K$1089,$C$4,0))=FALSE,VLOOKUP($B18,DS!$B$3:$K$1089,$C$4,0),"")</f>
        <v/>
      </c>
      <c r="D18" s="28" t="str">
        <f>IF(ISNA(VLOOKUP($B18,DS!$B$3:$K$1089,D$4,0))=FALSE,VLOOKUP($B18,DS!$B$3:$K$1089,D$4,0),"")</f>
        <v/>
      </c>
      <c r="E18" s="29" t="str">
        <f>IF(ISNA(VLOOKUP($B18,DS!$B$3:$K$1089,E$4,0))=FALSE,VLOOKUP($B18,DS!$B$3:$K$1089,E$4,0),"")</f>
        <v/>
      </c>
      <c r="F18" s="27" t="str">
        <f>IF(ISNA(VLOOKUP($B18,DS!$B$3:$K$1089,F$4,0))=FALSE,VLOOKUP($B18,DS!$B$3:$K$1089,F$4,0),"")</f>
        <v/>
      </c>
      <c r="G18" s="27" t="str">
        <f>IF(ISNA(VLOOKUP($B18,DS!$B$3:$K$1089,G$4,0))=FALSE,VLOOKUP($B18,DS!$B$3:$K$1089,G$4,0),"")</f>
        <v/>
      </c>
      <c r="H18" s="27" t="str">
        <f>IF(ISNA(VLOOKUP($B18,DS!$B$3:$K$1089,H$4,0))=FALSE,VLOOKUP($B18,DS!$B$3:$K$1089,H$4,0),"")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514"/>
      <c r="AB18" s="515"/>
      <c r="AC18" s="515"/>
      <c r="AD18" s="516"/>
    </row>
    <row r="19" spans="1:30" s="1" customFormat="1" ht="19.5" customHeight="1">
      <c r="A19" s="26">
        <v>11</v>
      </c>
      <c r="B19" s="26" t="str">
        <f t="shared" si="0"/>
        <v>15E4911</v>
      </c>
      <c r="C19" s="27" t="str">
        <f>IF(ISNA(VLOOKUP($B19,DS!$B$3:$K$1089,$C$4,0))=FALSE,VLOOKUP($B19,DS!$B$3:$K$1089,$C$4,0),"")</f>
        <v/>
      </c>
      <c r="D19" s="28" t="str">
        <f>IF(ISNA(VLOOKUP($B19,DS!$B$3:$K$1089,D$4,0))=FALSE,VLOOKUP($B19,DS!$B$3:$K$1089,D$4,0),"")</f>
        <v/>
      </c>
      <c r="E19" s="29" t="str">
        <f>IF(ISNA(VLOOKUP($B19,DS!$B$3:$K$1089,E$4,0))=FALSE,VLOOKUP($B19,DS!$B$3:$K$1089,E$4,0),"")</f>
        <v/>
      </c>
      <c r="F19" s="27" t="str">
        <f>IF(ISNA(VLOOKUP($B19,DS!$B$3:$K$1089,F$4,0))=FALSE,VLOOKUP($B19,DS!$B$3:$K$1089,F$4,0),"")</f>
        <v/>
      </c>
      <c r="G19" s="27" t="str">
        <f>IF(ISNA(VLOOKUP($B19,DS!$B$3:$K$1089,G$4,0))=FALSE,VLOOKUP($B19,DS!$B$3:$K$1089,G$4,0),"")</f>
        <v/>
      </c>
      <c r="H19" s="27" t="str">
        <f>IF(ISNA(VLOOKUP($B19,DS!$B$3:$K$1089,H$4,0))=FALSE,VLOOKUP($B19,DS!$B$3:$K$1089,H$4,0),"")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514"/>
      <c r="AB19" s="515"/>
      <c r="AC19" s="515"/>
      <c r="AD19" s="516"/>
    </row>
    <row r="20" spans="1:30" s="1" customFormat="1" ht="19.5" customHeight="1">
      <c r="A20" s="26">
        <v>12</v>
      </c>
      <c r="B20" s="26" t="str">
        <f t="shared" si="0"/>
        <v>15E4912</v>
      </c>
      <c r="C20" s="27" t="str">
        <f>IF(ISNA(VLOOKUP($B20,DS!$B$3:$K$1089,$C$4,0))=FALSE,VLOOKUP($B20,DS!$B$3:$K$1089,$C$4,0),"")</f>
        <v/>
      </c>
      <c r="D20" s="28" t="str">
        <f>IF(ISNA(VLOOKUP($B20,DS!$B$3:$K$1089,D$4,0))=FALSE,VLOOKUP($B20,DS!$B$3:$K$1089,D$4,0),"")</f>
        <v/>
      </c>
      <c r="E20" s="29" t="str">
        <f>IF(ISNA(VLOOKUP($B20,DS!$B$3:$K$1089,E$4,0))=FALSE,VLOOKUP($B20,DS!$B$3:$K$1089,E$4,0),"")</f>
        <v/>
      </c>
      <c r="F20" s="27" t="str">
        <f>IF(ISNA(VLOOKUP($B20,DS!$B$3:$K$1089,F$4,0))=FALSE,VLOOKUP($B20,DS!$B$3:$K$1089,F$4,0),"")</f>
        <v/>
      </c>
      <c r="G20" s="27" t="str">
        <f>IF(ISNA(VLOOKUP($B20,DS!$B$3:$K$1089,G$4,0))=FALSE,VLOOKUP($B20,DS!$B$3:$K$1089,G$4,0),"")</f>
        <v/>
      </c>
      <c r="H20" s="27" t="str">
        <f>IF(ISNA(VLOOKUP($B20,DS!$B$3:$K$1089,H$4,0))=FALSE,VLOOKUP($B20,DS!$B$3:$K$1089,H$4,0),"")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514"/>
      <c r="AB20" s="515"/>
      <c r="AC20" s="515"/>
      <c r="AD20" s="516"/>
    </row>
    <row r="21" spans="1:30" s="1" customFormat="1" ht="19.5" customHeight="1">
      <c r="A21" s="26">
        <v>13</v>
      </c>
      <c r="B21" s="26" t="str">
        <f t="shared" si="0"/>
        <v>15E4913</v>
      </c>
      <c r="C21" s="27" t="str">
        <f>IF(ISNA(VLOOKUP($B21,DS!$B$3:$K$1089,$C$4,0))=FALSE,VLOOKUP($B21,DS!$B$3:$K$1089,$C$4,0),"")</f>
        <v/>
      </c>
      <c r="D21" s="28" t="str">
        <f>IF(ISNA(VLOOKUP($B21,DS!$B$3:$K$1089,D$4,0))=FALSE,VLOOKUP($B21,DS!$B$3:$K$1089,D$4,0),"")</f>
        <v/>
      </c>
      <c r="E21" s="29" t="str">
        <f>IF(ISNA(VLOOKUP($B21,DS!$B$3:$K$1089,E$4,0))=FALSE,VLOOKUP($B21,DS!$B$3:$K$1089,E$4,0),"")</f>
        <v/>
      </c>
      <c r="F21" s="27" t="str">
        <f>IF(ISNA(VLOOKUP($B21,DS!$B$3:$K$1089,F$4,0))=FALSE,VLOOKUP($B21,DS!$B$3:$K$1089,F$4,0),"")</f>
        <v/>
      </c>
      <c r="G21" s="27" t="str">
        <f>IF(ISNA(VLOOKUP($B21,DS!$B$3:$K$1089,G$4,0))=FALSE,VLOOKUP($B21,DS!$B$3:$K$1089,G$4,0),"")</f>
        <v/>
      </c>
      <c r="H21" s="27" t="str">
        <f>IF(ISNA(VLOOKUP($B21,DS!$B$3:$K$1089,H$4,0))=FALSE,VLOOKUP($B21,DS!$B$3:$K$1089,H$4,0),"")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514"/>
      <c r="AB21" s="515"/>
      <c r="AC21" s="515"/>
      <c r="AD21" s="516"/>
    </row>
    <row r="22" spans="1:30" s="1" customFormat="1" ht="19.5" customHeight="1">
      <c r="A22" s="26">
        <v>14</v>
      </c>
      <c r="B22" s="26" t="str">
        <f t="shared" si="0"/>
        <v>15E4914</v>
      </c>
      <c r="C22" s="27" t="str">
        <f>IF(ISNA(VLOOKUP($B22,DS!$B$3:$K$1089,$C$4,0))=FALSE,VLOOKUP($B22,DS!$B$3:$K$1089,$C$4,0),"")</f>
        <v/>
      </c>
      <c r="D22" s="28" t="str">
        <f>IF(ISNA(VLOOKUP($B22,DS!$B$3:$K$1089,D$4,0))=FALSE,VLOOKUP($B22,DS!$B$3:$K$1089,D$4,0),"")</f>
        <v/>
      </c>
      <c r="E22" s="29" t="str">
        <f>IF(ISNA(VLOOKUP($B22,DS!$B$3:$K$1089,E$4,0))=FALSE,VLOOKUP($B22,DS!$B$3:$K$1089,E$4,0),"")</f>
        <v/>
      </c>
      <c r="F22" s="27" t="str">
        <f>IF(ISNA(VLOOKUP($B22,DS!$B$3:$K$1089,F$4,0))=FALSE,VLOOKUP($B22,DS!$B$3:$K$1089,F$4,0),"")</f>
        <v/>
      </c>
      <c r="G22" s="27" t="str">
        <f>IF(ISNA(VLOOKUP($B22,DS!$B$3:$K$1089,G$4,0))=FALSE,VLOOKUP($B22,DS!$B$3:$K$1089,G$4,0),"")</f>
        <v/>
      </c>
      <c r="H22" s="27" t="str">
        <f>IF(ISNA(VLOOKUP($B22,DS!$B$3:$K$1089,H$4,0))=FALSE,VLOOKUP($B22,DS!$B$3:$K$1089,H$4,0),"")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514"/>
      <c r="AB22" s="515"/>
      <c r="AC22" s="515"/>
      <c r="AD22" s="516"/>
    </row>
    <row r="23" spans="1:30" s="1" customFormat="1" ht="19.5" customHeight="1">
      <c r="A23" s="46">
        <v>15</v>
      </c>
      <c r="B23" s="46" t="str">
        <f t="shared" si="0"/>
        <v>15E4915</v>
      </c>
      <c r="C23" s="47" t="str">
        <f>IF(ISNA(VLOOKUP($B23,DS!$B$3:$K$1089,$C$4,0))=FALSE,VLOOKUP($B23,DS!$B$3:$K$1089,$C$4,0),"")</f>
        <v/>
      </c>
      <c r="D23" s="48" t="str">
        <f>IF(ISNA(VLOOKUP($B23,DS!$B$3:$K$1089,D$4,0))=FALSE,VLOOKUP($B23,DS!$B$3:$K$1089,D$4,0),"")</f>
        <v/>
      </c>
      <c r="E23" s="49" t="str">
        <f>IF(ISNA(VLOOKUP($B23,DS!$B$3:$K$1089,E$4,0))=FALSE,VLOOKUP($B23,DS!$B$3:$K$1089,E$4,0),"")</f>
        <v/>
      </c>
      <c r="F23" s="47" t="str">
        <f>IF(ISNA(VLOOKUP($B23,DS!$B$3:$K$1089,F$4,0))=FALSE,VLOOKUP($B23,DS!$B$3:$K$1089,F$4,0),"")</f>
        <v/>
      </c>
      <c r="G23" s="47" t="str">
        <f>IF(ISNA(VLOOKUP($B23,DS!$B$3:$K$1089,G$4,0))=FALSE,VLOOKUP($B23,DS!$B$3:$K$1089,G$4,0),"")</f>
        <v/>
      </c>
      <c r="H23" s="47" t="str">
        <f>IF(ISNA(VLOOKUP($B23,DS!$B$3:$K$1089,H$4,0))=FALSE,VLOOKUP($B23,DS!$B$3:$K$1089,H$4,0),"")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11"/>
      <c r="AB23" s="512"/>
      <c r="AC23" s="512"/>
      <c r="AD23" s="513"/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517" t="s">
        <v>31</v>
      </c>
      <c r="T24" s="517"/>
      <c r="U24" s="517"/>
      <c r="V24" s="517"/>
      <c r="W24" s="517"/>
      <c r="X24" s="517"/>
      <c r="Y24" s="517"/>
      <c r="Z24" s="517"/>
      <c r="AA24" s="517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517" t="s">
        <v>23</v>
      </c>
      <c r="L25" s="517"/>
      <c r="M25" s="517"/>
      <c r="N25" s="517"/>
      <c r="O25" s="517"/>
      <c r="P25" s="517"/>
      <c r="Q25" s="517"/>
      <c r="R25" s="517"/>
      <c r="T25" s="21"/>
      <c r="U25" s="21"/>
      <c r="V25" s="517" t="s">
        <v>24</v>
      </c>
      <c r="W25" s="517"/>
      <c r="X25" s="517"/>
      <c r="Y25" s="517"/>
      <c r="Z25" s="517"/>
      <c r="AA25" s="517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517" t="s">
        <v>25</v>
      </c>
      <c r="L26" s="517"/>
      <c r="M26" s="517"/>
      <c r="N26" s="517"/>
      <c r="O26" s="517"/>
      <c r="P26" s="517"/>
      <c r="Q26" s="517"/>
      <c r="R26" s="517"/>
      <c r="S26" s="30"/>
      <c r="T26" s="30"/>
      <c r="U26" s="30"/>
      <c r="V26" s="517" t="s">
        <v>25</v>
      </c>
      <c r="W26" s="517"/>
      <c r="X26" s="517"/>
      <c r="Y26" s="517"/>
      <c r="Z26" s="517"/>
      <c r="AA26" s="517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15E4916</v>
      </c>
      <c r="C32" s="19" t="str">
        <f>IF(ISNA(VLOOKUP($B32,DS!$B$3:$K$1089,$C$4,0))=FALSE,VLOOKUP($B32,DS!$B$3:$K$1089,$C$4,0),"")</f>
        <v/>
      </c>
      <c r="D32" s="34" t="str">
        <f>IF(ISNA(VLOOKUP($B32,DS!$B$3:$K$1089,D$4,0))=FALSE,VLOOKUP($B32,DS!$B$3:$K$1089,D$4,0),"")</f>
        <v/>
      </c>
      <c r="E32" s="35" t="str">
        <f>IF(ISNA(VLOOKUP($B32,DS!$B$3:$K$1089,E$4,0))=FALSE,VLOOKUP($B32,DS!$B$3:$K$1089,E$4,0),"")</f>
        <v/>
      </c>
      <c r="F32" s="19" t="str">
        <f>IF(ISNA(VLOOKUP($B32,DS!$B$3:$K$1089,F$4,0))=FALSE,VLOOKUP($B32,DS!$B$3:$K$1089,F$4,0),"")</f>
        <v/>
      </c>
      <c r="G32" s="19" t="str">
        <f>IF(ISNA(VLOOKUP($B32,DS!$B$3:$K$1089,G$4,0))=FALSE,VLOOKUP($B32,DS!$B$3:$K$1089,G$4,0),"")</f>
        <v/>
      </c>
      <c r="H32" s="19" t="str">
        <f>IF(ISNA(VLOOKUP($B32,DS!$B$3:$K$1089,H$4,0))=FALSE,VLOOKUP($B32,DS!$B$3:$K$1089,H$4,0),"")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18"/>
      <c r="AB32" s="519"/>
      <c r="AC32" s="519"/>
      <c r="AD32" s="520"/>
    </row>
    <row r="33" spans="1:30" s="1" customFormat="1" ht="19.5" customHeight="1">
      <c r="A33" s="26">
        <v>17</v>
      </c>
      <c r="B33" s="26" t="str">
        <f t="shared" si="0"/>
        <v>15E4917</v>
      </c>
      <c r="C33" s="27" t="str">
        <f>IF(ISNA(VLOOKUP($B33,DS!$B$3:$K$1089,$C$4,0))=FALSE,VLOOKUP($B33,DS!$B$3:$K$1089,$C$4,0),"")</f>
        <v/>
      </c>
      <c r="D33" s="28" t="str">
        <f>IF(ISNA(VLOOKUP($B33,DS!$B$3:$K$1089,D$4,0))=FALSE,VLOOKUP($B33,DS!$B$3:$K$1089,D$4,0),"")</f>
        <v/>
      </c>
      <c r="E33" s="29" t="str">
        <f>IF(ISNA(VLOOKUP($B33,DS!$B$3:$K$1089,E$4,0))=FALSE,VLOOKUP($B33,DS!$B$3:$K$1089,E$4,0),"")</f>
        <v/>
      </c>
      <c r="F33" s="27" t="str">
        <f>IF(ISNA(VLOOKUP($B33,DS!$B$3:$K$1089,F$4,0))=FALSE,VLOOKUP($B33,DS!$B$3:$K$1089,F$4,0),"")</f>
        <v/>
      </c>
      <c r="G33" s="27" t="str">
        <f>IF(ISNA(VLOOKUP($B33,DS!$B$3:$K$1089,G$4,0))=FALSE,VLOOKUP($B33,DS!$B$3:$K$1089,G$4,0),"")</f>
        <v/>
      </c>
      <c r="H33" s="27" t="str">
        <f>IF(ISNA(VLOOKUP($B33,DS!$B$3:$K$1089,H$4,0))=FALSE,VLOOKUP($B33,DS!$B$3:$K$1089,H$4,0),"")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514"/>
      <c r="AB33" s="515"/>
      <c r="AC33" s="515"/>
      <c r="AD33" s="516"/>
    </row>
    <row r="34" spans="1:30" s="1" customFormat="1" ht="19.5" customHeight="1">
      <c r="A34" s="26">
        <v>18</v>
      </c>
      <c r="B34" s="26" t="str">
        <f t="shared" si="0"/>
        <v>15E4918</v>
      </c>
      <c r="C34" s="27" t="str">
        <f>IF(ISNA(VLOOKUP($B34,DS!$B$3:$K$1089,$C$4,0))=FALSE,VLOOKUP($B34,DS!$B$3:$K$1089,$C$4,0),"")</f>
        <v/>
      </c>
      <c r="D34" s="28" t="str">
        <f>IF(ISNA(VLOOKUP($B34,DS!$B$3:$K$1089,D$4,0))=FALSE,VLOOKUP($B34,DS!$B$3:$K$1089,D$4,0),"")</f>
        <v/>
      </c>
      <c r="E34" s="29" t="str">
        <f>IF(ISNA(VLOOKUP($B34,DS!$B$3:$K$1089,E$4,0))=FALSE,VLOOKUP($B34,DS!$B$3:$K$1089,E$4,0),"")</f>
        <v/>
      </c>
      <c r="F34" s="27" t="str">
        <f>IF(ISNA(VLOOKUP($B34,DS!$B$3:$K$1089,F$4,0))=FALSE,VLOOKUP($B34,DS!$B$3:$K$1089,F$4,0),"")</f>
        <v/>
      </c>
      <c r="G34" s="27" t="str">
        <f>IF(ISNA(VLOOKUP($B34,DS!$B$3:$K$1089,G$4,0))=FALSE,VLOOKUP($B34,DS!$B$3:$K$1089,G$4,0),"")</f>
        <v/>
      </c>
      <c r="H34" s="27" t="str">
        <f>IF(ISNA(VLOOKUP($B34,DS!$B$3:$K$1089,H$4,0))=FALSE,VLOOKUP($B34,DS!$B$3:$K$1089,H$4,0),"")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514"/>
      <c r="AB34" s="515"/>
      <c r="AC34" s="515"/>
      <c r="AD34" s="516"/>
    </row>
    <row r="35" spans="1:30" s="1" customFormat="1" ht="19.5" customHeight="1">
      <c r="A35" s="26">
        <v>19</v>
      </c>
      <c r="B35" s="26" t="str">
        <f t="shared" si="0"/>
        <v>15E4919</v>
      </c>
      <c r="C35" s="27" t="str">
        <f>IF(ISNA(VLOOKUP($B35,DS!$B$3:$K$1089,$C$4,0))=FALSE,VLOOKUP($B35,DS!$B$3:$K$1089,$C$4,0),"")</f>
        <v/>
      </c>
      <c r="D35" s="28" t="str">
        <f>IF(ISNA(VLOOKUP($B35,DS!$B$3:$K$1089,D$4,0))=FALSE,VLOOKUP($B35,DS!$B$3:$K$1089,D$4,0),"")</f>
        <v/>
      </c>
      <c r="E35" s="29" t="str">
        <f>IF(ISNA(VLOOKUP($B35,DS!$B$3:$K$1089,E$4,0))=FALSE,VLOOKUP($B35,DS!$B$3:$K$1089,E$4,0),"")</f>
        <v/>
      </c>
      <c r="F35" s="27" t="str">
        <f>IF(ISNA(VLOOKUP($B35,DS!$B$3:$K$1089,F$4,0))=FALSE,VLOOKUP($B35,DS!$B$3:$K$1089,F$4,0),"")</f>
        <v/>
      </c>
      <c r="G35" s="27" t="str">
        <f>IF(ISNA(VLOOKUP($B35,DS!$B$3:$K$1089,G$4,0))=FALSE,VLOOKUP($B35,DS!$B$3:$K$1089,G$4,0),"")</f>
        <v/>
      </c>
      <c r="H35" s="27" t="str">
        <f>IF(ISNA(VLOOKUP($B35,DS!$B$3:$K$1089,H$4,0))=FALSE,VLOOKUP($B35,DS!$B$3:$K$1089,H$4,0),"")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514"/>
      <c r="AB35" s="515"/>
      <c r="AC35" s="515"/>
      <c r="AD35" s="516"/>
    </row>
    <row r="36" spans="1:30" s="1" customFormat="1" ht="19.5" customHeight="1">
      <c r="A36" s="26">
        <v>20</v>
      </c>
      <c r="B36" s="26" t="str">
        <f t="shared" si="0"/>
        <v>15E4920</v>
      </c>
      <c r="C36" s="27" t="str">
        <f>IF(ISNA(VLOOKUP($B36,DS!$B$3:$K$1089,$C$4,0))=FALSE,VLOOKUP($B36,DS!$B$3:$K$1089,$C$4,0),"")</f>
        <v/>
      </c>
      <c r="D36" s="28" t="str">
        <f>IF(ISNA(VLOOKUP($B36,DS!$B$3:$K$1089,D$4,0))=FALSE,VLOOKUP($B36,DS!$B$3:$K$1089,D$4,0),"")</f>
        <v/>
      </c>
      <c r="E36" s="29" t="str">
        <f>IF(ISNA(VLOOKUP($B36,DS!$B$3:$K$1089,E$4,0))=FALSE,VLOOKUP($B36,DS!$B$3:$K$1089,E$4,0),"")</f>
        <v/>
      </c>
      <c r="F36" s="27" t="str">
        <f>IF(ISNA(VLOOKUP($B36,DS!$B$3:$K$1089,F$4,0))=FALSE,VLOOKUP($B36,DS!$B$3:$K$1089,F$4,0),"")</f>
        <v/>
      </c>
      <c r="G36" s="27" t="str">
        <f>IF(ISNA(VLOOKUP($B36,DS!$B$3:$K$1089,G$4,0))=FALSE,VLOOKUP($B36,DS!$B$3:$K$1089,G$4,0),"")</f>
        <v/>
      </c>
      <c r="H36" s="27" t="str">
        <f>IF(ISNA(VLOOKUP($B36,DS!$B$3:$K$1089,H$4,0))=FALSE,VLOOKUP($B36,DS!$B$3:$K$1089,H$4,0),"")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514"/>
      <c r="AB36" s="515"/>
      <c r="AC36" s="515"/>
      <c r="AD36" s="516"/>
    </row>
    <row r="37" spans="1:30" s="1" customFormat="1" ht="19.5" customHeight="1">
      <c r="A37" s="26">
        <v>21</v>
      </c>
      <c r="B37" s="26" t="str">
        <f t="shared" si="0"/>
        <v>15E4921</v>
      </c>
      <c r="C37" s="27" t="str">
        <f>IF(ISNA(VLOOKUP($B37,DS!$B$3:$K$1089,$C$4,0))=FALSE,VLOOKUP($B37,DS!$B$3:$K$1089,$C$4,0),"")</f>
        <v/>
      </c>
      <c r="D37" s="28" t="str">
        <f>IF(ISNA(VLOOKUP($B37,DS!$B$3:$K$1089,D$4,0))=FALSE,VLOOKUP($B37,DS!$B$3:$K$1089,D$4,0),"")</f>
        <v/>
      </c>
      <c r="E37" s="29" t="str">
        <f>IF(ISNA(VLOOKUP($B37,DS!$B$3:$K$1089,E$4,0))=FALSE,VLOOKUP($B37,DS!$B$3:$K$1089,E$4,0),"")</f>
        <v/>
      </c>
      <c r="F37" s="27" t="str">
        <f>IF(ISNA(VLOOKUP($B37,DS!$B$3:$K$1089,F$4,0))=FALSE,VLOOKUP($B37,DS!$B$3:$K$1089,F$4,0),"")</f>
        <v/>
      </c>
      <c r="G37" s="27" t="str">
        <f>IF(ISNA(VLOOKUP($B37,DS!$B$3:$K$1089,G$4,0))=FALSE,VLOOKUP($B37,DS!$B$3:$K$1089,G$4,0),"")</f>
        <v/>
      </c>
      <c r="H37" s="27" t="str">
        <f>IF(ISNA(VLOOKUP($B37,DS!$B$3:$K$1089,H$4,0))=FALSE,VLOOKUP($B37,DS!$B$3:$K$1089,H$4,0),"")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514"/>
      <c r="AB37" s="515"/>
      <c r="AC37" s="515"/>
      <c r="AD37" s="516"/>
    </row>
    <row r="38" spans="1:30" s="1" customFormat="1" ht="19.5" customHeight="1">
      <c r="A38" s="26">
        <v>22</v>
      </c>
      <c r="B38" s="26" t="str">
        <f t="shared" si="0"/>
        <v>15E4922</v>
      </c>
      <c r="C38" s="27" t="str">
        <f>IF(ISNA(VLOOKUP($B38,DS!$B$3:$K$1089,$C$4,0))=FALSE,VLOOKUP($B38,DS!$B$3:$K$1089,$C$4,0),"")</f>
        <v/>
      </c>
      <c r="D38" s="28" t="str">
        <f>IF(ISNA(VLOOKUP($B38,DS!$B$3:$K$1089,D$4,0))=FALSE,VLOOKUP($B38,DS!$B$3:$K$1089,D$4,0),"")</f>
        <v/>
      </c>
      <c r="E38" s="29" t="str">
        <f>IF(ISNA(VLOOKUP($B38,DS!$B$3:$K$1089,E$4,0))=FALSE,VLOOKUP($B38,DS!$B$3:$K$1089,E$4,0),"")</f>
        <v/>
      </c>
      <c r="F38" s="27" t="str">
        <f>IF(ISNA(VLOOKUP($B38,DS!$B$3:$K$1089,F$4,0))=FALSE,VLOOKUP($B38,DS!$B$3:$K$1089,F$4,0),"")</f>
        <v/>
      </c>
      <c r="G38" s="27" t="str">
        <f>IF(ISNA(VLOOKUP($B38,DS!$B$3:$K$1089,G$4,0))=FALSE,VLOOKUP($B38,DS!$B$3:$K$1089,G$4,0),"")</f>
        <v/>
      </c>
      <c r="H38" s="27" t="str">
        <f>IF(ISNA(VLOOKUP($B38,DS!$B$3:$K$1089,H$4,0))=FALSE,VLOOKUP($B38,DS!$B$3:$K$1089,H$4,0),"")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514"/>
      <c r="AB38" s="515"/>
      <c r="AC38" s="515"/>
      <c r="AD38" s="516"/>
    </row>
    <row r="39" spans="1:30" s="1" customFormat="1" ht="19.5" customHeight="1">
      <c r="A39" s="26">
        <v>23</v>
      </c>
      <c r="B39" s="26" t="str">
        <f t="shared" si="0"/>
        <v>15E4923</v>
      </c>
      <c r="C39" s="27" t="str">
        <f>IF(ISNA(VLOOKUP($B39,DS!$B$3:$K$1089,$C$4,0))=FALSE,VLOOKUP($B39,DS!$B$3:$K$1089,$C$4,0),"")</f>
        <v/>
      </c>
      <c r="D39" s="28" t="str">
        <f>IF(ISNA(VLOOKUP($B39,DS!$B$3:$K$1089,D$4,0))=FALSE,VLOOKUP($B39,DS!$B$3:$K$1089,D$4,0),"")</f>
        <v/>
      </c>
      <c r="E39" s="29" t="str">
        <f>IF(ISNA(VLOOKUP($B39,DS!$B$3:$K$1089,E$4,0))=FALSE,VLOOKUP($B39,DS!$B$3:$K$1089,E$4,0),"")</f>
        <v/>
      </c>
      <c r="F39" s="27" t="str">
        <f>IF(ISNA(VLOOKUP($B39,DS!$B$3:$K$1089,F$4,0))=FALSE,VLOOKUP($B39,DS!$B$3:$K$1089,F$4,0),"")</f>
        <v/>
      </c>
      <c r="G39" s="27" t="str">
        <f>IF(ISNA(VLOOKUP($B39,DS!$B$3:$K$1089,G$4,0))=FALSE,VLOOKUP($B39,DS!$B$3:$K$1089,G$4,0),"")</f>
        <v/>
      </c>
      <c r="H39" s="27" t="str">
        <f>IF(ISNA(VLOOKUP($B39,DS!$B$3:$K$1089,H$4,0))=FALSE,VLOOKUP($B39,DS!$B$3:$K$1089,H$4,0),"")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14"/>
      <c r="AB39" s="515"/>
      <c r="AC39" s="515"/>
      <c r="AD39" s="516"/>
    </row>
    <row r="40" spans="1:30" s="1" customFormat="1" ht="19.5" customHeight="1">
      <c r="A40" s="26">
        <v>24</v>
      </c>
      <c r="B40" s="26" t="str">
        <f t="shared" si="0"/>
        <v>15E4924</v>
      </c>
      <c r="C40" s="27" t="str">
        <f>IF(ISNA(VLOOKUP($B40,DS!$B$3:$K$1089,$C$4,0))=FALSE,VLOOKUP($B40,DS!$B$3:$K$1089,$C$4,0),"")</f>
        <v/>
      </c>
      <c r="D40" s="28" t="str">
        <f>IF(ISNA(VLOOKUP($B40,DS!$B$3:$K$1089,D$4,0))=FALSE,VLOOKUP($B40,DS!$B$3:$K$1089,D$4,0),"")</f>
        <v/>
      </c>
      <c r="E40" s="29" t="str">
        <f>IF(ISNA(VLOOKUP($B40,DS!$B$3:$K$1089,E$4,0))=FALSE,VLOOKUP($B40,DS!$B$3:$K$1089,E$4,0),"")</f>
        <v/>
      </c>
      <c r="F40" s="27" t="str">
        <f>IF(ISNA(VLOOKUP($B40,DS!$B$3:$K$1089,F$4,0))=FALSE,VLOOKUP($B40,DS!$B$3:$K$1089,F$4,0),"")</f>
        <v/>
      </c>
      <c r="G40" s="27" t="str">
        <f>IF(ISNA(VLOOKUP($B40,DS!$B$3:$K$1089,G$4,0))=FALSE,VLOOKUP($B40,DS!$B$3:$K$1089,G$4,0),"")</f>
        <v/>
      </c>
      <c r="H40" s="27" t="str">
        <f>IF(ISNA(VLOOKUP($B40,DS!$B$3:$K$1089,H$4,0))=FALSE,VLOOKUP($B40,DS!$B$3:$K$1089,H$4,0),"")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514"/>
      <c r="AB40" s="515"/>
      <c r="AC40" s="515"/>
      <c r="AD40" s="516"/>
    </row>
    <row r="41" spans="1:30" s="1" customFormat="1" ht="19.5" customHeight="1">
      <c r="A41" s="26">
        <v>25</v>
      </c>
      <c r="B41" s="26" t="str">
        <f t="shared" si="0"/>
        <v>15E4925</v>
      </c>
      <c r="C41" s="27" t="str">
        <f>IF(ISNA(VLOOKUP($B41,DS!$B$3:$K$1089,$C$4,0))=FALSE,VLOOKUP($B41,DS!$B$3:$K$1089,$C$4,0),"")</f>
        <v/>
      </c>
      <c r="D41" s="28" t="str">
        <f>IF(ISNA(VLOOKUP($B41,DS!$B$3:$K$1089,D$4,0))=FALSE,VLOOKUP($B41,DS!$B$3:$K$1089,D$4,0),"")</f>
        <v/>
      </c>
      <c r="E41" s="29" t="str">
        <f>IF(ISNA(VLOOKUP($B41,DS!$B$3:$K$1089,E$4,0))=FALSE,VLOOKUP($B41,DS!$B$3:$K$1089,E$4,0),"")</f>
        <v/>
      </c>
      <c r="F41" s="27" t="str">
        <f>IF(ISNA(VLOOKUP($B41,DS!$B$3:$K$1089,F$4,0))=FALSE,VLOOKUP($B41,DS!$B$3:$K$1089,F$4,0),"")</f>
        <v/>
      </c>
      <c r="G41" s="27" t="str">
        <f>IF(ISNA(VLOOKUP($B41,DS!$B$3:$K$1089,G$4,0))=FALSE,VLOOKUP($B41,DS!$B$3:$K$1089,G$4,0),"")</f>
        <v/>
      </c>
      <c r="H41" s="27" t="str">
        <f>IF(ISNA(VLOOKUP($B41,DS!$B$3:$K$1089,H$4,0))=FALSE,VLOOKUP($B41,DS!$B$3:$K$1089,H$4,0),"")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514"/>
      <c r="AB41" s="515"/>
      <c r="AC41" s="515"/>
      <c r="AD41" s="516"/>
    </row>
    <row r="42" spans="1:30" s="1" customFormat="1" ht="19.5" customHeight="1">
      <c r="A42" s="26">
        <v>26</v>
      </c>
      <c r="B42" s="26" t="str">
        <f t="shared" si="0"/>
        <v>15E4926</v>
      </c>
      <c r="C42" s="27" t="str">
        <f>IF(ISNA(VLOOKUP($B42,DS!$B$3:$K$1089,$C$4,0))=FALSE,VLOOKUP($B42,DS!$B$3:$K$1089,$C$4,0),"")</f>
        <v/>
      </c>
      <c r="D42" s="28" t="str">
        <f>IF(ISNA(VLOOKUP($B42,DS!$B$3:$K$1089,D$4,0))=FALSE,VLOOKUP($B42,DS!$B$3:$K$1089,D$4,0),"")</f>
        <v/>
      </c>
      <c r="E42" s="29" t="str">
        <f>IF(ISNA(VLOOKUP($B42,DS!$B$3:$K$1089,E$4,0))=FALSE,VLOOKUP($B42,DS!$B$3:$K$1089,E$4,0),"")</f>
        <v/>
      </c>
      <c r="F42" s="27" t="str">
        <f>IF(ISNA(VLOOKUP($B42,DS!$B$3:$K$1089,F$4,0))=FALSE,VLOOKUP($B42,DS!$B$3:$K$1089,F$4,0),"")</f>
        <v/>
      </c>
      <c r="G42" s="27" t="str">
        <f>IF(ISNA(VLOOKUP($B42,DS!$B$3:$K$1089,G$4,0))=FALSE,VLOOKUP($B42,DS!$B$3:$K$1089,G$4,0),"")</f>
        <v/>
      </c>
      <c r="H42" s="27" t="str">
        <f>IF(ISNA(VLOOKUP($B42,DS!$B$3:$K$1089,H$4,0))=FALSE,VLOOKUP($B42,DS!$B$3:$K$1089,H$4,0),"")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514"/>
      <c r="AB42" s="515"/>
      <c r="AC42" s="515"/>
      <c r="AD42" s="516"/>
    </row>
    <row r="43" spans="1:30" s="1" customFormat="1" ht="19.5" customHeight="1">
      <c r="A43" s="26">
        <v>27</v>
      </c>
      <c r="B43" s="26" t="str">
        <f t="shared" si="0"/>
        <v>15E4927</v>
      </c>
      <c r="C43" s="27" t="str">
        <f>IF(ISNA(VLOOKUP($B43,DS!$B$3:$K$1089,$C$4,0))=FALSE,VLOOKUP($B43,DS!$B$3:$K$1089,$C$4,0),"")</f>
        <v/>
      </c>
      <c r="D43" s="28" t="str">
        <f>IF(ISNA(VLOOKUP($B43,DS!$B$3:$K$1089,D$4,0))=FALSE,VLOOKUP($B43,DS!$B$3:$K$1089,D$4,0),"")</f>
        <v/>
      </c>
      <c r="E43" s="29" t="str">
        <f>IF(ISNA(VLOOKUP($B43,DS!$B$3:$K$1089,E$4,0))=FALSE,VLOOKUP($B43,DS!$B$3:$K$1089,E$4,0),"")</f>
        <v/>
      </c>
      <c r="F43" s="27" t="str">
        <f>IF(ISNA(VLOOKUP($B43,DS!$B$3:$K$1089,F$4,0))=FALSE,VLOOKUP($B43,DS!$B$3:$K$1089,F$4,0),"")</f>
        <v/>
      </c>
      <c r="G43" s="27" t="str">
        <f>IF(ISNA(VLOOKUP($B43,DS!$B$3:$K$1089,G$4,0))=FALSE,VLOOKUP($B43,DS!$B$3:$K$1089,G$4,0),"")</f>
        <v/>
      </c>
      <c r="H43" s="27" t="str">
        <f>IF(ISNA(VLOOKUP($B43,DS!$B$3:$K$1089,H$4,0))=FALSE,VLOOKUP($B43,DS!$B$3:$K$1089,H$4,0),"")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514"/>
      <c r="AB43" s="515"/>
      <c r="AC43" s="515"/>
      <c r="AD43" s="516"/>
    </row>
    <row r="44" spans="1:30" s="1" customFormat="1" ht="19.5" customHeight="1">
      <c r="A44" s="26">
        <v>28</v>
      </c>
      <c r="B44" s="26" t="str">
        <f t="shared" si="0"/>
        <v>15E4928</v>
      </c>
      <c r="C44" s="27" t="str">
        <f>IF(ISNA(VLOOKUP($B44,DS!$B$3:$K$1089,$C$4,0))=FALSE,VLOOKUP($B44,DS!$B$3:$K$1089,$C$4,0),"")</f>
        <v/>
      </c>
      <c r="D44" s="28" t="str">
        <f>IF(ISNA(VLOOKUP($B44,DS!$B$3:$K$1089,D$4,0))=FALSE,VLOOKUP($B44,DS!$B$3:$K$1089,D$4,0),"")</f>
        <v/>
      </c>
      <c r="E44" s="29" t="str">
        <f>IF(ISNA(VLOOKUP($B44,DS!$B$3:$K$1089,E$4,0))=FALSE,VLOOKUP($B44,DS!$B$3:$K$1089,E$4,0),"")</f>
        <v/>
      </c>
      <c r="F44" s="27" t="str">
        <f>IF(ISNA(VLOOKUP($B44,DS!$B$3:$K$1089,F$4,0))=FALSE,VLOOKUP($B44,DS!$B$3:$K$1089,F$4,0),"")</f>
        <v/>
      </c>
      <c r="G44" s="27" t="str">
        <f>IF(ISNA(VLOOKUP($B44,DS!$B$3:$K$1089,G$4,0))=FALSE,VLOOKUP($B44,DS!$B$3:$K$1089,G$4,0),"")</f>
        <v/>
      </c>
      <c r="H44" s="27" t="str">
        <f>IF(ISNA(VLOOKUP($B44,DS!$B$3:$K$1089,H$4,0))=FALSE,VLOOKUP($B44,DS!$B$3:$K$1089,H$4,0),"")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514"/>
      <c r="AB44" s="515"/>
      <c r="AC44" s="515"/>
      <c r="AD44" s="516"/>
    </row>
    <row r="45" spans="1:30" s="1" customFormat="1" ht="19.5" customHeight="1">
      <c r="A45" s="26">
        <v>29</v>
      </c>
      <c r="B45" s="26" t="str">
        <f t="shared" si="0"/>
        <v>15E4929</v>
      </c>
      <c r="C45" s="27" t="str">
        <f>IF(ISNA(VLOOKUP($B45,DS!$B$3:$K$1089,$C$4,0))=FALSE,VLOOKUP($B45,DS!$B$3:$K$1089,$C$4,0),"")</f>
        <v/>
      </c>
      <c r="D45" s="28" t="str">
        <f>IF(ISNA(VLOOKUP($B45,DS!$B$3:$K$1089,D$4,0))=FALSE,VLOOKUP($B45,DS!$B$3:$K$1089,D$4,0),"")</f>
        <v/>
      </c>
      <c r="E45" s="29" t="str">
        <f>IF(ISNA(VLOOKUP($B45,DS!$B$3:$K$1089,E$4,0))=FALSE,VLOOKUP($B45,DS!$B$3:$K$1089,E$4,0),"")</f>
        <v/>
      </c>
      <c r="F45" s="27" t="str">
        <f>IF(ISNA(VLOOKUP($B45,DS!$B$3:$K$1089,F$4,0))=FALSE,VLOOKUP($B45,DS!$B$3:$K$1089,F$4,0),"")</f>
        <v/>
      </c>
      <c r="G45" s="27" t="str">
        <f>IF(ISNA(VLOOKUP($B45,DS!$B$3:$K$1089,G$4,0))=FALSE,VLOOKUP($B45,DS!$B$3:$K$1089,G$4,0),"")</f>
        <v/>
      </c>
      <c r="H45" s="27" t="str">
        <f>IF(ISNA(VLOOKUP($B45,DS!$B$3:$K$1089,H$4,0))=FALSE,VLOOKUP($B45,DS!$B$3:$K$1089,H$4,0),"")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14"/>
      <c r="AB45" s="515"/>
      <c r="AC45" s="515"/>
      <c r="AD45" s="516"/>
    </row>
    <row r="46" spans="1:30" s="1" customFormat="1" ht="19.5" customHeight="1">
      <c r="A46" s="46">
        <v>30</v>
      </c>
      <c r="B46" s="46" t="str">
        <f t="shared" si="0"/>
        <v>15E4930</v>
      </c>
      <c r="C46" s="47" t="str">
        <f>IF(ISNA(VLOOKUP($B46,DS!$B$3:$K$1089,$C$4,0))=FALSE,VLOOKUP($B46,DS!$B$3:$K$1089,$C$4,0),"")</f>
        <v/>
      </c>
      <c r="D46" s="48" t="str">
        <f>IF(ISNA(VLOOKUP($B46,DS!$B$3:$K$1089,D$4,0))=FALSE,VLOOKUP($B46,DS!$B$3:$K$1089,D$4,0),"")</f>
        <v/>
      </c>
      <c r="E46" s="49" t="str">
        <f>IF(ISNA(VLOOKUP($B46,DS!$B$3:$K$1089,E$4,0))=FALSE,VLOOKUP($B46,DS!$B$3:$K$1089,E$4,0),"")</f>
        <v/>
      </c>
      <c r="F46" s="47" t="str">
        <f>IF(ISNA(VLOOKUP($B46,DS!$B$3:$K$1089,F$4,0))=FALSE,VLOOKUP($B46,DS!$B$3:$K$1089,F$4,0),"")</f>
        <v/>
      </c>
      <c r="G46" s="47" t="str">
        <f>IF(ISNA(VLOOKUP($B46,DS!$B$3:$K$1089,G$4,0))=FALSE,VLOOKUP($B46,DS!$B$3:$K$1089,G$4,0),"")</f>
        <v/>
      </c>
      <c r="H46" s="47" t="str">
        <f>IF(ISNA(VLOOKUP($B46,DS!$B$3:$K$1089,H$4,0))=FALSE,VLOOKUP($B46,DS!$B$3:$K$1089,H$4,0),"")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11"/>
      <c r="AB46" s="512"/>
      <c r="AC46" s="512"/>
      <c r="AD46" s="513"/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517" t="s">
        <v>31</v>
      </c>
      <c r="T47" s="517"/>
      <c r="U47" s="517"/>
      <c r="V47" s="517"/>
      <c r="W47" s="517"/>
      <c r="X47" s="517"/>
      <c r="Y47" s="517"/>
      <c r="Z47" s="517"/>
      <c r="AA47" s="517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517" t="s">
        <v>23</v>
      </c>
      <c r="L48" s="517"/>
      <c r="M48" s="517"/>
      <c r="N48" s="517"/>
      <c r="O48" s="517"/>
      <c r="P48" s="517"/>
      <c r="Q48" s="517"/>
      <c r="R48" s="517"/>
      <c r="T48" s="21"/>
      <c r="U48" s="21"/>
      <c r="V48" s="517" t="s">
        <v>24</v>
      </c>
      <c r="W48" s="517"/>
      <c r="X48" s="517"/>
      <c r="Y48" s="517"/>
      <c r="Z48" s="517"/>
      <c r="AA48" s="517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517" t="s">
        <v>25</v>
      </c>
      <c r="L49" s="517"/>
      <c r="M49" s="517"/>
      <c r="N49" s="517"/>
      <c r="O49" s="517"/>
      <c r="P49" s="517"/>
      <c r="Q49" s="517"/>
      <c r="R49" s="517"/>
      <c r="S49" s="30"/>
      <c r="T49" s="30"/>
      <c r="U49" s="30"/>
      <c r="V49" s="517" t="s">
        <v>25</v>
      </c>
      <c r="W49" s="517"/>
      <c r="X49" s="517"/>
      <c r="Y49" s="517"/>
      <c r="Z49" s="517"/>
      <c r="AA49" s="517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customHeight="1">
      <c r="A55" s="25">
        <v>31</v>
      </c>
      <c r="B55" s="25" t="str">
        <f t="shared" si="0"/>
        <v>15E4931</v>
      </c>
      <c r="C55" s="19" t="str">
        <f>IF(ISNA(VLOOKUP($B55,DS!$B$3:$K$1089,$C$4,0))=FALSE,VLOOKUP($B55,DS!$B$3:$K$1089,$C$4,0),"")</f>
        <v/>
      </c>
      <c r="D55" s="34" t="str">
        <f>IF(ISNA(VLOOKUP($B55,DS!$B$3:$K$1089,D$4,0))=FALSE,VLOOKUP($B55,DS!$B$3:$K$1089,D$4,0),"")</f>
        <v/>
      </c>
      <c r="E55" s="35" t="str">
        <f>IF(ISNA(VLOOKUP($B55,DS!$B$3:$K$1089,E$4,0))=FALSE,VLOOKUP($B55,DS!$B$3:$K$1089,E$4,0),"")</f>
        <v/>
      </c>
      <c r="F55" s="19" t="str">
        <f>IF(ISNA(VLOOKUP($B55,DS!$B$3:$K$1089,F$4,0))=FALSE,VLOOKUP($B55,DS!$B$3:$K$1089,F$4,0),"")</f>
        <v/>
      </c>
      <c r="G55" s="19" t="str">
        <f>IF(ISNA(VLOOKUP($B55,DS!$B$3:$K$1089,G$4,0))=FALSE,VLOOKUP($B55,DS!$B$3:$K$1089,G$4,0),"")</f>
        <v/>
      </c>
      <c r="H55" s="19" t="str">
        <f>IF(ISNA(VLOOKUP($B55,DS!$B$3:$K$1089,H$4,0))=FALSE,VLOOKUP($B55,DS!$B$3:$K$1089,H$4,0),"")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18"/>
      <c r="AB55" s="519"/>
      <c r="AC55" s="519"/>
      <c r="AD55" s="520"/>
    </row>
    <row r="56" spans="1:30" s="1" customFormat="1" ht="19.5" customHeight="1">
      <c r="A56" s="26">
        <v>32</v>
      </c>
      <c r="B56" s="26" t="str">
        <f t="shared" si="0"/>
        <v>15E4932</v>
      </c>
      <c r="C56" s="27" t="str">
        <f>IF(ISNA(VLOOKUP($B56,DS!$B$3:$K$1089,$C$4,0))=FALSE,VLOOKUP($B56,DS!$B$3:$K$1089,$C$4,0),"")</f>
        <v/>
      </c>
      <c r="D56" s="28" t="str">
        <f>IF(ISNA(VLOOKUP($B56,DS!$B$3:$K$1089,D$4,0))=FALSE,VLOOKUP($B56,DS!$B$3:$K$1089,D$4,0),"")</f>
        <v/>
      </c>
      <c r="E56" s="29" t="str">
        <f>IF(ISNA(VLOOKUP($B56,DS!$B$3:$K$1089,E$4,0))=FALSE,VLOOKUP($B56,DS!$B$3:$K$1089,E$4,0),"")</f>
        <v/>
      </c>
      <c r="F56" s="27" t="str">
        <f>IF(ISNA(VLOOKUP($B56,DS!$B$3:$K$1089,F$4,0))=FALSE,VLOOKUP($B56,DS!$B$3:$K$1089,F$4,0),"")</f>
        <v/>
      </c>
      <c r="G56" s="27" t="str">
        <f>IF(ISNA(VLOOKUP($B56,DS!$B$3:$K$1089,G$4,0))=FALSE,VLOOKUP($B56,DS!$B$3:$K$1089,G$4,0),"")</f>
        <v/>
      </c>
      <c r="H56" s="27" t="str">
        <f>IF(ISNA(VLOOKUP($B56,DS!$B$3:$K$1089,H$4,0))=FALSE,VLOOKUP($B56,DS!$B$3:$K$1089,H$4,0),"")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514"/>
      <c r="AB56" s="515"/>
      <c r="AC56" s="515"/>
      <c r="AD56" s="516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str">
        <f>IF(ISNA(VLOOKUP($B57,DS!$B$3:$K$1089,$C$4,0))=FALSE,VLOOKUP($B57,DS!$B$3:$K$1089,$C$4,0),"")</f>
        <v/>
      </c>
      <c r="D57" s="28" t="str">
        <f>IF(ISNA(VLOOKUP($B57,DS!$B$3:$K$1089,D$4,0))=FALSE,VLOOKUP($B57,DS!$B$3:$K$1089,D$4,0),"")</f>
        <v/>
      </c>
      <c r="E57" s="29" t="str">
        <f>IF(ISNA(VLOOKUP($B57,DS!$B$3:$K$1089,E$4,0))=FALSE,VLOOKUP($B57,DS!$B$3:$K$1089,E$4,0),"")</f>
        <v/>
      </c>
      <c r="F57" s="27" t="str">
        <f>IF(ISNA(VLOOKUP($B57,DS!$B$3:$K$1089,F$4,0))=FALSE,VLOOKUP($B57,DS!$B$3:$K$1089,F$4,0),"")</f>
        <v/>
      </c>
      <c r="G57" s="27" t="str">
        <f>IF(ISNA(VLOOKUP($B57,DS!$B$3:$K$1089,G$4,0))=FALSE,VLOOKUP($B57,DS!$B$3:$K$1089,G$4,0),"")</f>
        <v/>
      </c>
      <c r="H57" s="27" t="str">
        <f>IF(ISNA(VLOOKUP($B57,DS!$B$3:$K$1089,H$4,0))=FALSE,VLOOKUP($B57,DS!$B$3:$K$1089,H$4,0),"")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514"/>
      <c r="AB57" s="515"/>
      <c r="AC57" s="515"/>
      <c r="AD57" s="516"/>
    </row>
    <row r="58" spans="1:30" s="1" customFormat="1" ht="19.5" customHeight="1">
      <c r="A58" s="26">
        <v>34</v>
      </c>
      <c r="B58" s="26" t="str">
        <f t="shared" si="1"/>
        <v>15E4934</v>
      </c>
      <c r="C58" s="27" t="str">
        <f>IF(ISNA(VLOOKUP($B58,DS!$B$3:$K$1089,$C$4,0))=FALSE,VLOOKUP($B58,DS!$B$3:$K$1089,$C$4,0),"")</f>
        <v/>
      </c>
      <c r="D58" s="28" t="str">
        <f>IF(ISNA(VLOOKUP($B58,DS!$B$3:$K$1089,D$4,0))=FALSE,VLOOKUP($B58,DS!$B$3:$K$1089,D$4,0),"")</f>
        <v/>
      </c>
      <c r="E58" s="29" t="str">
        <f>IF(ISNA(VLOOKUP($B58,DS!$B$3:$K$1089,E$4,0))=FALSE,VLOOKUP($B58,DS!$B$3:$K$1089,E$4,0),"")</f>
        <v/>
      </c>
      <c r="F58" s="27" t="str">
        <f>IF(ISNA(VLOOKUP($B58,DS!$B$3:$K$1089,F$4,0))=FALSE,VLOOKUP($B58,DS!$B$3:$K$1089,F$4,0),"")</f>
        <v/>
      </c>
      <c r="G58" s="27" t="str">
        <f>IF(ISNA(VLOOKUP($B58,DS!$B$3:$K$1089,G$4,0))=FALSE,VLOOKUP($B58,DS!$B$3:$K$1089,G$4,0),"")</f>
        <v/>
      </c>
      <c r="H58" s="27" t="str">
        <f>IF(ISNA(VLOOKUP($B58,DS!$B$3:$K$1089,H$4,0))=FALSE,VLOOKUP($B58,DS!$B$3:$K$1089,H$4,0),"")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514"/>
      <c r="AB58" s="515"/>
      <c r="AC58" s="515"/>
      <c r="AD58" s="516"/>
    </row>
    <row r="59" spans="1:30" s="1" customFormat="1" ht="19.5" customHeight="1">
      <c r="A59" s="26">
        <v>35</v>
      </c>
      <c r="B59" s="26" t="str">
        <f t="shared" si="1"/>
        <v>15E4935</v>
      </c>
      <c r="C59" s="27" t="str">
        <f>IF(ISNA(VLOOKUP($B59,DS!$B$3:$K$1089,$C$4,0))=FALSE,VLOOKUP($B59,DS!$B$3:$K$1089,$C$4,0),"")</f>
        <v/>
      </c>
      <c r="D59" s="28" t="str">
        <f>IF(ISNA(VLOOKUP($B59,DS!$B$3:$K$1089,D$4,0))=FALSE,VLOOKUP($B59,DS!$B$3:$K$1089,D$4,0),"")</f>
        <v/>
      </c>
      <c r="E59" s="29" t="str">
        <f>IF(ISNA(VLOOKUP($B59,DS!$B$3:$K$1089,E$4,0))=FALSE,VLOOKUP($B59,DS!$B$3:$K$1089,E$4,0),"")</f>
        <v/>
      </c>
      <c r="F59" s="27" t="str">
        <f>IF(ISNA(VLOOKUP($B59,DS!$B$3:$K$1089,F$4,0))=FALSE,VLOOKUP($B59,DS!$B$3:$K$1089,F$4,0),"")</f>
        <v/>
      </c>
      <c r="G59" s="27" t="str">
        <f>IF(ISNA(VLOOKUP($B59,DS!$B$3:$K$1089,G$4,0))=FALSE,VLOOKUP($B59,DS!$B$3:$K$1089,G$4,0),"")</f>
        <v/>
      </c>
      <c r="H59" s="27" t="str">
        <f>IF(ISNA(VLOOKUP($B59,DS!$B$3:$K$1089,H$4,0))=FALSE,VLOOKUP($B59,DS!$B$3:$K$1089,H$4,0),"")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514"/>
      <c r="AB59" s="515"/>
      <c r="AC59" s="515"/>
      <c r="AD59" s="516"/>
    </row>
    <row r="60" spans="1:30" s="1" customFormat="1" ht="19.5" customHeight="1">
      <c r="A60" s="26">
        <v>36</v>
      </c>
      <c r="B60" s="26" t="str">
        <f t="shared" si="1"/>
        <v>15E4936</v>
      </c>
      <c r="C60" s="27" t="str">
        <f>IF(ISNA(VLOOKUP($B60,DS!$B$3:$K$1089,$C$4,0))=FALSE,VLOOKUP($B60,DS!$B$3:$K$1089,$C$4,0),"")</f>
        <v/>
      </c>
      <c r="D60" s="28" t="str">
        <f>IF(ISNA(VLOOKUP($B60,DS!$B$3:$K$1089,D$4,0))=FALSE,VLOOKUP($B60,DS!$B$3:$K$1089,D$4,0),"")</f>
        <v/>
      </c>
      <c r="E60" s="29" t="str">
        <f>IF(ISNA(VLOOKUP($B60,DS!$B$3:$K$1089,E$4,0))=FALSE,VLOOKUP($B60,DS!$B$3:$K$1089,E$4,0),"")</f>
        <v/>
      </c>
      <c r="F60" s="27" t="str">
        <f>IF(ISNA(VLOOKUP($B60,DS!$B$3:$K$1089,F$4,0))=FALSE,VLOOKUP($B60,DS!$B$3:$K$1089,F$4,0),"")</f>
        <v/>
      </c>
      <c r="G60" s="27" t="str">
        <f>IF(ISNA(VLOOKUP($B60,DS!$B$3:$K$1089,G$4,0))=FALSE,VLOOKUP($B60,DS!$B$3:$K$1089,G$4,0),"")</f>
        <v/>
      </c>
      <c r="H60" s="27" t="str">
        <f>IF(ISNA(VLOOKUP($B60,DS!$B$3:$K$1089,H$4,0))=FALSE,VLOOKUP($B60,DS!$B$3:$K$1089,H$4,0),"")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514"/>
      <c r="AB60" s="515"/>
      <c r="AC60" s="515"/>
      <c r="AD60" s="516"/>
    </row>
    <row r="61" spans="1:30" s="1" customFormat="1" ht="19.5" customHeight="1">
      <c r="A61" s="26">
        <v>37</v>
      </c>
      <c r="B61" s="26" t="str">
        <f t="shared" si="1"/>
        <v>15E4937</v>
      </c>
      <c r="C61" s="27" t="str">
        <f>IF(ISNA(VLOOKUP($B61,DS!$B$3:$K$1089,$C$4,0))=FALSE,VLOOKUP($B61,DS!$B$3:$K$1089,$C$4,0),"")</f>
        <v/>
      </c>
      <c r="D61" s="28" t="str">
        <f>IF(ISNA(VLOOKUP($B61,DS!$B$3:$K$1089,D$4,0))=FALSE,VLOOKUP($B61,DS!$B$3:$K$1089,D$4,0),"")</f>
        <v/>
      </c>
      <c r="E61" s="29" t="str">
        <f>IF(ISNA(VLOOKUP($B61,DS!$B$3:$K$1089,E$4,0))=FALSE,VLOOKUP($B61,DS!$B$3:$K$1089,E$4,0),"")</f>
        <v/>
      </c>
      <c r="F61" s="27" t="str">
        <f>IF(ISNA(VLOOKUP($B61,DS!$B$3:$K$1089,F$4,0))=FALSE,VLOOKUP($B61,DS!$B$3:$K$1089,F$4,0),"")</f>
        <v/>
      </c>
      <c r="G61" s="27" t="str">
        <f>IF(ISNA(VLOOKUP($B61,DS!$B$3:$K$1089,G$4,0))=FALSE,VLOOKUP($B61,DS!$B$3:$K$1089,G$4,0),"")</f>
        <v/>
      </c>
      <c r="H61" s="27" t="str">
        <f>IF(ISNA(VLOOKUP($B61,DS!$B$3:$K$1089,H$4,0))=FALSE,VLOOKUP($B61,DS!$B$3:$K$1089,H$4,0),"")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514"/>
      <c r="AB61" s="515"/>
      <c r="AC61" s="515"/>
      <c r="AD61" s="516"/>
    </row>
    <row r="62" spans="1:30" s="1" customFormat="1" ht="19.5" customHeight="1">
      <c r="A62" s="26">
        <v>38</v>
      </c>
      <c r="B62" s="26" t="str">
        <f t="shared" si="1"/>
        <v>15E4938</v>
      </c>
      <c r="C62" s="27" t="str">
        <f>IF(ISNA(VLOOKUP($B62,DS!$B$3:$K$1089,$C$4,0))=FALSE,VLOOKUP($B62,DS!$B$3:$K$1089,$C$4,0),"")</f>
        <v/>
      </c>
      <c r="D62" s="28" t="str">
        <f>IF(ISNA(VLOOKUP($B62,DS!$B$3:$K$1089,D$4,0))=FALSE,VLOOKUP($B62,DS!$B$3:$K$1089,D$4,0),"")</f>
        <v/>
      </c>
      <c r="E62" s="29" t="str">
        <f>IF(ISNA(VLOOKUP($B62,DS!$B$3:$K$1089,E$4,0))=FALSE,VLOOKUP($B62,DS!$B$3:$K$1089,E$4,0),"")</f>
        <v/>
      </c>
      <c r="F62" s="27" t="str">
        <f>IF(ISNA(VLOOKUP($B62,DS!$B$3:$K$1089,F$4,0))=FALSE,VLOOKUP($B62,DS!$B$3:$K$1089,F$4,0),"")</f>
        <v/>
      </c>
      <c r="G62" s="27" t="str">
        <f>IF(ISNA(VLOOKUP($B62,DS!$B$3:$K$1089,G$4,0))=FALSE,VLOOKUP($B62,DS!$B$3:$K$1089,G$4,0),"")</f>
        <v/>
      </c>
      <c r="H62" s="27" t="str">
        <f>IF(ISNA(VLOOKUP($B62,DS!$B$3:$K$1089,H$4,0))=FALSE,VLOOKUP($B62,DS!$B$3:$K$1089,H$4,0),"")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514"/>
      <c r="AB62" s="515"/>
      <c r="AC62" s="515"/>
      <c r="AD62" s="516"/>
    </row>
    <row r="63" spans="1:30" s="1" customFormat="1" ht="19.5" customHeight="1">
      <c r="A63" s="26">
        <v>39</v>
      </c>
      <c r="B63" s="26" t="str">
        <f t="shared" si="1"/>
        <v>15E4939</v>
      </c>
      <c r="C63" s="27" t="str">
        <f>IF(ISNA(VLOOKUP($B63,DS!$B$3:$K$1089,$C$4,0))=FALSE,VLOOKUP($B63,DS!$B$3:$K$1089,$C$4,0),"")</f>
        <v/>
      </c>
      <c r="D63" s="28" t="str">
        <f>IF(ISNA(VLOOKUP($B63,DS!$B$3:$K$1089,D$4,0))=FALSE,VLOOKUP($B63,DS!$B$3:$K$1089,D$4,0),"")</f>
        <v/>
      </c>
      <c r="E63" s="29" t="str">
        <f>IF(ISNA(VLOOKUP($B63,DS!$B$3:$K$1089,E$4,0))=FALSE,VLOOKUP($B63,DS!$B$3:$K$1089,E$4,0),"")</f>
        <v/>
      </c>
      <c r="F63" s="27" t="str">
        <f>IF(ISNA(VLOOKUP($B63,DS!$B$3:$K$1089,F$4,0))=FALSE,VLOOKUP($B63,DS!$B$3:$K$1089,F$4,0),"")</f>
        <v/>
      </c>
      <c r="G63" s="27" t="str">
        <f>IF(ISNA(VLOOKUP($B63,DS!$B$3:$K$1089,G$4,0))=FALSE,VLOOKUP($B63,DS!$B$3:$K$1089,G$4,0),"")</f>
        <v/>
      </c>
      <c r="H63" s="27" t="str">
        <f>IF(ISNA(VLOOKUP($B63,DS!$B$3:$K$1089,H$4,0))=FALSE,VLOOKUP($B63,DS!$B$3:$K$1089,H$4,0),"")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514"/>
      <c r="AB63" s="515"/>
      <c r="AC63" s="515"/>
      <c r="AD63" s="516"/>
    </row>
    <row r="64" spans="1:30" s="1" customFormat="1" ht="19.5" customHeight="1">
      <c r="A64" s="26">
        <v>40</v>
      </c>
      <c r="B64" s="26" t="str">
        <f t="shared" si="1"/>
        <v>15E4940</v>
      </c>
      <c r="C64" s="27" t="str">
        <f>IF(ISNA(VLOOKUP($B64,DS!$B$3:$K$1089,$C$4,0))=FALSE,VLOOKUP($B64,DS!$B$3:$K$1089,$C$4,0),"")</f>
        <v/>
      </c>
      <c r="D64" s="28" t="str">
        <f>IF(ISNA(VLOOKUP($B64,DS!$B$3:$K$1089,D$4,0))=FALSE,VLOOKUP($B64,DS!$B$3:$K$1089,D$4,0),"")</f>
        <v/>
      </c>
      <c r="E64" s="29" t="str">
        <f>IF(ISNA(VLOOKUP($B64,DS!$B$3:$K$1089,E$4,0))=FALSE,VLOOKUP($B64,DS!$B$3:$K$1089,E$4,0),"")</f>
        <v/>
      </c>
      <c r="F64" s="27" t="str">
        <f>IF(ISNA(VLOOKUP($B64,DS!$B$3:$K$1089,F$4,0))=FALSE,VLOOKUP($B64,DS!$B$3:$K$1089,F$4,0),"")</f>
        <v/>
      </c>
      <c r="G64" s="27" t="str">
        <f>IF(ISNA(VLOOKUP($B64,DS!$B$3:$K$1089,G$4,0))=FALSE,VLOOKUP($B64,DS!$B$3:$K$1089,G$4,0),"")</f>
        <v/>
      </c>
      <c r="H64" s="27" t="str">
        <f>IF(ISNA(VLOOKUP($B64,DS!$B$3:$K$1089,H$4,0))=FALSE,VLOOKUP($B64,DS!$B$3:$K$1089,H$4,0),"")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14"/>
      <c r="AB64" s="515"/>
      <c r="AC64" s="515"/>
      <c r="AD64" s="516"/>
    </row>
    <row r="65" spans="1:30" s="1" customFormat="1" ht="19.5" customHeight="1">
      <c r="A65" s="26">
        <v>41</v>
      </c>
      <c r="B65" s="26" t="str">
        <f t="shared" si="1"/>
        <v>15E4941</v>
      </c>
      <c r="C65" s="27" t="str">
        <f>IF(ISNA(VLOOKUP($B65,DS!$B$3:$K$1089,$C$4,0))=FALSE,VLOOKUP($B65,DS!$B$3:$K$1089,$C$4,0),"")</f>
        <v/>
      </c>
      <c r="D65" s="28" t="str">
        <f>IF(ISNA(VLOOKUP($B65,DS!$B$3:$K$1089,D$4,0))=FALSE,VLOOKUP($B65,DS!$B$3:$K$1089,D$4,0),"")</f>
        <v/>
      </c>
      <c r="E65" s="29" t="str">
        <f>IF(ISNA(VLOOKUP($B65,DS!$B$3:$K$1089,E$4,0))=FALSE,VLOOKUP($B65,DS!$B$3:$K$1089,E$4,0),"")</f>
        <v/>
      </c>
      <c r="F65" s="27" t="str">
        <f>IF(ISNA(VLOOKUP($B65,DS!$B$3:$K$1089,F$4,0))=FALSE,VLOOKUP($B65,DS!$B$3:$K$1089,F$4,0),"")</f>
        <v/>
      </c>
      <c r="G65" s="27" t="str">
        <f>IF(ISNA(VLOOKUP($B65,DS!$B$3:$K$1089,G$4,0))=FALSE,VLOOKUP($B65,DS!$B$3:$K$1089,G$4,0),"")</f>
        <v/>
      </c>
      <c r="H65" s="27" t="str">
        <f>IF(ISNA(VLOOKUP($B65,DS!$B$3:$K$1089,H$4,0))=FALSE,VLOOKUP($B65,DS!$B$3:$K$1089,H$4,0),"")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14"/>
      <c r="AB65" s="515"/>
      <c r="AC65" s="515"/>
      <c r="AD65" s="516"/>
    </row>
    <row r="66" spans="1:30" s="1" customFormat="1" ht="19.5" customHeight="1">
      <c r="A66" s="26">
        <v>42</v>
      </c>
      <c r="B66" s="26" t="str">
        <f t="shared" si="1"/>
        <v>15E4942</v>
      </c>
      <c r="C66" s="27" t="str">
        <f>IF(ISNA(VLOOKUP($B66,DS!$B$3:$K$1089,$C$4,0))=FALSE,VLOOKUP($B66,DS!$B$3:$K$1089,$C$4,0),"")</f>
        <v/>
      </c>
      <c r="D66" s="28" t="str">
        <f>IF(ISNA(VLOOKUP($B66,DS!$B$3:$K$1089,D$4,0))=FALSE,VLOOKUP($B66,DS!$B$3:$K$1089,D$4,0),"")</f>
        <v/>
      </c>
      <c r="E66" s="29" t="str">
        <f>IF(ISNA(VLOOKUP($B66,DS!$B$3:$K$1089,E$4,0))=FALSE,VLOOKUP($B66,DS!$B$3:$K$1089,E$4,0),"")</f>
        <v/>
      </c>
      <c r="F66" s="27" t="str">
        <f>IF(ISNA(VLOOKUP($B66,DS!$B$3:$K$1089,F$4,0))=FALSE,VLOOKUP($B66,DS!$B$3:$K$1089,F$4,0),"")</f>
        <v/>
      </c>
      <c r="G66" s="27" t="str">
        <f>IF(ISNA(VLOOKUP($B66,DS!$B$3:$K$1089,G$4,0))=FALSE,VLOOKUP($B66,DS!$B$3:$K$1089,G$4,0),"")</f>
        <v/>
      </c>
      <c r="H66" s="27" t="str">
        <f>IF(ISNA(VLOOKUP($B66,DS!$B$3:$K$1089,H$4,0))=FALSE,VLOOKUP($B66,DS!$B$3:$K$1089,H$4,0),"")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514"/>
      <c r="AB66" s="515"/>
      <c r="AC66" s="515"/>
      <c r="AD66" s="516"/>
    </row>
    <row r="67" spans="1:30" s="1" customFormat="1" ht="19.5" customHeight="1">
      <c r="A67" s="26">
        <v>43</v>
      </c>
      <c r="B67" s="26" t="str">
        <f t="shared" si="1"/>
        <v>15E4943</v>
      </c>
      <c r="C67" s="27" t="str">
        <f>IF(ISNA(VLOOKUP($B67,DS!$B$3:$K$1089,$C$4,0))=FALSE,VLOOKUP($B67,DS!$B$3:$K$1089,$C$4,0),"")</f>
        <v/>
      </c>
      <c r="D67" s="28" t="str">
        <f>IF(ISNA(VLOOKUP($B67,DS!$B$3:$K$1089,D$4,0))=FALSE,VLOOKUP($B67,DS!$B$3:$K$1089,D$4,0),"")</f>
        <v/>
      </c>
      <c r="E67" s="29" t="str">
        <f>IF(ISNA(VLOOKUP($B67,DS!$B$3:$K$1089,E$4,0))=FALSE,VLOOKUP($B67,DS!$B$3:$K$1089,E$4,0),"")</f>
        <v/>
      </c>
      <c r="F67" s="27" t="str">
        <f>IF(ISNA(VLOOKUP($B67,DS!$B$3:$K$1089,F$4,0))=FALSE,VLOOKUP($B67,DS!$B$3:$K$1089,F$4,0),"")</f>
        <v/>
      </c>
      <c r="G67" s="27" t="str">
        <f>IF(ISNA(VLOOKUP($B67,DS!$B$3:$K$1089,G$4,0))=FALSE,VLOOKUP($B67,DS!$B$3:$K$1089,G$4,0),"")</f>
        <v/>
      </c>
      <c r="H67" s="27" t="str">
        <f>IF(ISNA(VLOOKUP($B67,DS!$B$3:$K$1089,H$4,0))=FALSE,VLOOKUP($B67,DS!$B$3:$K$1089,H$4,0),"")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514"/>
      <c r="AB67" s="515"/>
      <c r="AC67" s="515"/>
      <c r="AD67" s="516"/>
    </row>
    <row r="68" spans="1:30" s="1" customFormat="1" ht="19.5" customHeight="1">
      <c r="A68" s="26">
        <v>44</v>
      </c>
      <c r="B68" s="26" t="str">
        <f t="shared" si="1"/>
        <v>15E4944</v>
      </c>
      <c r="C68" s="27" t="str">
        <f>IF(ISNA(VLOOKUP($B68,DS!$B$3:$K$1089,$C$4,0))=FALSE,VLOOKUP($B68,DS!$B$3:$K$1089,$C$4,0),"")</f>
        <v/>
      </c>
      <c r="D68" s="28" t="str">
        <f>IF(ISNA(VLOOKUP($B68,DS!$B$3:$K$1089,D$4,0))=FALSE,VLOOKUP($B68,DS!$B$3:$K$1089,D$4,0),"")</f>
        <v/>
      </c>
      <c r="E68" s="29" t="str">
        <f>IF(ISNA(VLOOKUP($B68,DS!$B$3:$K$1089,E$4,0))=FALSE,VLOOKUP($B68,DS!$B$3:$K$1089,E$4,0),"")</f>
        <v/>
      </c>
      <c r="F68" s="27" t="str">
        <f>IF(ISNA(VLOOKUP($B68,DS!$B$3:$K$1089,F$4,0))=FALSE,VLOOKUP($B68,DS!$B$3:$K$1089,F$4,0),"")</f>
        <v/>
      </c>
      <c r="G68" s="27" t="str">
        <f>IF(ISNA(VLOOKUP($B68,DS!$B$3:$K$1089,G$4,0))=FALSE,VLOOKUP($B68,DS!$B$3:$K$1089,G$4,0),"")</f>
        <v/>
      </c>
      <c r="H68" s="27" t="str">
        <f>IF(ISNA(VLOOKUP($B68,DS!$B$3:$K$1089,H$4,0))=FALSE,VLOOKUP($B68,DS!$B$3:$K$1089,H$4,0),"")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514"/>
      <c r="AB68" s="515"/>
      <c r="AC68" s="515"/>
      <c r="AD68" s="516"/>
    </row>
    <row r="69" spans="1:30" s="1" customFormat="1" ht="19.5" customHeight="1">
      <c r="A69" s="46">
        <v>45</v>
      </c>
      <c r="B69" s="46" t="str">
        <f t="shared" si="1"/>
        <v>15E4945</v>
      </c>
      <c r="C69" s="47" t="str">
        <f>IF(ISNA(VLOOKUP($B69,DS!$B$3:$K$1089,$C$4,0))=FALSE,VLOOKUP($B69,DS!$B$3:$K$1089,$C$4,0),"")</f>
        <v/>
      </c>
      <c r="D69" s="48" t="str">
        <f>IF(ISNA(VLOOKUP($B69,DS!$B$3:$K$1089,D$4,0))=FALSE,VLOOKUP($B69,DS!$B$3:$K$1089,D$4,0),"")</f>
        <v/>
      </c>
      <c r="E69" s="49" t="str">
        <f>IF(ISNA(VLOOKUP($B69,DS!$B$3:$K$1089,E$4,0))=FALSE,VLOOKUP($B69,DS!$B$3:$K$1089,E$4,0),"")</f>
        <v/>
      </c>
      <c r="F69" s="47" t="str">
        <f>IF(ISNA(VLOOKUP($B69,DS!$B$3:$K$1089,F$4,0))=FALSE,VLOOKUP($B69,DS!$B$3:$K$1089,F$4,0),"")</f>
        <v/>
      </c>
      <c r="G69" s="47" t="str">
        <f>IF(ISNA(VLOOKUP($B69,DS!$B$3:$K$1089,G$4,0))=FALSE,VLOOKUP($B69,DS!$B$3:$K$1089,G$4,0),"")</f>
        <v/>
      </c>
      <c r="H69" s="47" t="str">
        <f>IF(ISNA(VLOOKUP($B69,DS!$B$3:$K$1089,H$4,0))=FALSE,VLOOKUP($B69,DS!$B$3:$K$1089,H$4,0),"")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511"/>
      <c r="AB69" s="512"/>
      <c r="AC69" s="512"/>
      <c r="AD69" s="513"/>
    </row>
    <row r="70" spans="1:30" s="1" customFormat="1">
      <c r="A70" s="21" t="s">
        <v>26</v>
      </c>
      <c r="B70" s="21"/>
      <c r="C70" s="21"/>
      <c r="D70" s="45"/>
      <c r="E70" s="45"/>
      <c r="F70" s="45"/>
      <c r="G70" s="45"/>
      <c r="S70" s="517" t="s">
        <v>31</v>
      </c>
      <c r="T70" s="517"/>
      <c r="U70" s="517"/>
      <c r="V70" s="517"/>
      <c r="W70" s="517"/>
      <c r="X70" s="517"/>
      <c r="Y70" s="517"/>
      <c r="Z70" s="517"/>
      <c r="AA70" s="517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517" t="s">
        <v>23</v>
      </c>
      <c r="L71" s="517"/>
      <c r="M71" s="517"/>
      <c r="N71" s="517"/>
      <c r="O71" s="517"/>
      <c r="P71" s="517"/>
      <c r="Q71" s="517"/>
      <c r="R71" s="517"/>
      <c r="T71" s="21"/>
      <c r="U71" s="21"/>
      <c r="V71" s="517" t="s">
        <v>24</v>
      </c>
      <c r="W71" s="517"/>
      <c r="X71" s="517"/>
      <c r="Y71" s="517"/>
      <c r="Z71" s="517"/>
      <c r="AA71" s="517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517" t="s">
        <v>25</v>
      </c>
      <c r="L72" s="517"/>
      <c r="M72" s="517"/>
      <c r="N72" s="517"/>
      <c r="O72" s="517"/>
      <c r="P72" s="517"/>
      <c r="Q72" s="517"/>
      <c r="R72" s="517"/>
      <c r="S72" s="30"/>
      <c r="T72" s="30"/>
      <c r="U72" s="30"/>
      <c r="V72" s="517" t="s">
        <v>25</v>
      </c>
      <c r="W72" s="517"/>
      <c r="X72" s="517"/>
      <c r="Y72" s="517"/>
      <c r="Z72" s="517"/>
      <c r="AA72" s="517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65" t="s">
        <v>54</v>
      </c>
      <c r="AC77" s="62"/>
    </row>
    <row r="78" spans="1:30" s="1" customFormat="1" ht="19.5" customHeight="1">
      <c r="A78" s="25">
        <v>46</v>
      </c>
      <c r="B78" s="25" t="str">
        <f t="shared" si="1"/>
        <v>15E4946</v>
      </c>
      <c r="C78" s="19" t="str">
        <f>IF(ISNA(VLOOKUP($B78,DS!$B$3:$K$1089,$C$4,0))=FALSE,VLOOKUP($B78,DS!$B$3:$K$1089,$C$4,0),"")</f>
        <v/>
      </c>
      <c r="D78" s="34" t="str">
        <f>IF(ISNA(VLOOKUP($B78,DS!$B$3:$K$1089,D$4,0))=FALSE,VLOOKUP($B78,DS!$B$3:$K$1089,D$4,0),"")</f>
        <v/>
      </c>
      <c r="E78" s="35" t="str">
        <f>IF(ISNA(VLOOKUP($B78,DS!$B$3:$K$1089,E$4,0))=FALSE,VLOOKUP($B78,DS!$B$3:$K$1089,E$4,0),"")</f>
        <v/>
      </c>
      <c r="F78" s="19" t="str">
        <f>IF(ISNA(VLOOKUP($B78,DS!$B$3:$K$1089,F$4,0))=FALSE,VLOOKUP($B78,DS!$B$3:$K$1089,F$4,0),"")</f>
        <v/>
      </c>
      <c r="G78" s="19" t="str">
        <f>IF(ISNA(VLOOKUP($B78,DS!$B$3:$K$1089,G$4,0))=FALSE,VLOOKUP($B78,DS!$B$3:$K$1089,G$4,0),"")</f>
        <v/>
      </c>
      <c r="H78" s="19" t="str">
        <f>IF(ISNA(VLOOKUP($B78,DS!$B$3:$K$1089,H$4,0))=FALSE,VLOOKUP($B78,DS!$B$3:$K$1089,H$4,0),"")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18"/>
      <c r="AB78" s="519"/>
      <c r="AC78" s="519"/>
      <c r="AD78" s="520"/>
    </row>
    <row r="79" spans="1:30" s="1" customFormat="1" ht="19.5" customHeight="1">
      <c r="A79" s="26">
        <v>47</v>
      </c>
      <c r="B79" s="26" t="str">
        <f t="shared" si="1"/>
        <v>15E4947</v>
      </c>
      <c r="C79" s="27" t="str">
        <f>IF(ISNA(VLOOKUP($B79,DS!$B$3:$K$1089,$C$4,0))=FALSE,VLOOKUP($B79,DS!$B$3:$K$1089,$C$4,0),"")</f>
        <v/>
      </c>
      <c r="D79" s="28" t="str">
        <f>IF(ISNA(VLOOKUP($B79,DS!$B$3:$K$1089,D$4,0))=FALSE,VLOOKUP($B79,DS!$B$3:$K$1089,D$4,0),"")</f>
        <v/>
      </c>
      <c r="E79" s="29" t="str">
        <f>IF(ISNA(VLOOKUP($B79,DS!$B$3:$K$1089,E$4,0))=FALSE,VLOOKUP($B79,DS!$B$3:$K$1089,E$4,0),"")</f>
        <v/>
      </c>
      <c r="F79" s="27" t="str">
        <f>IF(ISNA(VLOOKUP($B79,DS!$B$3:$K$1089,F$4,0))=FALSE,VLOOKUP($B79,DS!$B$3:$K$1089,F$4,0),"")</f>
        <v/>
      </c>
      <c r="G79" s="27" t="str">
        <f>IF(ISNA(VLOOKUP($B79,DS!$B$3:$K$1089,G$4,0))=FALSE,VLOOKUP($B79,DS!$B$3:$K$1089,G$4,0),"")</f>
        <v/>
      </c>
      <c r="H79" s="27" t="str">
        <f>IF(ISNA(VLOOKUP($B79,DS!$B$3:$K$1089,H$4,0))=FALSE,VLOOKUP($B79,DS!$B$3:$K$1089,H$4,0),"")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514"/>
      <c r="AB79" s="515"/>
      <c r="AC79" s="515"/>
      <c r="AD79" s="516"/>
    </row>
    <row r="80" spans="1:30" s="1" customFormat="1" ht="19.5" customHeight="1">
      <c r="A80" s="26">
        <v>48</v>
      </c>
      <c r="B80" s="26" t="str">
        <f t="shared" si="1"/>
        <v>15E4948</v>
      </c>
      <c r="C80" s="27" t="str">
        <f>IF(ISNA(VLOOKUP($B80,DS!$B$3:$K$1089,$C$4,0))=FALSE,VLOOKUP($B80,DS!$B$3:$K$1089,$C$4,0),"")</f>
        <v/>
      </c>
      <c r="D80" s="28" t="str">
        <f>IF(ISNA(VLOOKUP($B80,DS!$B$3:$K$1089,D$4,0))=FALSE,VLOOKUP($B80,DS!$B$3:$K$1089,D$4,0),"")</f>
        <v/>
      </c>
      <c r="E80" s="29" t="str">
        <f>IF(ISNA(VLOOKUP($B80,DS!$B$3:$K$1089,E$4,0))=FALSE,VLOOKUP($B80,DS!$B$3:$K$1089,E$4,0),"")</f>
        <v/>
      </c>
      <c r="F80" s="27" t="str">
        <f>IF(ISNA(VLOOKUP($B80,DS!$B$3:$K$1089,F$4,0))=FALSE,VLOOKUP($B80,DS!$B$3:$K$1089,F$4,0),"")</f>
        <v/>
      </c>
      <c r="G80" s="27" t="str">
        <f>IF(ISNA(VLOOKUP($B80,DS!$B$3:$K$1089,G$4,0))=FALSE,VLOOKUP($B80,DS!$B$3:$K$1089,G$4,0),"")</f>
        <v/>
      </c>
      <c r="H80" s="27" t="str">
        <f>IF(ISNA(VLOOKUP($B80,DS!$B$3:$K$1089,H$4,0))=FALSE,VLOOKUP($B80,DS!$B$3:$K$1089,H$4,0),"")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514"/>
      <c r="AB80" s="515"/>
      <c r="AC80" s="515"/>
      <c r="AD80" s="516"/>
    </row>
    <row r="81" spans="1:30" s="1" customFormat="1" ht="19.5" customHeight="1">
      <c r="A81" s="26">
        <v>49</v>
      </c>
      <c r="B81" s="26" t="str">
        <f t="shared" si="1"/>
        <v>15E4949</v>
      </c>
      <c r="C81" s="27" t="str">
        <f>IF(ISNA(VLOOKUP($B81,DS!$B$3:$K$1089,$C$4,0))=FALSE,VLOOKUP($B81,DS!$B$3:$K$1089,$C$4,0),"")</f>
        <v/>
      </c>
      <c r="D81" s="28" t="str">
        <f>IF(ISNA(VLOOKUP($B81,DS!$B$3:$K$1089,D$4,0))=FALSE,VLOOKUP($B81,DS!$B$3:$K$1089,D$4,0),"")</f>
        <v/>
      </c>
      <c r="E81" s="29" t="str">
        <f>IF(ISNA(VLOOKUP($B81,DS!$B$3:$K$1089,E$4,0))=FALSE,VLOOKUP($B81,DS!$B$3:$K$1089,E$4,0),"")</f>
        <v/>
      </c>
      <c r="F81" s="27" t="str">
        <f>IF(ISNA(VLOOKUP($B81,DS!$B$3:$K$1089,F$4,0))=FALSE,VLOOKUP($B81,DS!$B$3:$K$1089,F$4,0),"")</f>
        <v/>
      </c>
      <c r="G81" s="27" t="str">
        <f>IF(ISNA(VLOOKUP($B81,DS!$B$3:$K$1089,G$4,0))=FALSE,VLOOKUP($B81,DS!$B$3:$K$1089,G$4,0),"")</f>
        <v/>
      </c>
      <c r="H81" s="27" t="str">
        <f>IF(ISNA(VLOOKUP($B81,DS!$B$3:$K$1089,H$4,0))=FALSE,VLOOKUP($B81,DS!$B$3:$K$1089,H$4,0),"")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514"/>
      <c r="AB81" s="515"/>
      <c r="AC81" s="515"/>
      <c r="AD81" s="516"/>
    </row>
    <row r="82" spans="1:30" s="1" customFormat="1" ht="19.5" customHeight="1">
      <c r="A82" s="26">
        <v>50</v>
      </c>
      <c r="B82" s="26" t="str">
        <f t="shared" si="1"/>
        <v>15E4950</v>
      </c>
      <c r="C82" s="27" t="str">
        <f>IF(ISNA(VLOOKUP($B82,DS!$B$3:$K$1089,$C$4,0))=FALSE,VLOOKUP($B82,DS!$B$3:$K$1089,$C$4,0),"")</f>
        <v/>
      </c>
      <c r="D82" s="28" t="str">
        <f>IF(ISNA(VLOOKUP($B82,DS!$B$3:$K$1089,D$4,0))=FALSE,VLOOKUP($B82,DS!$B$3:$K$1089,D$4,0),"")</f>
        <v/>
      </c>
      <c r="E82" s="29" t="str">
        <f>IF(ISNA(VLOOKUP($B82,DS!$B$3:$K$1089,E$4,0))=FALSE,VLOOKUP($B82,DS!$B$3:$K$1089,E$4,0),"")</f>
        <v/>
      </c>
      <c r="F82" s="27" t="str">
        <f>IF(ISNA(VLOOKUP($B82,DS!$B$3:$K$1089,F$4,0))=FALSE,VLOOKUP($B82,DS!$B$3:$K$1089,F$4,0),"")</f>
        <v/>
      </c>
      <c r="G82" s="27" t="str">
        <f>IF(ISNA(VLOOKUP($B82,DS!$B$3:$K$1089,G$4,0))=FALSE,VLOOKUP($B82,DS!$B$3:$K$1089,G$4,0),"")</f>
        <v/>
      </c>
      <c r="H82" s="27" t="str">
        <f>IF(ISNA(VLOOKUP($B82,DS!$B$3:$K$1089,H$4,0))=FALSE,VLOOKUP($B82,DS!$B$3:$K$1089,H$4,0),"")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514"/>
      <c r="AB82" s="515"/>
      <c r="AC82" s="515"/>
      <c r="AD82" s="516"/>
    </row>
    <row r="83" spans="1:30" s="1" customFormat="1" ht="19.5" customHeight="1">
      <c r="A83" s="26">
        <v>51</v>
      </c>
      <c r="B83" s="26" t="str">
        <f t="shared" si="1"/>
        <v>15E4951</v>
      </c>
      <c r="C83" s="27" t="str">
        <f>IF(ISNA(VLOOKUP($B83,DS!$B$3:$K$1089,$C$4,0))=FALSE,VLOOKUP($B83,DS!$B$3:$K$1089,$C$4,0),"")</f>
        <v/>
      </c>
      <c r="D83" s="28" t="str">
        <f>IF(ISNA(VLOOKUP($B83,DS!$B$3:$K$1089,D$4,0))=FALSE,VLOOKUP($B83,DS!$B$3:$K$1089,D$4,0),"")</f>
        <v/>
      </c>
      <c r="E83" s="29" t="str">
        <f>IF(ISNA(VLOOKUP($B83,DS!$B$3:$K$1089,E$4,0))=FALSE,VLOOKUP($B83,DS!$B$3:$K$1089,E$4,0),"")</f>
        <v/>
      </c>
      <c r="F83" s="27" t="str">
        <f>IF(ISNA(VLOOKUP($B83,DS!$B$3:$K$1089,F$4,0))=FALSE,VLOOKUP($B83,DS!$B$3:$K$1089,F$4,0),"")</f>
        <v/>
      </c>
      <c r="G83" s="27" t="str">
        <f>IF(ISNA(VLOOKUP($B83,DS!$B$3:$K$1089,G$4,0))=FALSE,VLOOKUP($B83,DS!$B$3:$K$1089,G$4,0),"")</f>
        <v/>
      </c>
      <c r="H83" s="27" t="str">
        <f>IF(ISNA(VLOOKUP($B83,DS!$B$3:$K$1089,H$4,0))=FALSE,VLOOKUP($B83,DS!$B$3:$K$1089,H$4,0),"")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514"/>
      <c r="AB83" s="515"/>
      <c r="AC83" s="515"/>
      <c r="AD83" s="516"/>
    </row>
    <row r="84" spans="1:30" s="1" customFormat="1" ht="19.5" customHeight="1">
      <c r="A84" s="26">
        <v>52</v>
      </c>
      <c r="B84" s="26" t="str">
        <f t="shared" si="1"/>
        <v>15E4952</v>
      </c>
      <c r="C84" s="27" t="str">
        <f>IF(ISNA(VLOOKUP($B84,DS!$B$3:$K$1089,$C$4,0))=FALSE,VLOOKUP($B84,DS!$B$3:$K$1089,$C$4,0),"")</f>
        <v/>
      </c>
      <c r="D84" s="28" t="str">
        <f>IF(ISNA(VLOOKUP($B84,DS!$B$3:$K$1089,D$4,0))=FALSE,VLOOKUP($B84,DS!$B$3:$K$1089,D$4,0),"")</f>
        <v/>
      </c>
      <c r="E84" s="29" t="str">
        <f>IF(ISNA(VLOOKUP($B84,DS!$B$3:$K$1089,E$4,0))=FALSE,VLOOKUP($B84,DS!$B$3:$K$1089,E$4,0),"")</f>
        <v/>
      </c>
      <c r="F84" s="27" t="str">
        <f>IF(ISNA(VLOOKUP($B84,DS!$B$3:$K$1089,F$4,0))=FALSE,VLOOKUP($B84,DS!$B$3:$K$1089,F$4,0),"")</f>
        <v/>
      </c>
      <c r="G84" s="27" t="str">
        <f>IF(ISNA(VLOOKUP($B84,DS!$B$3:$K$1089,G$4,0))=FALSE,VLOOKUP($B84,DS!$B$3:$K$1089,G$4,0),"")</f>
        <v/>
      </c>
      <c r="H84" s="27" t="str">
        <f>IF(ISNA(VLOOKUP($B84,DS!$B$3:$K$1089,H$4,0))=FALSE,VLOOKUP($B84,DS!$B$3:$K$1089,H$4,0),"")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514"/>
      <c r="AB84" s="515"/>
      <c r="AC84" s="515"/>
      <c r="AD84" s="516"/>
    </row>
    <row r="85" spans="1:30" s="1" customFormat="1" ht="19.5" customHeight="1">
      <c r="A85" s="26">
        <v>53</v>
      </c>
      <c r="B85" s="26" t="str">
        <f t="shared" si="1"/>
        <v>15E4953</v>
      </c>
      <c r="C85" s="27" t="str">
        <f>IF(ISNA(VLOOKUP($B85,DS!$B$3:$K$1089,$C$4,0))=FALSE,VLOOKUP($B85,DS!$B$3:$K$1089,$C$4,0),"")</f>
        <v/>
      </c>
      <c r="D85" s="28" t="str">
        <f>IF(ISNA(VLOOKUP($B85,DS!$B$3:$K$1089,D$4,0))=FALSE,VLOOKUP($B85,DS!$B$3:$K$1089,D$4,0),"")</f>
        <v/>
      </c>
      <c r="E85" s="29" t="str">
        <f>IF(ISNA(VLOOKUP($B85,DS!$B$3:$K$1089,E$4,0))=FALSE,VLOOKUP($B85,DS!$B$3:$K$1089,E$4,0),"")</f>
        <v/>
      </c>
      <c r="F85" s="27" t="str">
        <f>IF(ISNA(VLOOKUP($B85,DS!$B$3:$K$1089,F$4,0))=FALSE,VLOOKUP($B85,DS!$B$3:$K$1089,F$4,0),"")</f>
        <v/>
      </c>
      <c r="G85" s="27" t="str">
        <f>IF(ISNA(VLOOKUP($B85,DS!$B$3:$K$1089,G$4,0))=FALSE,VLOOKUP($B85,DS!$B$3:$K$1089,G$4,0),"")</f>
        <v/>
      </c>
      <c r="H85" s="27" t="str">
        <f>IF(ISNA(VLOOKUP($B85,DS!$B$3:$K$1089,H$4,0))=FALSE,VLOOKUP($B85,DS!$B$3:$K$1089,H$4,0),"")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514"/>
      <c r="AB85" s="515"/>
      <c r="AC85" s="515"/>
      <c r="AD85" s="516"/>
    </row>
    <row r="86" spans="1:30" s="1" customFormat="1" ht="19.5" customHeight="1">
      <c r="A86" s="26">
        <v>54</v>
      </c>
      <c r="B86" s="26" t="str">
        <f t="shared" si="1"/>
        <v>15E4954</v>
      </c>
      <c r="C86" s="27" t="str">
        <f>IF(ISNA(VLOOKUP($B86,DS!$B$3:$K$1089,$C$4,0))=FALSE,VLOOKUP($B86,DS!$B$3:$K$1089,$C$4,0),"")</f>
        <v/>
      </c>
      <c r="D86" s="28" t="str">
        <f>IF(ISNA(VLOOKUP($B86,DS!$B$3:$K$1089,D$4,0))=FALSE,VLOOKUP($B86,DS!$B$3:$K$1089,D$4,0),"")</f>
        <v/>
      </c>
      <c r="E86" s="29" t="str">
        <f>IF(ISNA(VLOOKUP($B86,DS!$B$3:$K$1089,E$4,0))=FALSE,VLOOKUP($B86,DS!$B$3:$K$1089,E$4,0),"")</f>
        <v/>
      </c>
      <c r="F86" s="27" t="str">
        <f>IF(ISNA(VLOOKUP($B86,DS!$B$3:$K$1089,F$4,0))=FALSE,VLOOKUP($B86,DS!$B$3:$K$1089,F$4,0),"")</f>
        <v/>
      </c>
      <c r="G86" s="27" t="str">
        <f>IF(ISNA(VLOOKUP($B86,DS!$B$3:$K$1089,G$4,0))=FALSE,VLOOKUP($B86,DS!$B$3:$K$1089,G$4,0),"")</f>
        <v/>
      </c>
      <c r="H86" s="27" t="str">
        <f>IF(ISNA(VLOOKUP($B86,DS!$B$3:$K$1089,H$4,0))=FALSE,VLOOKUP($B86,DS!$B$3:$K$1089,H$4,0),"")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14"/>
      <c r="AB86" s="515"/>
      <c r="AC86" s="515"/>
      <c r="AD86" s="516"/>
    </row>
    <row r="87" spans="1:30" s="1" customFormat="1" ht="19.5" customHeight="1">
      <c r="A87" s="26">
        <v>55</v>
      </c>
      <c r="B87" s="26" t="str">
        <f t="shared" si="1"/>
        <v>15E4955</v>
      </c>
      <c r="C87" s="27" t="str">
        <f>IF(ISNA(VLOOKUP($B87,DS!$B$3:$K$1089,$C$4,0))=FALSE,VLOOKUP($B87,DS!$B$3:$K$1089,$C$4,0),"")</f>
        <v/>
      </c>
      <c r="D87" s="28" t="str">
        <f>IF(ISNA(VLOOKUP($B87,DS!$B$3:$K$1089,D$4,0))=FALSE,VLOOKUP($B87,DS!$B$3:$K$1089,D$4,0),"")</f>
        <v/>
      </c>
      <c r="E87" s="29" t="str">
        <f>IF(ISNA(VLOOKUP($B87,DS!$B$3:$K$1089,E$4,0))=FALSE,VLOOKUP($B87,DS!$B$3:$K$1089,E$4,0),"")</f>
        <v/>
      </c>
      <c r="F87" s="27" t="str">
        <f>IF(ISNA(VLOOKUP($B87,DS!$B$3:$K$1089,F$4,0))=FALSE,VLOOKUP($B87,DS!$B$3:$K$1089,F$4,0),"")</f>
        <v/>
      </c>
      <c r="G87" s="27" t="str">
        <f>IF(ISNA(VLOOKUP($B87,DS!$B$3:$K$1089,G$4,0))=FALSE,VLOOKUP($B87,DS!$B$3:$K$1089,G$4,0),"")</f>
        <v/>
      </c>
      <c r="H87" s="27" t="str">
        <f>IF(ISNA(VLOOKUP($B87,DS!$B$3:$K$1089,H$4,0))=FALSE,VLOOKUP($B87,DS!$B$3:$K$1089,H$4,0),"")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514"/>
      <c r="AB87" s="515"/>
      <c r="AC87" s="515"/>
      <c r="AD87" s="516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str">
        <f>IF(ISNA(VLOOKUP($B88,DS!$B$3:$K$1089,$C$4,0))=FALSE,VLOOKUP($B88,DS!$B$3:$K$1089,$C$4,0),"")</f>
        <v/>
      </c>
      <c r="D88" s="28" t="str">
        <f>IF(ISNA(VLOOKUP($B88,DS!$B$3:$K$1089,D$4,0))=FALSE,VLOOKUP($B88,DS!$B$3:$K$1089,D$4,0),"")</f>
        <v/>
      </c>
      <c r="E88" s="29" t="str">
        <f>IF(ISNA(VLOOKUP($B88,DS!$B$3:$K$1089,E$4,0))=FALSE,VLOOKUP($B88,DS!$B$3:$K$1089,E$4,0),"")</f>
        <v/>
      </c>
      <c r="F88" s="27" t="str">
        <f>IF(ISNA(VLOOKUP($B88,DS!$B$3:$K$1089,F$4,0))=FALSE,VLOOKUP($B88,DS!$B$3:$K$1089,F$4,0),"")</f>
        <v/>
      </c>
      <c r="G88" s="27" t="str">
        <f>IF(ISNA(VLOOKUP($B88,DS!$B$3:$K$1089,G$4,0))=FALSE,VLOOKUP($B88,DS!$B$3:$K$1089,G$4,0),"")</f>
        <v/>
      </c>
      <c r="H88" s="27" t="str">
        <f>IF(ISNA(VLOOKUP($B88,DS!$B$3:$K$1089,H$4,0))=FALSE,VLOOKUP($B88,DS!$B$3:$K$1089,H$4,0),"")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514"/>
      <c r="AB88" s="515"/>
      <c r="AC88" s="515"/>
      <c r="AD88" s="516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str">
        <f>IF(ISNA(VLOOKUP($B89,DS!$B$3:$K$1089,$C$4,0))=FALSE,VLOOKUP($B89,DS!$B$3:$K$1089,$C$4,0),"")</f>
        <v/>
      </c>
      <c r="D89" s="28" t="str">
        <f>IF(ISNA(VLOOKUP($B89,DS!$B$3:$K$1089,D$4,0))=FALSE,VLOOKUP($B89,DS!$B$3:$K$1089,D$4,0),"")</f>
        <v/>
      </c>
      <c r="E89" s="29" t="str">
        <f>IF(ISNA(VLOOKUP($B89,DS!$B$3:$K$1089,E$4,0))=FALSE,VLOOKUP($B89,DS!$B$3:$K$1089,E$4,0),"")</f>
        <v/>
      </c>
      <c r="F89" s="27" t="str">
        <f>IF(ISNA(VLOOKUP($B89,DS!$B$3:$K$1089,F$4,0))=FALSE,VLOOKUP($B89,DS!$B$3:$K$1089,F$4,0),"")</f>
        <v/>
      </c>
      <c r="G89" s="27" t="str">
        <f>IF(ISNA(VLOOKUP($B89,DS!$B$3:$K$1089,G$4,0))=FALSE,VLOOKUP($B89,DS!$B$3:$K$1089,G$4,0),"")</f>
        <v/>
      </c>
      <c r="H89" s="27" t="str">
        <f>IF(ISNA(VLOOKUP($B89,DS!$B$3:$K$1089,H$4,0))=FALSE,VLOOKUP($B89,DS!$B$3:$K$1089,H$4,0),"")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514"/>
      <c r="AB89" s="515"/>
      <c r="AC89" s="515"/>
      <c r="AD89" s="516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str">
        <f>IF(ISNA(VLOOKUP($B90,DS!$B$3:$K$1089,$C$4,0))=FALSE,VLOOKUP($B90,DS!$B$3:$K$1089,$C$4,0),"")</f>
        <v/>
      </c>
      <c r="D90" s="28" t="str">
        <f>IF(ISNA(VLOOKUP($B90,DS!$B$3:$K$1089,D$4,0))=FALSE,VLOOKUP($B90,DS!$B$3:$K$1089,D$4,0),"")</f>
        <v/>
      </c>
      <c r="E90" s="29" t="str">
        <f>IF(ISNA(VLOOKUP($B90,DS!$B$3:$K$1089,E$4,0))=FALSE,VLOOKUP($B90,DS!$B$3:$K$1089,E$4,0),"")</f>
        <v/>
      </c>
      <c r="F90" s="27" t="str">
        <f>IF(ISNA(VLOOKUP($B90,DS!$B$3:$K$1089,F$4,0))=FALSE,VLOOKUP($B90,DS!$B$3:$K$1089,F$4,0),"")</f>
        <v/>
      </c>
      <c r="G90" s="27" t="str">
        <f>IF(ISNA(VLOOKUP($B90,DS!$B$3:$K$1089,G$4,0))=FALSE,VLOOKUP($B90,DS!$B$3:$K$1089,G$4,0),"")</f>
        <v/>
      </c>
      <c r="H90" s="27" t="str">
        <f>IF(ISNA(VLOOKUP($B90,DS!$B$3:$K$1089,H$4,0))=FALSE,VLOOKUP($B90,DS!$B$3:$K$1089,H$4,0),"")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514"/>
      <c r="AB90" s="515"/>
      <c r="AC90" s="515"/>
      <c r="AD90" s="516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str">
        <f>IF(ISNA(VLOOKUP($B91,DS!$B$3:$K$1089,$C$4,0))=FALSE,VLOOKUP($B91,DS!$B$3:$K$1089,$C$4,0),"")</f>
        <v/>
      </c>
      <c r="D91" s="28" t="str">
        <f>IF(ISNA(VLOOKUP($B91,DS!$B$3:$K$1089,D$4,0))=FALSE,VLOOKUP($B91,DS!$B$3:$K$1089,D$4,0),"")</f>
        <v/>
      </c>
      <c r="E91" s="29" t="str">
        <f>IF(ISNA(VLOOKUP($B91,DS!$B$3:$K$1089,E$4,0))=FALSE,VLOOKUP($B91,DS!$B$3:$K$1089,E$4,0),"")</f>
        <v/>
      </c>
      <c r="F91" s="27" t="str">
        <f>IF(ISNA(VLOOKUP($B91,DS!$B$3:$K$1089,F$4,0))=FALSE,VLOOKUP($B91,DS!$B$3:$K$1089,F$4,0),"")</f>
        <v/>
      </c>
      <c r="G91" s="27" t="str">
        <f>IF(ISNA(VLOOKUP($B91,DS!$B$3:$K$1089,G$4,0))=FALSE,VLOOKUP($B91,DS!$B$3:$K$1089,G$4,0),"")</f>
        <v/>
      </c>
      <c r="H91" s="27" t="str">
        <f>IF(ISNA(VLOOKUP($B91,DS!$B$3:$K$1089,H$4,0))=FALSE,VLOOKUP($B91,DS!$B$3:$K$1089,H$4,0),"")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514"/>
      <c r="AB91" s="515"/>
      <c r="AC91" s="515"/>
      <c r="AD91" s="516"/>
    </row>
    <row r="92" spans="1:30" s="1" customFormat="1" ht="19.5" customHeight="1">
      <c r="A92" s="46">
        <v>60</v>
      </c>
      <c r="B92" s="46" t="str">
        <f>$G$2&amp;TEXT(A92,"00")</f>
        <v>15E4960</v>
      </c>
      <c r="C92" s="47" t="str">
        <f>IF(ISNA(VLOOKUP($B92,DS!$B$3:$K$1089,$C$4,0))=FALSE,VLOOKUP($B92,DS!$B$3:$K$1089,$C$4,0),"")</f>
        <v/>
      </c>
      <c r="D92" s="48" t="str">
        <f>IF(ISNA(VLOOKUP($B92,DS!$B$3:$K$1089,D$4,0))=FALSE,VLOOKUP($B92,DS!$B$3:$K$1089,D$4,0),"")</f>
        <v/>
      </c>
      <c r="E92" s="49" t="str">
        <f>IF(ISNA(VLOOKUP($B92,DS!$B$3:$K$1089,E$4,0))=FALSE,VLOOKUP($B92,DS!$B$3:$K$1089,E$4,0),"")</f>
        <v/>
      </c>
      <c r="F92" s="47" t="str">
        <f>IF(ISNA(VLOOKUP($B92,DS!$B$3:$K$1089,F$4,0))=FALSE,VLOOKUP($B92,DS!$B$3:$K$1089,F$4,0),"")</f>
        <v/>
      </c>
      <c r="G92" s="47" t="str">
        <f>IF(ISNA(VLOOKUP($B92,DS!$B$3:$K$1089,G$4,0))=FALSE,VLOOKUP($B92,DS!$B$3:$K$1089,G$4,0),"")</f>
        <v/>
      </c>
      <c r="H92" s="47" t="str">
        <f>IF(ISNA(VLOOKUP($B92,DS!$B$3:$K$1089,H$4,0))=FALSE,VLOOKUP($B92,DS!$B$3:$K$1089,H$4,0),"")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511"/>
      <c r="AB92" s="512"/>
      <c r="AC92" s="512"/>
      <c r="AD92" s="513"/>
    </row>
    <row r="93" spans="1:30" s="1" customFormat="1">
      <c r="A93" s="21" t="s">
        <v>26</v>
      </c>
      <c r="B93" s="21"/>
      <c r="C93" s="21"/>
      <c r="D93" s="45"/>
      <c r="E93" s="45"/>
      <c r="F93" s="45"/>
      <c r="G93" s="45"/>
      <c r="S93" s="517" t="s">
        <v>31</v>
      </c>
      <c r="T93" s="517"/>
      <c r="U93" s="517"/>
      <c r="V93" s="517"/>
      <c r="W93" s="517"/>
      <c r="X93" s="517"/>
      <c r="Y93" s="517"/>
      <c r="Z93" s="517"/>
      <c r="AA93" s="517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517" t="s">
        <v>23</v>
      </c>
      <c r="L94" s="517"/>
      <c r="M94" s="517"/>
      <c r="N94" s="517"/>
      <c r="O94" s="517"/>
      <c r="P94" s="517"/>
      <c r="Q94" s="517"/>
      <c r="R94" s="517"/>
      <c r="T94" s="21"/>
      <c r="U94" s="21"/>
      <c r="V94" s="517" t="s">
        <v>24</v>
      </c>
      <c r="W94" s="517"/>
      <c r="X94" s="517"/>
      <c r="Y94" s="517"/>
      <c r="Z94" s="517"/>
      <c r="AA94" s="517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517" t="s">
        <v>25</v>
      </c>
      <c r="L95" s="517"/>
      <c r="M95" s="517"/>
      <c r="N95" s="517"/>
      <c r="O95" s="517"/>
      <c r="P95" s="517"/>
      <c r="Q95" s="517"/>
      <c r="R95" s="517"/>
      <c r="S95" s="30"/>
      <c r="T95" s="30"/>
      <c r="U95" s="30"/>
      <c r="V95" s="517" t="s">
        <v>25</v>
      </c>
      <c r="W95" s="517"/>
      <c r="X95" s="517"/>
      <c r="Y95" s="517"/>
      <c r="Z95" s="517"/>
      <c r="AA95" s="517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49:R49"/>
    <mergeCell ref="V49:AA49"/>
    <mergeCell ref="S70:AA70"/>
    <mergeCell ref="S47:AA47"/>
    <mergeCell ref="K48:R48"/>
    <mergeCell ref="V48:AA48"/>
    <mergeCell ref="K26:R26"/>
    <mergeCell ref="V26:AA26"/>
    <mergeCell ref="AA23:AD23"/>
    <mergeCell ref="E3:AD3"/>
    <mergeCell ref="X6:Z6"/>
    <mergeCell ref="S7:V7"/>
    <mergeCell ref="K7:N7"/>
    <mergeCell ref="E6:E8"/>
    <mergeCell ref="AA34:AD34"/>
    <mergeCell ref="AA35:AD35"/>
    <mergeCell ref="A1:D1"/>
    <mergeCell ref="A2:D2"/>
    <mergeCell ref="A6:A8"/>
    <mergeCell ref="C6:C8"/>
    <mergeCell ref="F6:F8"/>
    <mergeCell ref="AA32:AD32"/>
    <mergeCell ref="I6:W6"/>
    <mergeCell ref="D6:D8"/>
    <mergeCell ref="A5:AD5"/>
    <mergeCell ref="H6:H8"/>
    <mergeCell ref="G6:G8"/>
    <mergeCell ref="O7:R7"/>
    <mergeCell ref="V25:AA25"/>
    <mergeCell ref="AA21:AD21"/>
    <mergeCell ref="AA33:AD33"/>
    <mergeCell ref="AA6:AD8"/>
    <mergeCell ref="AA9:AD9"/>
    <mergeCell ref="AA10:AD10"/>
    <mergeCell ref="AA11:AD11"/>
    <mergeCell ref="AA12:AD12"/>
    <mergeCell ref="AA13:AD13"/>
    <mergeCell ref="AA15:AD15"/>
    <mergeCell ref="AA16:AD16"/>
    <mergeCell ref="AA17:AD17"/>
    <mergeCell ref="AA18:AD18"/>
    <mergeCell ref="AA19:AD19"/>
    <mergeCell ref="AA20:AD20"/>
    <mergeCell ref="AA22:AD22"/>
    <mergeCell ref="AA14:AD14"/>
    <mergeCell ref="S24:AA24"/>
    <mergeCell ref="AA38:AD38"/>
    <mergeCell ref="AA39:AD39"/>
    <mergeCell ref="AA60:AD60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40:AD40"/>
    <mergeCell ref="AA79:AD79"/>
    <mergeCell ref="V72:AA72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80:AD80"/>
    <mergeCell ref="AA83:AD83"/>
    <mergeCell ref="AA84:AD84"/>
    <mergeCell ref="AA81:AD81"/>
    <mergeCell ref="AA82:AD82"/>
    <mergeCell ref="AA92:AD92"/>
    <mergeCell ref="AA85:AD85"/>
    <mergeCell ref="AA86:AD86"/>
    <mergeCell ref="AA87:AD87"/>
    <mergeCell ref="AA88:AD88"/>
    <mergeCell ref="AA89:AD89"/>
    <mergeCell ref="AA90:AD90"/>
    <mergeCell ref="AA91:AD91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X37"/>
  <sheetViews>
    <sheetView zoomScale="110" zoomScaleNormal="110" workbookViewId="0">
      <pane xSplit="3" ySplit="3" topLeftCell="D7" activePane="bottomRight" state="frozen"/>
      <selection pane="topRight" activeCell="D1" sqref="D1"/>
      <selection pane="bottomLeft" activeCell="A4" sqref="A4"/>
      <selection pane="bottomRight" activeCell="C28" sqref="C28"/>
    </sheetView>
  </sheetViews>
  <sheetFormatPr defaultRowHeight="15"/>
  <cols>
    <col min="1" max="1" width="3.42578125" style="327" customWidth="1"/>
    <col min="2" max="2" width="4.140625" style="328" customWidth="1"/>
    <col min="3" max="3" width="25.7109375" style="329" customWidth="1"/>
    <col min="4" max="22" width="2.28515625" style="329" customWidth="1"/>
    <col min="23" max="23" width="2.28515625" style="330" customWidth="1"/>
    <col min="24" max="47" width="2.28515625" style="329" customWidth="1"/>
    <col min="48" max="48" width="4.85546875" style="326" customWidth="1"/>
    <col min="49" max="49" width="9.140625" style="1"/>
    <col min="50" max="50" width="0" style="1" hidden="1" customWidth="1"/>
    <col min="51" max="256" width="9.140625" style="1"/>
    <col min="257" max="257" width="3.42578125" style="1" customWidth="1"/>
    <col min="258" max="258" width="4.140625" style="1" customWidth="1"/>
    <col min="259" max="259" width="25.7109375" style="1" customWidth="1"/>
    <col min="260" max="303" width="2.28515625" style="1" customWidth="1"/>
    <col min="304" max="304" width="4.85546875" style="1" customWidth="1"/>
    <col min="305" max="305" width="9.140625" style="1"/>
    <col min="306" max="306" width="0" style="1" hidden="1" customWidth="1"/>
    <col min="307" max="512" width="9.140625" style="1"/>
    <col min="513" max="513" width="3.42578125" style="1" customWidth="1"/>
    <col min="514" max="514" width="4.140625" style="1" customWidth="1"/>
    <col min="515" max="515" width="25.7109375" style="1" customWidth="1"/>
    <col min="516" max="559" width="2.28515625" style="1" customWidth="1"/>
    <col min="560" max="560" width="4.85546875" style="1" customWidth="1"/>
    <col min="561" max="561" width="9.140625" style="1"/>
    <col min="562" max="562" width="0" style="1" hidden="1" customWidth="1"/>
    <col min="563" max="768" width="9.140625" style="1"/>
    <col min="769" max="769" width="3.42578125" style="1" customWidth="1"/>
    <col min="770" max="770" width="4.140625" style="1" customWidth="1"/>
    <col min="771" max="771" width="25.7109375" style="1" customWidth="1"/>
    <col min="772" max="815" width="2.28515625" style="1" customWidth="1"/>
    <col min="816" max="816" width="4.85546875" style="1" customWidth="1"/>
    <col min="817" max="817" width="9.140625" style="1"/>
    <col min="818" max="818" width="0" style="1" hidden="1" customWidth="1"/>
    <col min="819" max="1024" width="9.140625" style="1"/>
    <col min="1025" max="1025" width="3.42578125" style="1" customWidth="1"/>
    <col min="1026" max="1026" width="4.140625" style="1" customWidth="1"/>
    <col min="1027" max="1027" width="25.7109375" style="1" customWidth="1"/>
    <col min="1028" max="1071" width="2.28515625" style="1" customWidth="1"/>
    <col min="1072" max="1072" width="4.85546875" style="1" customWidth="1"/>
    <col min="1073" max="1073" width="9.140625" style="1"/>
    <col min="1074" max="1074" width="0" style="1" hidden="1" customWidth="1"/>
    <col min="1075" max="1280" width="9.140625" style="1"/>
    <col min="1281" max="1281" width="3.42578125" style="1" customWidth="1"/>
    <col min="1282" max="1282" width="4.140625" style="1" customWidth="1"/>
    <col min="1283" max="1283" width="25.7109375" style="1" customWidth="1"/>
    <col min="1284" max="1327" width="2.28515625" style="1" customWidth="1"/>
    <col min="1328" max="1328" width="4.85546875" style="1" customWidth="1"/>
    <col min="1329" max="1329" width="9.140625" style="1"/>
    <col min="1330" max="1330" width="0" style="1" hidden="1" customWidth="1"/>
    <col min="1331" max="1536" width="9.140625" style="1"/>
    <col min="1537" max="1537" width="3.42578125" style="1" customWidth="1"/>
    <col min="1538" max="1538" width="4.140625" style="1" customWidth="1"/>
    <col min="1539" max="1539" width="25.7109375" style="1" customWidth="1"/>
    <col min="1540" max="1583" width="2.28515625" style="1" customWidth="1"/>
    <col min="1584" max="1584" width="4.85546875" style="1" customWidth="1"/>
    <col min="1585" max="1585" width="9.140625" style="1"/>
    <col min="1586" max="1586" width="0" style="1" hidden="1" customWidth="1"/>
    <col min="1587" max="1792" width="9.140625" style="1"/>
    <col min="1793" max="1793" width="3.42578125" style="1" customWidth="1"/>
    <col min="1794" max="1794" width="4.140625" style="1" customWidth="1"/>
    <col min="1795" max="1795" width="25.7109375" style="1" customWidth="1"/>
    <col min="1796" max="1839" width="2.28515625" style="1" customWidth="1"/>
    <col min="1840" max="1840" width="4.85546875" style="1" customWidth="1"/>
    <col min="1841" max="1841" width="9.140625" style="1"/>
    <col min="1842" max="1842" width="0" style="1" hidden="1" customWidth="1"/>
    <col min="1843" max="2048" width="9.140625" style="1"/>
    <col min="2049" max="2049" width="3.42578125" style="1" customWidth="1"/>
    <col min="2050" max="2050" width="4.140625" style="1" customWidth="1"/>
    <col min="2051" max="2051" width="25.7109375" style="1" customWidth="1"/>
    <col min="2052" max="2095" width="2.28515625" style="1" customWidth="1"/>
    <col min="2096" max="2096" width="4.85546875" style="1" customWidth="1"/>
    <col min="2097" max="2097" width="9.140625" style="1"/>
    <col min="2098" max="2098" width="0" style="1" hidden="1" customWidth="1"/>
    <col min="2099" max="2304" width="9.140625" style="1"/>
    <col min="2305" max="2305" width="3.42578125" style="1" customWidth="1"/>
    <col min="2306" max="2306" width="4.140625" style="1" customWidth="1"/>
    <col min="2307" max="2307" width="25.7109375" style="1" customWidth="1"/>
    <col min="2308" max="2351" width="2.28515625" style="1" customWidth="1"/>
    <col min="2352" max="2352" width="4.85546875" style="1" customWidth="1"/>
    <col min="2353" max="2353" width="9.140625" style="1"/>
    <col min="2354" max="2354" width="0" style="1" hidden="1" customWidth="1"/>
    <col min="2355" max="2560" width="9.140625" style="1"/>
    <col min="2561" max="2561" width="3.42578125" style="1" customWidth="1"/>
    <col min="2562" max="2562" width="4.140625" style="1" customWidth="1"/>
    <col min="2563" max="2563" width="25.7109375" style="1" customWidth="1"/>
    <col min="2564" max="2607" width="2.28515625" style="1" customWidth="1"/>
    <col min="2608" max="2608" width="4.85546875" style="1" customWidth="1"/>
    <col min="2609" max="2609" width="9.140625" style="1"/>
    <col min="2610" max="2610" width="0" style="1" hidden="1" customWidth="1"/>
    <col min="2611" max="2816" width="9.140625" style="1"/>
    <col min="2817" max="2817" width="3.42578125" style="1" customWidth="1"/>
    <col min="2818" max="2818" width="4.140625" style="1" customWidth="1"/>
    <col min="2819" max="2819" width="25.7109375" style="1" customWidth="1"/>
    <col min="2820" max="2863" width="2.28515625" style="1" customWidth="1"/>
    <col min="2864" max="2864" width="4.85546875" style="1" customWidth="1"/>
    <col min="2865" max="2865" width="9.140625" style="1"/>
    <col min="2866" max="2866" width="0" style="1" hidden="1" customWidth="1"/>
    <col min="2867" max="3072" width="9.140625" style="1"/>
    <col min="3073" max="3073" width="3.42578125" style="1" customWidth="1"/>
    <col min="3074" max="3074" width="4.140625" style="1" customWidth="1"/>
    <col min="3075" max="3075" width="25.7109375" style="1" customWidth="1"/>
    <col min="3076" max="3119" width="2.28515625" style="1" customWidth="1"/>
    <col min="3120" max="3120" width="4.85546875" style="1" customWidth="1"/>
    <col min="3121" max="3121" width="9.140625" style="1"/>
    <col min="3122" max="3122" width="0" style="1" hidden="1" customWidth="1"/>
    <col min="3123" max="3328" width="9.140625" style="1"/>
    <col min="3329" max="3329" width="3.42578125" style="1" customWidth="1"/>
    <col min="3330" max="3330" width="4.140625" style="1" customWidth="1"/>
    <col min="3331" max="3331" width="25.7109375" style="1" customWidth="1"/>
    <col min="3332" max="3375" width="2.28515625" style="1" customWidth="1"/>
    <col min="3376" max="3376" width="4.85546875" style="1" customWidth="1"/>
    <col min="3377" max="3377" width="9.140625" style="1"/>
    <col min="3378" max="3378" width="0" style="1" hidden="1" customWidth="1"/>
    <col min="3379" max="3584" width="9.140625" style="1"/>
    <col min="3585" max="3585" width="3.42578125" style="1" customWidth="1"/>
    <col min="3586" max="3586" width="4.140625" style="1" customWidth="1"/>
    <col min="3587" max="3587" width="25.7109375" style="1" customWidth="1"/>
    <col min="3588" max="3631" width="2.28515625" style="1" customWidth="1"/>
    <col min="3632" max="3632" width="4.85546875" style="1" customWidth="1"/>
    <col min="3633" max="3633" width="9.140625" style="1"/>
    <col min="3634" max="3634" width="0" style="1" hidden="1" customWidth="1"/>
    <col min="3635" max="3840" width="9.140625" style="1"/>
    <col min="3841" max="3841" width="3.42578125" style="1" customWidth="1"/>
    <col min="3842" max="3842" width="4.140625" style="1" customWidth="1"/>
    <col min="3843" max="3843" width="25.7109375" style="1" customWidth="1"/>
    <col min="3844" max="3887" width="2.28515625" style="1" customWidth="1"/>
    <col min="3888" max="3888" width="4.85546875" style="1" customWidth="1"/>
    <col min="3889" max="3889" width="9.140625" style="1"/>
    <col min="3890" max="3890" width="0" style="1" hidden="1" customWidth="1"/>
    <col min="3891" max="4096" width="9.140625" style="1"/>
    <col min="4097" max="4097" width="3.42578125" style="1" customWidth="1"/>
    <col min="4098" max="4098" width="4.140625" style="1" customWidth="1"/>
    <col min="4099" max="4099" width="25.7109375" style="1" customWidth="1"/>
    <col min="4100" max="4143" width="2.28515625" style="1" customWidth="1"/>
    <col min="4144" max="4144" width="4.85546875" style="1" customWidth="1"/>
    <col min="4145" max="4145" width="9.140625" style="1"/>
    <col min="4146" max="4146" width="0" style="1" hidden="1" customWidth="1"/>
    <col min="4147" max="4352" width="9.140625" style="1"/>
    <col min="4353" max="4353" width="3.42578125" style="1" customWidth="1"/>
    <col min="4354" max="4354" width="4.140625" style="1" customWidth="1"/>
    <col min="4355" max="4355" width="25.7109375" style="1" customWidth="1"/>
    <col min="4356" max="4399" width="2.28515625" style="1" customWidth="1"/>
    <col min="4400" max="4400" width="4.85546875" style="1" customWidth="1"/>
    <col min="4401" max="4401" width="9.140625" style="1"/>
    <col min="4402" max="4402" width="0" style="1" hidden="1" customWidth="1"/>
    <col min="4403" max="4608" width="9.140625" style="1"/>
    <col min="4609" max="4609" width="3.42578125" style="1" customWidth="1"/>
    <col min="4610" max="4610" width="4.140625" style="1" customWidth="1"/>
    <col min="4611" max="4611" width="25.7109375" style="1" customWidth="1"/>
    <col min="4612" max="4655" width="2.28515625" style="1" customWidth="1"/>
    <col min="4656" max="4656" width="4.85546875" style="1" customWidth="1"/>
    <col min="4657" max="4657" width="9.140625" style="1"/>
    <col min="4658" max="4658" width="0" style="1" hidden="1" customWidth="1"/>
    <col min="4659" max="4864" width="9.140625" style="1"/>
    <col min="4865" max="4865" width="3.42578125" style="1" customWidth="1"/>
    <col min="4866" max="4866" width="4.140625" style="1" customWidth="1"/>
    <col min="4867" max="4867" width="25.7109375" style="1" customWidth="1"/>
    <col min="4868" max="4911" width="2.28515625" style="1" customWidth="1"/>
    <col min="4912" max="4912" width="4.85546875" style="1" customWidth="1"/>
    <col min="4913" max="4913" width="9.140625" style="1"/>
    <col min="4914" max="4914" width="0" style="1" hidden="1" customWidth="1"/>
    <col min="4915" max="5120" width="9.140625" style="1"/>
    <col min="5121" max="5121" width="3.42578125" style="1" customWidth="1"/>
    <col min="5122" max="5122" width="4.140625" style="1" customWidth="1"/>
    <col min="5123" max="5123" width="25.7109375" style="1" customWidth="1"/>
    <col min="5124" max="5167" width="2.28515625" style="1" customWidth="1"/>
    <col min="5168" max="5168" width="4.85546875" style="1" customWidth="1"/>
    <col min="5169" max="5169" width="9.140625" style="1"/>
    <col min="5170" max="5170" width="0" style="1" hidden="1" customWidth="1"/>
    <col min="5171" max="5376" width="9.140625" style="1"/>
    <col min="5377" max="5377" width="3.42578125" style="1" customWidth="1"/>
    <col min="5378" max="5378" width="4.140625" style="1" customWidth="1"/>
    <col min="5379" max="5379" width="25.7109375" style="1" customWidth="1"/>
    <col min="5380" max="5423" width="2.28515625" style="1" customWidth="1"/>
    <col min="5424" max="5424" width="4.85546875" style="1" customWidth="1"/>
    <col min="5425" max="5425" width="9.140625" style="1"/>
    <col min="5426" max="5426" width="0" style="1" hidden="1" customWidth="1"/>
    <col min="5427" max="5632" width="9.140625" style="1"/>
    <col min="5633" max="5633" width="3.42578125" style="1" customWidth="1"/>
    <col min="5634" max="5634" width="4.140625" style="1" customWidth="1"/>
    <col min="5635" max="5635" width="25.7109375" style="1" customWidth="1"/>
    <col min="5636" max="5679" width="2.28515625" style="1" customWidth="1"/>
    <col min="5680" max="5680" width="4.85546875" style="1" customWidth="1"/>
    <col min="5681" max="5681" width="9.140625" style="1"/>
    <col min="5682" max="5682" width="0" style="1" hidden="1" customWidth="1"/>
    <col min="5683" max="5888" width="9.140625" style="1"/>
    <col min="5889" max="5889" width="3.42578125" style="1" customWidth="1"/>
    <col min="5890" max="5890" width="4.140625" style="1" customWidth="1"/>
    <col min="5891" max="5891" width="25.7109375" style="1" customWidth="1"/>
    <col min="5892" max="5935" width="2.28515625" style="1" customWidth="1"/>
    <col min="5936" max="5936" width="4.85546875" style="1" customWidth="1"/>
    <col min="5937" max="5937" width="9.140625" style="1"/>
    <col min="5938" max="5938" width="0" style="1" hidden="1" customWidth="1"/>
    <col min="5939" max="6144" width="9.140625" style="1"/>
    <col min="6145" max="6145" width="3.42578125" style="1" customWidth="1"/>
    <col min="6146" max="6146" width="4.140625" style="1" customWidth="1"/>
    <col min="6147" max="6147" width="25.7109375" style="1" customWidth="1"/>
    <col min="6148" max="6191" width="2.28515625" style="1" customWidth="1"/>
    <col min="6192" max="6192" width="4.85546875" style="1" customWidth="1"/>
    <col min="6193" max="6193" width="9.140625" style="1"/>
    <col min="6194" max="6194" width="0" style="1" hidden="1" customWidth="1"/>
    <col min="6195" max="6400" width="9.140625" style="1"/>
    <col min="6401" max="6401" width="3.42578125" style="1" customWidth="1"/>
    <col min="6402" max="6402" width="4.140625" style="1" customWidth="1"/>
    <col min="6403" max="6403" width="25.7109375" style="1" customWidth="1"/>
    <col min="6404" max="6447" width="2.28515625" style="1" customWidth="1"/>
    <col min="6448" max="6448" width="4.85546875" style="1" customWidth="1"/>
    <col min="6449" max="6449" width="9.140625" style="1"/>
    <col min="6450" max="6450" width="0" style="1" hidden="1" customWidth="1"/>
    <col min="6451" max="6656" width="9.140625" style="1"/>
    <col min="6657" max="6657" width="3.42578125" style="1" customWidth="1"/>
    <col min="6658" max="6658" width="4.140625" style="1" customWidth="1"/>
    <col min="6659" max="6659" width="25.7109375" style="1" customWidth="1"/>
    <col min="6660" max="6703" width="2.28515625" style="1" customWidth="1"/>
    <col min="6704" max="6704" width="4.85546875" style="1" customWidth="1"/>
    <col min="6705" max="6705" width="9.140625" style="1"/>
    <col min="6706" max="6706" width="0" style="1" hidden="1" customWidth="1"/>
    <col min="6707" max="6912" width="9.140625" style="1"/>
    <col min="6913" max="6913" width="3.42578125" style="1" customWidth="1"/>
    <col min="6914" max="6914" width="4.140625" style="1" customWidth="1"/>
    <col min="6915" max="6915" width="25.7109375" style="1" customWidth="1"/>
    <col min="6916" max="6959" width="2.28515625" style="1" customWidth="1"/>
    <col min="6960" max="6960" width="4.85546875" style="1" customWidth="1"/>
    <col min="6961" max="6961" width="9.140625" style="1"/>
    <col min="6962" max="6962" width="0" style="1" hidden="1" customWidth="1"/>
    <col min="6963" max="7168" width="9.140625" style="1"/>
    <col min="7169" max="7169" width="3.42578125" style="1" customWidth="1"/>
    <col min="7170" max="7170" width="4.140625" style="1" customWidth="1"/>
    <col min="7171" max="7171" width="25.7109375" style="1" customWidth="1"/>
    <col min="7172" max="7215" width="2.28515625" style="1" customWidth="1"/>
    <col min="7216" max="7216" width="4.85546875" style="1" customWidth="1"/>
    <col min="7217" max="7217" width="9.140625" style="1"/>
    <col min="7218" max="7218" width="0" style="1" hidden="1" customWidth="1"/>
    <col min="7219" max="7424" width="9.140625" style="1"/>
    <col min="7425" max="7425" width="3.42578125" style="1" customWidth="1"/>
    <col min="7426" max="7426" width="4.140625" style="1" customWidth="1"/>
    <col min="7427" max="7427" width="25.7109375" style="1" customWidth="1"/>
    <col min="7428" max="7471" width="2.28515625" style="1" customWidth="1"/>
    <col min="7472" max="7472" width="4.85546875" style="1" customWidth="1"/>
    <col min="7473" max="7473" width="9.140625" style="1"/>
    <col min="7474" max="7474" width="0" style="1" hidden="1" customWidth="1"/>
    <col min="7475" max="7680" width="9.140625" style="1"/>
    <col min="7681" max="7681" width="3.42578125" style="1" customWidth="1"/>
    <col min="7682" max="7682" width="4.140625" style="1" customWidth="1"/>
    <col min="7683" max="7683" width="25.7109375" style="1" customWidth="1"/>
    <col min="7684" max="7727" width="2.28515625" style="1" customWidth="1"/>
    <col min="7728" max="7728" width="4.85546875" style="1" customWidth="1"/>
    <col min="7729" max="7729" width="9.140625" style="1"/>
    <col min="7730" max="7730" width="0" style="1" hidden="1" customWidth="1"/>
    <col min="7731" max="7936" width="9.140625" style="1"/>
    <col min="7937" max="7937" width="3.42578125" style="1" customWidth="1"/>
    <col min="7938" max="7938" width="4.140625" style="1" customWidth="1"/>
    <col min="7939" max="7939" width="25.7109375" style="1" customWidth="1"/>
    <col min="7940" max="7983" width="2.28515625" style="1" customWidth="1"/>
    <col min="7984" max="7984" width="4.85546875" style="1" customWidth="1"/>
    <col min="7985" max="7985" width="9.140625" style="1"/>
    <col min="7986" max="7986" width="0" style="1" hidden="1" customWidth="1"/>
    <col min="7987" max="8192" width="9.140625" style="1"/>
    <col min="8193" max="8193" width="3.42578125" style="1" customWidth="1"/>
    <col min="8194" max="8194" width="4.140625" style="1" customWidth="1"/>
    <col min="8195" max="8195" width="25.7109375" style="1" customWidth="1"/>
    <col min="8196" max="8239" width="2.28515625" style="1" customWidth="1"/>
    <col min="8240" max="8240" width="4.85546875" style="1" customWidth="1"/>
    <col min="8241" max="8241" width="9.140625" style="1"/>
    <col min="8242" max="8242" width="0" style="1" hidden="1" customWidth="1"/>
    <col min="8243" max="8448" width="9.140625" style="1"/>
    <col min="8449" max="8449" width="3.42578125" style="1" customWidth="1"/>
    <col min="8450" max="8450" width="4.140625" style="1" customWidth="1"/>
    <col min="8451" max="8451" width="25.7109375" style="1" customWidth="1"/>
    <col min="8452" max="8495" width="2.28515625" style="1" customWidth="1"/>
    <col min="8496" max="8496" width="4.85546875" style="1" customWidth="1"/>
    <col min="8497" max="8497" width="9.140625" style="1"/>
    <col min="8498" max="8498" width="0" style="1" hidden="1" customWidth="1"/>
    <col min="8499" max="8704" width="9.140625" style="1"/>
    <col min="8705" max="8705" width="3.42578125" style="1" customWidth="1"/>
    <col min="8706" max="8706" width="4.140625" style="1" customWidth="1"/>
    <col min="8707" max="8707" width="25.7109375" style="1" customWidth="1"/>
    <col min="8708" max="8751" width="2.28515625" style="1" customWidth="1"/>
    <col min="8752" max="8752" width="4.85546875" style="1" customWidth="1"/>
    <col min="8753" max="8753" width="9.140625" style="1"/>
    <col min="8754" max="8754" width="0" style="1" hidden="1" customWidth="1"/>
    <col min="8755" max="8960" width="9.140625" style="1"/>
    <col min="8961" max="8961" width="3.42578125" style="1" customWidth="1"/>
    <col min="8962" max="8962" width="4.140625" style="1" customWidth="1"/>
    <col min="8963" max="8963" width="25.7109375" style="1" customWidth="1"/>
    <col min="8964" max="9007" width="2.28515625" style="1" customWidth="1"/>
    <col min="9008" max="9008" width="4.85546875" style="1" customWidth="1"/>
    <col min="9009" max="9009" width="9.140625" style="1"/>
    <col min="9010" max="9010" width="0" style="1" hidden="1" customWidth="1"/>
    <col min="9011" max="9216" width="9.140625" style="1"/>
    <col min="9217" max="9217" width="3.42578125" style="1" customWidth="1"/>
    <col min="9218" max="9218" width="4.140625" style="1" customWidth="1"/>
    <col min="9219" max="9219" width="25.7109375" style="1" customWidth="1"/>
    <col min="9220" max="9263" width="2.28515625" style="1" customWidth="1"/>
    <col min="9264" max="9264" width="4.85546875" style="1" customWidth="1"/>
    <col min="9265" max="9265" width="9.140625" style="1"/>
    <col min="9266" max="9266" width="0" style="1" hidden="1" customWidth="1"/>
    <col min="9267" max="9472" width="9.140625" style="1"/>
    <col min="9473" max="9473" width="3.42578125" style="1" customWidth="1"/>
    <col min="9474" max="9474" width="4.140625" style="1" customWidth="1"/>
    <col min="9475" max="9475" width="25.7109375" style="1" customWidth="1"/>
    <col min="9476" max="9519" width="2.28515625" style="1" customWidth="1"/>
    <col min="9520" max="9520" width="4.85546875" style="1" customWidth="1"/>
    <col min="9521" max="9521" width="9.140625" style="1"/>
    <col min="9522" max="9522" width="0" style="1" hidden="1" customWidth="1"/>
    <col min="9523" max="9728" width="9.140625" style="1"/>
    <col min="9729" max="9729" width="3.42578125" style="1" customWidth="1"/>
    <col min="9730" max="9730" width="4.140625" style="1" customWidth="1"/>
    <col min="9731" max="9731" width="25.7109375" style="1" customWidth="1"/>
    <col min="9732" max="9775" width="2.28515625" style="1" customWidth="1"/>
    <col min="9776" max="9776" width="4.85546875" style="1" customWidth="1"/>
    <col min="9777" max="9777" width="9.140625" style="1"/>
    <col min="9778" max="9778" width="0" style="1" hidden="1" customWidth="1"/>
    <col min="9779" max="9984" width="9.140625" style="1"/>
    <col min="9985" max="9985" width="3.42578125" style="1" customWidth="1"/>
    <col min="9986" max="9986" width="4.140625" style="1" customWidth="1"/>
    <col min="9987" max="9987" width="25.7109375" style="1" customWidth="1"/>
    <col min="9988" max="10031" width="2.28515625" style="1" customWidth="1"/>
    <col min="10032" max="10032" width="4.85546875" style="1" customWidth="1"/>
    <col min="10033" max="10033" width="9.140625" style="1"/>
    <col min="10034" max="10034" width="0" style="1" hidden="1" customWidth="1"/>
    <col min="10035" max="10240" width="9.140625" style="1"/>
    <col min="10241" max="10241" width="3.42578125" style="1" customWidth="1"/>
    <col min="10242" max="10242" width="4.140625" style="1" customWidth="1"/>
    <col min="10243" max="10243" width="25.7109375" style="1" customWidth="1"/>
    <col min="10244" max="10287" width="2.28515625" style="1" customWidth="1"/>
    <col min="10288" max="10288" width="4.85546875" style="1" customWidth="1"/>
    <col min="10289" max="10289" width="9.140625" style="1"/>
    <col min="10290" max="10290" width="0" style="1" hidden="1" customWidth="1"/>
    <col min="10291" max="10496" width="9.140625" style="1"/>
    <col min="10497" max="10497" width="3.42578125" style="1" customWidth="1"/>
    <col min="10498" max="10498" width="4.140625" style="1" customWidth="1"/>
    <col min="10499" max="10499" width="25.7109375" style="1" customWidth="1"/>
    <col min="10500" max="10543" width="2.28515625" style="1" customWidth="1"/>
    <col min="10544" max="10544" width="4.85546875" style="1" customWidth="1"/>
    <col min="10545" max="10545" width="9.140625" style="1"/>
    <col min="10546" max="10546" width="0" style="1" hidden="1" customWidth="1"/>
    <col min="10547" max="10752" width="9.140625" style="1"/>
    <col min="10753" max="10753" width="3.42578125" style="1" customWidth="1"/>
    <col min="10754" max="10754" width="4.140625" style="1" customWidth="1"/>
    <col min="10755" max="10755" width="25.7109375" style="1" customWidth="1"/>
    <col min="10756" max="10799" width="2.28515625" style="1" customWidth="1"/>
    <col min="10800" max="10800" width="4.85546875" style="1" customWidth="1"/>
    <col min="10801" max="10801" width="9.140625" style="1"/>
    <col min="10802" max="10802" width="0" style="1" hidden="1" customWidth="1"/>
    <col min="10803" max="11008" width="9.140625" style="1"/>
    <col min="11009" max="11009" width="3.42578125" style="1" customWidth="1"/>
    <col min="11010" max="11010" width="4.140625" style="1" customWidth="1"/>
    <col min="11011" max="11011" width="25.7109375" style="1" customWidth="1"/>
    <col min="11012" max="11055" width="2.28515625" style="1" customWidth="1"/>
    <col min="11056" max="11056" width="4.85546875" style="1" customWidth="1"/>
    <col min="11057" max="11057" width="9.140625" style="1"/>
    <col min="11058" max="11058" width="0" style="1" hidden="1" customWidth="1"/>
    <col min="11059" max="11264" width="9.140625" style="1"/>
    <col min="11265" max="11265" width="3.42578125" style="1" customWidth="1"/>
    <col min="11266" max="11266" width="4.140625" style="1" customWidth="1"/>
    <col min="11267" max="11267" width="25.7109375" style="1" customWidth="1"/>
    <col min="11268" max="11311" width="2.28515625" style="1" customWidth="1"/>
    <col min="11312" max="11312" width="4.85546875" style="1" customWidth="1"/>
    <col min="11313" max="11313" width="9.140625" style="1"/>
    <col min="11314" max="11314" width="0" style="1" hidden="1" customWidth="1"/>
    <col min="11315" max="11520" width="9.140625" style="1"/>
    <col min="11521" max="11521" width="3.42578125" style="1" customWidth="1"/>
    <col min="11522" max="11522" width="4.140625" style="1" customWidth="1"/>
    <col min="11523" max="11523" width="25.7109375" style="1" customWidth="1"/>
    <col min="11524" max="11567" width="2.28515625" style="1" customWidth="1"/>
    <col min="11568" max="11568" width="4.85546875" style="1" customWidth="1"/>
    <col min="11569" max="11569" width="9.140625" style="1"/>
    <col min="11570" max="11570" width="0" style="1" hidden="1" customWidth="1"/>
    <col min="11571" max="11776" width="9.140625" style="1"/>
    <col min="11777" max="11777" width="3.42578125" style="1" customWidth="1"/>
    <col min="11778" max="11778" width="4.140625" style="1" customWidth="1"/>
    <col min="11779" max="11779" width="25.7109375" style="1" customWidth="1"/>
    <col min="11780" max="11823" width="2.28515625" style="1" customWidth="1"/>
    <col min="11824" max="11824" width="4.85546875" style="1" customWidth="1"/>
    <col min="11825" max="11825" width="9.140625" style="1"/>
    <col min="11826" max="11826" width="0" style="1" hidden="1" customWidth="1"/>
    <col min="11827" max="12032" width="9.140625" style="1"/>
    <col min="12033" max="12033" width="3.42578125" style="1" customWidth="1"/>
    <col min="12034" max="12034" width="4.140625" style="1" customWidth="1"/>
    <col min="12035" max="12035" width="25.7109375" style="1" customWidth="1"/>
    <col min="12036" max="12079" width="2.28515625" style="1" customWidth="1"/>
    <col min="12080" max="12080" width="4.85546875" style="1" customWidth="1"/>
    <col min="12081" max="12081" width="9.140625" style="1"/>
    <col min="12082" max="12082" width="0" style="1" hidden="1" customWidth="1"/>
    <col min="12083" max="12288" width="9.140625" style="1"/>
    <col min="12289" max="12289" width="3.42578125" style="1" customWidth="1"/>
    <col min="12290" max="12290" width="4.140625" style="1" customWidth="1"/>
    <col min="12291" max="12291" width="25.7109375" style="1" customWidth="1"/>
    <col min="12292" max="12335" width="2.28515625" style="1" customWidth="1"/>
    <col min="12336" max="12336" width="4.85546875" style="1" customWidth="1"/>
    <col min="12337" max="12337" width="9.140625" style="1"/>
    <col min="12338" max="12338" width="0" style="1" hidden="1" customWidth="1"/>
    <col min="12339" max="12544" width="9.140625" style="1"/>
    <col min="12545" max="12545" width="3.42578125" style="1" customWidth="1"/>
    <col min="12546" max="12546" width="4.140625" style="1" customWidth="1"/>
    <col min="12547" max="12547" width="25.7109375" style="1" customWidth="1"/>
    <col min="12548" max="12591" width="2.28515625" style="1" customWidth="1"/>
    <col min="12592" max="12592" width="4.85546875" style="1" customWidth="1"/>
    <col min="12593" max="12593" width="9.140625" style="1"/>
    <col min="12594" max="12594" width="0" style="1" hidden="1" customWidth="1"/>
    <col min="12595" max="12800" width="9.140625" style="1"/>
    <col min="12801" max="12801" width="3.42578125" style="1" customWidth="1"/>
    <col min="12802" max="12802" width="4.140625" style="1" customWidth="1"/>
    <col min="12803" max="12803" width="25.7109375" style="1" customWidth="1"/>
    <col min="12804" max="12847" width="2.28515625" style="1" customWidth="1"/>
    <col min="12848" max="12848" width="4.85546875" style="1" customWidth="1"/>
    <col min="12849" max="12849" width="9.140625" style="1"/>
    <col min="12850" max="12850" width="0" style="1" hidden="1" customWidth="1"/>
    <col min="12851" max="13056" width="9.140625" style="1"/>
    <col min="13057" max="13057" width="3.42578125" style="1" customWidth="1"/>
    <col min="13058" max="13058" width="4.140625" style="1" customWidth="1"/>
    <col min="13059" max="13059" width="25.7109375" style="1" customWidth="1"/>
    <col min="13060" max="13103" width="2.28515625" style="1" customWidth="1"/>
    <col min="13104" max="13104" width="4.85546875" style="1" customWidth="1"/>
    <col min="13105" max="13105" width="9.140625" style="1"/>
    <col min="13106" max="13106" width="0" style="1" hidden="1" customWidth="1"/>
    <col min="13107" max="13312" width="9.140625" style="1"/>
    <col min="13313" max="13313" width="3.42578125" style="1" customWidth="1"/>
    <col min="13314" max="13314" width="4.140625" style="1" customWidth="1"/>
    <col min="13315" max="13315" width="25.7109375" style="1" customWidth="1"/>
    <col min="13316" max="13359" width="2.28515625" style="1" customWidth="1"/>
    <col min="13360" max="13360" width="4.85546875" style="1" customWidth="1"/>
    <col min="13361" max="13361" width="9.140625" style="1"/>
    <col min="13362" max="13362" width="0" style="1" hidden="1" customWidth="1"/>
    <col min="13363" max="13568" width="9.140625" style="1"/>
    <col min="13569" max="13569" width="3.42578125" style="1" customWidth="1"/>
    <col min="13570" max="13570" width="4.140625" style="1" customWidth="1"/>
    <col min="13571" max="13571" width="25.7109375" style="1" customWidth="1"/>
    <col min="13572" max="13615" width="2.28515625" style="1" customWidth="1"/>
    <col min="13616" max="13616" width="4.85546875" style="1" customWidth="1"/>
    <col min="13617" max="13617" width="9.140625" style="1"/>
    <col min="13618" max="13618" width="0" style="1" hidden="1" customWidth="1"/>
    <col min="13619" max="13824" width="9.140625" style="1"/>
    <col min="13825" max="13825" width="3.42578125" style="1" customWidth="1"/>
    <col min="13826" max="13826" width="4.140625" style="1" customWidth="1"/>
    <col min="13827" max="13827" width="25.7109375" style="1" customWidth="1"/>
    <col min="13828" max="13871" width="2.28515625" style="1" customWidth="1"/>
    <col min="13872" max="13872" width="4.85546875" style="1" customWidth="1"/>
    <col min="13873" max="13873" width="9.140625" style="1"/>
    <col min="13874" max="13874" width="0" style="1" hidden="1" customWidth="1"/>
    <col min="13875" max="14080" width="9.140625" style="1"/>
    <col min="14081" max="14081" width="3.42578125" style="1" customWidth="1"/>
    <col min="14082" max="14082" width="4.140625" style="1" customWidth="1"/>
    <col min="14083" max="14083" width="25.7109375" style="1" customWidth="1"/>
    <col min="14084" max="14127" width="2.28515625" style="1" customWidth="1"/>
    <col min="14128" max="14128" width="4.85546875" style="1" customWidth="1"/>
    <col min="14129" max="14129" width="9.140625" style="1"/>
    <col min="14130" max="14130" width="0" style="1" hidden="1" customWidth="1"/>
    <col min="14131" max="14336" width="9.140625" style="1"/>
    <col min="14337" max="14337" width="3.42578125" style="1" customWidth="1"/>
    <col min="14338" max="14338" width="4.140625" style="1" customWidth="1"/>
    <col min="14339" max="14339" width="25.7109375" style="1" customWidth="1"/>
    <col min="14340" max="14383" width="2.28515625" style="1" customWidth="1"/>
    <col min="14384" max="14384" width="4.85546875" style="1" customWidth="1"/>
    <col min="14385" max="14385" width="9.140625" style="1"/>
    <col min="14386" max="14386" width="0" style="1" hidden="1" customWidth="1"/>
    <col min="14387" max="14592" width="9.140625" style="1"/>
    <col min="14593" max="14593" width="3.42578125" style="1" customWidth="1"/>
    <col min="14594" max="14594" width="4.140625" style="1" customWidth="1"/>
    <col min="14595" max="14595" width="25.7109375" style="1" customWidth="1"/>
    <col min="14596" max="14639" width="2.28515625" style="1" customWidth="1"/>
    <col min="14640" max="14640" width="4.85546875" style="1" customWidth="1"/>
    <col min="14641" max="14641" width="9.140625" style="1"/>
    <col min="14642" max="14642" width="0" style="1" hidden="1" customWidth="1"/>
    <col min="14643" max="14848" width="9.140625" style="1"/>
    <col min="14849" max="14849" width="3.42578125" style="1" customWidth="1"/>
    <col min="14850" max="14850" width="4.140625" style="1" customWidth="1"/>
    <col min="14851" max="14851" width="25.7109375" style="1" customWidth="1"/>
    <col min="14852" max="14895" width="2.28515625" style="1" customWidth="1"/>
    <col min="14896" max="14896" width="4.85546875" style="1" customWidth="1"/>
    <col min="14897" max="14897" width="9.140625" style="1"/>
    <col min="14898" max="14898" width="0" style="1" hidden="1" customWidth="1"/>
    <col min="14899" max="15104" width="9.140625" style="1"/>
    <col min="15105" max="15105" width="3.42578125" style="1" customWidth="1"/>
    <col min="15106" max="15106" width="4.140625" style="1" customWidth="1"/>
    <col min="15107" max="15107" width="25.7109375" style="1" customWidth="1"/>
    <col min="15108" max="15151" width="2.28515625" style="1" customWidth="1"/>
    <col min="15152" max="15152" width="4.85546875" style="1" customWidth="1"/>
    <col min="15153" max="15153" width="9.140625" style="1"/>
    <col min="15154" max="15154" width="0" style="1" hidden="1" customWidth="1"/>
    <col min="15155" max="15360" width="9.140625" style="1"/>
    <col min="15361" max="15361" width="3.42578125" style="1" customWidth="1"/>
    <col min="15362" max="15362" width="4.140625" style="1" customWidth="1"/>
    <col min="15363" max="15363" width="25.7109375" style="1" customWidth="1"/>
    <col min="15364" max="15407" width="2.28515625" style="1" customWidth="1"/>
    <col min="15408" max="15408" width="4.85546875" style="1" customWidth="1"/>
    <col min="15409" max="15409" width="9.140625" style="1"/>
    <col min="15410" max="15410" width="0" style="1" hidden="1" customWidth="1"/>
    <col min="15411" max="15616" width="9.140625" style="1"/>
    <col min="15617" max="15617" width="3.42578125" style="1" customWidth="1"/>
    <col min="15618" max="15618" width="4.140625" style="1" customWidth="1"/>
    <col min="15619" max="15619" width="25.7109375" style="1" customWidth="1"/>
    <col min="15620" max="15663" width="2.28515625" style="1" customWidth="1"/>
    <col min="15664" max="15664" width="4.85546875" style="1" customWidth="1"/>
    <col min="15665" max="15665" width="9.140625" style="1"/>
    <col min="15666" max="15666" width="0" style="1" hidden="1" customWidth="1"/>
    <col min="15667" max="15872" width="9.140625" style="1"/>
    <col min="15873" max="15873" width="3.42578125" style="1" customWidth="1"/>
    <col min="15874" max="15874" width="4.140625" style="1" customWidth="1"/>
    <col min="15875" max="15875" width="25.7109375" style="1" customWidth="1"/>
    <col min="15876" max="15919" width="2.28515625" style="1" customWidth="1"/>
    <col min="15920" max="15920" width="4.85546875" style="1" customWidth="1"/>
    <col min="15921" max="15921" width="9.140625" style="1"/>
    <col min="15922" max="15922" width="0" style="1" hidden="1" customWidth="1"/>
    <col min="15923" max="16128" width="9.140625" style="1"/>
    <col min="16129" max="16129" width="3.42578125" style="1" customWidth="1"/>
    <col min="16130" max="16130" width="4.140625" style="1" customWidth="1"/>
    <col min="16131" max="16131" width="25.7109375" style="1" customWidth="1"/>
    <col min="16132" max="16175" width="2.28515625" style="1" customWidth="1"/>
    <col min="16176" max="16176" width="4.85546875" style="1" customWidth="1"/>
    <col min="16177" max="16177" width="9.140625" style="1"/>
    <col min="16178" max="16178" width="0" style="1" hidden="1" customWidth="1"/>
    <col min="16179" max="16384" width="9.140625" style="1"/>
  </cols>
  <sheetData>
    <row r="1" spans="1:50" s="298" customFormat="1" ht="27" customHeight="1" thickBot="1">
      <c r="A1" s="297"/>
      <c r="B1" s="297"/>
      <c r="H1" s="299" t="s">
        <v>148</v>
      </c>
      <c r="AV1" s="300"/>
    </row>
    <row r="2" spans="1:50" s="301" customFormat="1" ht="24" customHeight="1">
      <c r="A2" s="585" t="s">
        <v>4</v>
      </c>
      <c r="B2" s="587" t="s">
        <v>149</v>
      </c>
      <c r="C2" s="587"/>
      <c r="D2" s="587" t="s">
        <v>150</v>
      </c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8"/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  <c r="AG2" s="588"/>
      <c r="AH2" s="588"/>
      <c r="AI2" s="588"/>
      <c r="AJ2" s="589" t="s">
        <v>151</v>
      </c>
      <c r="AK2" s="590"/>
      <c r="AL2" s="590"/>
      <c r="AM2" s="590"/>
      <c r="AN2" s="590"/>
      <c r="AO2" s="590"/>
      <c r="AP2" s="590"/>
      <c r="AQ2" s="590"/>
      <c r="AR2" s="590"/>
      <c r="AS2" s="590"/>
      <c r="AT2" s="590"/>
      <c r="AU2" s="590"/>
      <c r="AV2" s="597" t="s">
        <v>152</v>
      </c>
    </row>
    <row r="3" spans="1:50" s="306" customFormat="1" ht="18" customHeight="1" thickBot="1">
      <c r="A3" s="586"/>
      <c r="B3" s="302" t="s">
        <v>153</v>
      </c>
      <c r="C3" s="302" t="s">
        <v>154</v>
      </c>
      <c r="D3" s="302">
        <v>1</v>
      </c>
      <c r="E3" s="302">
        <v>2</v>
      </c>
      <c r="F3" s="302">
        <v>3</v>
      </c>
      <c r="G3" s="302">
        <v>4</v>
      </c>
      <c r="H3" s="302">
        <v>5</v>
      </c>
      <c r="I3" s="302">
        <v>6</v>
      </c>
      <c r="J3" s="302">
        <v>7</v>
      </c>
      <c r="K3" s="302">
        <v>8</v>
      </c>
      <c r="L3" s="302">
        <v>9</v>
      </c>
      <c r="M3" s="302">
        <v>10</v>
      </c>
      <c r="N3" s="302">
        <v>11</v>
      </c>
      <c r="O3" s="302">
        <v>12</v>
      </c>
      <c r="P3" s="302">
        <v>13</v>
      </c>
      <c r="Q3" s="303">
        <v>30</v>
      </c>
      <c r="R3" s="303">
        <v>31</v>
      </c>
      <c r="S3" s="303">
        <v>32</v>
      </c>
      <c r="T3" s="303">
        <v>33</v>
      </c>
      <c r="U3" s="303">
        <v>34</v>
      </c>
      <c r="V3" s="303">
        <v>35</v>
      </c>
      <c r="W3" s="303">
        <v>36</v>
      </c>
      <c r="X3" s="303">
        <v>37</v>
      </c>
      <c r="Y3" s="303">
        <v>38</v>
      </c>
      <c r="Z3" s="303">
        <v>39</v>
      </c>
      <c r="AA3" s="303">
        <v>40</v>
      </c>
      <c r="AB3" s="303">
        <v>41</v>
      </c>
      <c r="AC3" s="303">
        <v>42</v>
      </c>
      <c r="AD3" s="303">
        <v>43</v>
      </c>
      <c r="AE3" s="303">
        <v>44</v>
      </c>
      <c r="AF3" s="303">
        <v>45</v>
      </c>
      <c r="AG3" s="303">
        <v>46</v>
      </c>
      <c r="AH3" s="303">
        <v>47</v>
      </c>
      <c r="AI3" s="303">
        <v>48</v>
      </c>
      <c r="AJ3" s="304">
        <v>1</v>
      </c>
      <c r="AK3" s="305">
        <v>2</v>
      </c>
      <c r="AL3" s="305">
        <v>3</v>
      </c>
      <c r="AM3" s="305">
        <v>4</v>
      </c>
      <c r="AN3" s="305">
        <v>5</v>
      </c>
      <c r="AO3" s="305">
        <v>10</v>
      </c>
      <c r="AP3" s="305">
        <v>11</v>
      </c>
      <c r="AQ3" s="305">
        <v>12</v>
      </c>
      <c r="AR3" s="305">
        <v>13</v>
      </c>
      <c r="AS3" s="305">
        <v>14</v>
      </c>
      <c r="AT3" s="305">
        <v>15</v>
      </c>
      <c r="AU3" s="305">
        <v>16</v>
      </c>
      <c r="AV3" s="598"/>
    </row>
    <row r="4" spans="1:50" ht="19.5" customHeight="1">
      <c r="A4" s="307">
        <v>1</v>
      </c>
      <c r="B4" s="308">
        <v>102</v>
      </c>
      <c r="C4" s="309" t="s">
        <v>155</v>
      </c>
      <c r="D4" s="310">
        <f>COUNTIF(DS!$D$3:$K$3756,TKết!$B4&amp;"K16E"&amp;TEXT(TKết!D$3,"00"))</f>
        <v>26</v>
      </c>
      <c r="E4" s="310">
        <f>COUNTIF(DS!$D$3:$K$3756,TKết!$B4&amp;"K16E"&amp;TEXT(TKết!E$3,"00"))</f>
        <v>0</v>
      </c>
      <c r="F4" s="310">
        <f>COUNTIF(DS!$D$3:$K$3756,TKết!$B4&amp;"K16E"&amp;TEXT(TKết!F$3,"00"))</f>
        <v>0</v>
      </c>
      <c r="G4" s="310">
        <f>COUNTIF(DS!$D$3:$K$3756,TKết!$B4&amp;"K16E"&amp;TEXT(TKết!G$3,"00"))</f>
        <v>0</v>
      </c>
      <c r="H4" s="310">
        <f>COUNTIF(DS!$D$3:$K$3756,TKết!$B4&amp;"K16E"&amp;TEXT(TKết!H$3,"00"))</f>
        <v>0</v>
      </c>
      <c r="I4" s="310">
        <f>COUNTIF(DS!$D$3:$K$3756,TKết!$B4&amp;"K16E"&amp;TEXT(TKết!I$3,"00"))</f>
        <v>0</v>
      </c>
      <c r="J4" s="310">
        <f>COUNTIF(DS!$D$3:$K$3756,TKết!$B4&amp;"K16E"&amp;TEXT(TKết!J$3,"00"))</f>
        <v>0</v>
      </c>
      <c r="K4" s="310">
        <f>COUNTIF(DS!$D$3:$K$3756,TKết!$B4&amp;"K16E"&amp;TEXT(TKết!K$3,"00"))</f>
        <v>0</v>
      </c>
      <c r="L4" s="310">
        <f>COUNTIF(DS!$D$3:$K$3756,TKết!$B4&amp;"K16E"&amp;TEXT(TKết!L$3,"00"))</f>
        <v>0</v>
      </c>
      <c r="M4" s="310">
        <f>COUNTIF(DS!$D$3:$K$3756,TKết!$B4&amp;"K16E"&amp;TEXT(TKết!M$3,"00"))</f>
        <v>0</v>
      </c>
      <c r="N4" s="310">
        <f>COUNTIF(DS!$D$3:$K$3756,TKết!$B4&amp;"K16E"&amp;TEXT(TKết!N$3,"00"))</f>
        <v>0</v>
      </c>
      <c r="O4" s="310">
        <f>COUNTIF(DS!$D$3:$K$3756,TKết!$B4&amp;"K16E"&amp;TEXT(TKết!O$3,"00"))</f>
        <v>0</v>
      </c>
      <c r="P4" s="310">
        <f>COUNTIF(DS!$D$3:$K$3756,TKết!$B4&amp;"K16E"&amp;TEXT(TKết!P$3,"00"))</f>
        <v>0</v>
      </c>
      <c r="Q4" s="310">
        <f>COUNTIF(DS!$D$3:$K$3756,TKết!$B4&amp;"K16E"&amp;TEXT(TKết!Q$3,"00"))</f>
        <v>0</v>
      </c>
      <c r="R4" s="310">
        <f>COUNTIF(DS!$D$3:$K$3756,TKết!$B4&amp;"K16E"&amp;TEXT(TKết!R$3,"00"))</f>
        <v>0</v>
      </c>
      <c r="S4" s="310">
        <f>COUNTIF(DS!$D$3:$K$3756,TKết!$B4&amp;"K16E"&amp;TEXT(TKết!S$3,"00"))</f>
        <v>0</v>
      </c>
      <c r="T4" s="310">
        <f>COUNTIF(DS!$D$3:$K$3756,TKết!$B4&amp;"K16E"&amp;TEXT(TKết!T$3,"00"))</f>
        <v>0</v>
      </c>
      <c r="U4" s="310">
        <f>COUNTIF(DS!$D$3:$K$3756,TKết!$B4&amp;"K16E"&amp;TEXT(TKết!U$3,"00"))</f>
        <v>0</v>
      </c>
      <c r="V4" s="310">
        <f>COUNTIF(DS!$D$3:$K$3756,TKết!$B4&amp;"K16E"&amp;TEXT(TKết!V$3,"00"))</f>
        <v>0</v>
      </c>
      <c r="W4" s="310">
        <f>COUNTIF(DS!$D$3:$K$3756,TKết!$B4&amp;"K16E"&amp;TEXT(TKết!W$3,"00"))</f>
        <v>0</v>
      </c>
      <c r="X4" s="310">
        <f>COUNTIF(DS!$D$3:$K$3756,TKết!$B4&amp;"K16E"&amp;TEXT(TKết!X$3,"00"))</f>
        <v>0</v>
      </c>
      <c r="Y4" s="310">
        <f>COUNTIF(DS!$D$3:$K$3756,TKết!$B4&amp;"K16E"&amp;TEXT(TKết!Y$3,"00"))</f>
        <v>0</v>
      </c>
      <c r="Z4" s="310">
        <f>COUNTIF(DS!$D$3:$K$3756,TKết!$B4&amp;"K16E"&amp;TEXT(TKết!Z$3,"00"))</f>
        <v>0</v>
      </c>
      <c r="AA4" s="310">
        <f>COUNTIF(DS!$D$3:$K$3756,TKết!$B4&amp;"K16E"&amp;TEXT(TKết!AA$3,"00"))</f>
        <v>0</v>
      </c>
      <c r="AB4" s="310">
        <f>COUNTIF(DS!$D$3:$K$3756,TKết!$B4&amp;"K16E"&amp;TEXT(TKết!AB$3,"00"))</f>
        <v>0</v>
      </c>
      <c r="AC4" s="310">
        <f>COUNTIF(DS!$D$3:$K$3756,TKết!$B4&amp;"K16E"&amp;TEXT(TKết!AC$3,"00"))</f>
        <v>0</v>
      </c>
      <c r="AD4" s="310">
        <f>COUNTIF(DS!$D$3:$K$3756,TKết!$B4&amp;"K16E"&amp;TEXT(TKết!AD$3,"00"))</f>
        <v>0</v>
      </c>
      <c r="AE4" s="310">
        <f>COUNTIF(DS!$D$3:$K$3756,TKết!$B4&amp;"K16E"&amp;TEXT(TKết!AE$3,"00"))</f>
        <v>0</v>
      </c>
      <c r="AF4" s="310">
        <f>COUNTIF(DS!$D$3:$K$3756,TKết!$B4&amp;"K16E"&amp;TEXT(TKết!AF$3,"00"))</f>
        <v>0</v>
      </c>
      <c r="AG4" s="310">
        <f>COUNTIF(DS!$D$3:$K$3756,TKết!$B4&amp;"K16E"&amp;TEXT(TKết!AG$3,"00"))</f>
        <v>0</v>
      </c>
      <c r="AH4" s="310">
        <f>COUNTIF(DS!$D$3:$K$3756,TKết!$B4&amp;"K16E"&amp;TEXT(TKết!AH$3,"00"))</f>
        <v>0</v>
      </c>
      <c r="AI4" s="310">
        <f>COUNTIF(DS!$D$3:$K$3756,TKết!$B4&amp;"K16E"&amp;TEXT(TKết!AI$3,"00"))</f>
        <v>0</v>
      </c>
      <c r="AJ4" s="311">
        <f>COUNTIF(DS!$D$3:$K$3756,TKết!$B4&amp;"K16I"&amp;TEXT(TKết!AJ$3,"00"))</f>
        <v>19</v>
      </c>
      <c r="AK4" s="312">
        <f>COUNTIF(DS!$D$3:$K$3756,TKết!$B4&amp;"K16I"&amp;TEXT(TKết!AK$3,"00"))</f>
        <v>0</v>
      </c>
      <c r="AL4" s="312">
        <f>COUNTIF(DS!$D$3:$K$3756,TKết!$B4&amp;"K16I"&amp;TEXT(TKết!AL$3,"00"))</f>
        <v>0</v>
      </c>
      <c r="AM4" s="312">
        <f>COUNTIF(DS!$D$3:$K$3756,TKết!$B4&amp;"K16I"&amp;TEXT(TKết!AM$3,"00"))</f>
        <v>0</v>
      </c>
      <c r="AN4" s="312">
        <f>COUNTIF(DS!$D$3:$K$3756,TKết!$B4&amp;"K16I"&amp;TEXT(TKết!AN$3,"00"))</f>
        <v>0</v>
      </c>
      <c r="AO4" s="312">
        <f>COUNTIF(DS!$D$3:$K$3756,TKết!$B4&amp;"K16I"&amp;TEXT(TKết!AO$3,"00"))</f>
        <v>0</v>
      </c>
      <c r="AP4" s="312">
        <f>COUNTIF(DS!$D$3:$K$3756,TKết!$B4&amp;"K16I"&amp;TEXT(TKết!AP$3,"00"))</f>
        <v>0</v>
      </c>
      <c r="AQ4" s="312">
        <f>COUNTIF(DS!$D$3:$K$3756,TKết!$B4&amp;"K16I"&amp;TEXT(TKết!AQ$3,"00"))</f>
        <v>0</v>
      </c>
      <c r="AR4" s="312">
        <f>COUNTIF(DS!$D$3:$K$3756,TKết!$B4&amp;"K16I"&amp;TEXT(TKết!AR$3,"00"))</f>
        <v>0</v>
      </c>
      <c r="AS4" s="312">
        <f>COUNTIF(DS!$D$3:$K$3756,TKết!$B4&amp;"K16I"&amp;TEXT(TKết!AS$3,"00"))</f>
        <v>0</v>
      </c>
      <c r="AT4" s="312">
        <f>COUNTIF(DS!$D$3:$K$3756,TKết!$B4&amp;"K16I"&amp;TEXT(TKết!AT$3,"00"))</f>
        <v>0</v>
      </c>
      <c r="AU4" s="312">
        <f>COUNTIF(DS!$D$3:$K$3756,TKết!$B4&amp;"K16I"&amp;TEXT(TKết!AU$3,"00"))</f>
        <v>0</v>
      </c>
      <c r="AV4" s="313">
        <f t="shared" ref="AV4:AV22" si="0">SUM(D4:AU4)</f>
        <v>45</v>
      </c>
    </row>
    <row r="5" spans="1:50" ht="19.5" customHeight="1">
      <c r="A5" s="310">
        <f>A4+1</f>
        <v>2</v>
      </c>
      <c r="B5" s="314">
        <v>410</v>
      </c>
      <c r="C5" s="315" t="s">
        <v>156</v>
      </c>
      <c r="D5" s="310">
        <f>COUNTIF(DS!$D$3:$K$3756,TKết!$B5&amp;"K16E"&amp;TEXT(TKết!D$3,"00"))</f>
        <v>22</v>
      </c>
      <c r="E5" s="310">
        <f>COUNTIF(DS!$D$3:$K$3756,TKết!$B5&amp;"K16E"&amp;TEXT(TKết!E$3,"00"))</f>
        <v>0</v>
      </c>
      <c r="F5" s="310">
        <f>COUNTIF(DS!$D$3:$K$3756,TKết!$B5&amp;"K16E"&amp;TEXT(TKết!F$3,"00"))</f>
        <v>0</v>
      </c>
      <c r="G5" s="310">
        <f>COUNTIF(DS!$D$3:$K$3756,TKết!$B5&amp;"K16E"&amp;TEXT(TKết!G$3,"00"))</f>
        <v>0</v>
      </c>
      <c r="H5" s="310">
        <f>COUNTIF(DS!$D$3:$K$3756,TKết!$B5&amp;"K16E"&amp;TEXT(TKết!H$3,"00"))</f>
        <v>0</v>
      </c>
      <c r="I5" s="310">
        <f>COUNTIF(DS!$D$3:$K$3756,TKết!$B5&amp;"K16E"&amp;TEXT(TKết!I$3,"00"))</f>
        <v>0</v>
      </c>
      <c r="J5" s="310">
        <f>COUNTIF(DS!$D$3:$K$3756,TKết!$B5&amp;"K16E"&amp;TEXT(TKết!J$3,"00"))</f>
        <v>0</v>
      </c>
      <c r="K5" s="310">
        <f>COUNTIF(DS!$D$3:$K$3756,TKết!$B5&amp;"K16E"&amp;TEXT(TKết!K$3,"00"))</f>
        <v>0</v>
      </c>
      <c r="L5" s="310">
        <f>COUNTIF(DS!$D$3:$K$3756,TKết!$B5&amp;"K16E"&amp;TEXT(TKết!L$3,"00"))</f>
        <v>0</v>
      </c>
      <c r="M5" s="310">
        <f>COUNTIF(DS!$D$3:$K$3756,TKết!$B5&amp;"K16E"&amp;TEXT(TKết!M$3,"00"))</f>
        <v>0</v>
      </c>
      <c r="N5" s="310">
        <f>COUNTIF(DS!$D$3:$K$3756,TKết!$B5&amp;"K16E"&amp;TEXT(TKết!N$3,"00"))</f>
        <v>0</v>
      </c>
      <c r="O5" s="310">
        <f>COUNTIF(DS!$D$3:$K$3756,TKết!$B5&amp;"K16E"&amp;TEXT(TKết!O$3,"00"))</f>
        <v>0</v>
      </c>
      <c r="P5" s="310">
        <f>COUNTIF(DS!$D$3:$K$3756,TKết!$B5&amp;"K16E"&amp;TEXT(TKết!P$3,"00"))</f>
        <v>0</v>
      </c>
      <c r="Q5" s="310">
        <f>COUNTIF(DS!$D$3:$K$3756,TKết!$B5&amp;"K16E"&amp;TEXT(TKết!Q$3,"00"))</f>
        <v>0</v>
      </c>
      <c r="R5" s="310">
        <f>COUNTIF(DS!$D$3:$K$3756,TKết!$B5&amp;"K16E"&amp;TEXT(TKết!R$3,"00"))</f>
        <v>0</v>
      </c>
      <c r="S5" s="310">
        <f>COUNTIF(DS!$D$3:$K$3756,TKết!$B5&amp;"K16E"&amp;TEXT(TKết!S$3,"00"))</f>
        <v>0</v>
      </c>
      <c r="T5" s="310">
        <f>COUNTIF(DS!$D$3:$K$3756,TKết!$B5&amp;"K16E"&amp;TEXT(TKết!T$3,"00"))</f>
        <v>0</v>
      </c>
      <c r="U5" s="310">
        <f>COUNTIF(DS!$D$3:$K$3756,TKết!$B5&amp;"K16E"&amp;TEXT(TKết!U$3,"00"))</f>
        <v>0</v>
      </c>
      <c r="V5" s="310">
        <f>COUNTIF(DS!$D$3:$K$3756,TKết!$B5&amp;"K16E"&amp;TEXT(TKết!V$3,"00"))</f>
        <v>0</v>
      </c>
      <c r="W5" s="310">
        <f>COUNTIF(DS!$D$3:$K$3756,TKết!$B5&amp;"K16E"&amp;TEXT(TKết!W$3,"00"))</f>
        <v>0</v>
      </c>
      <c r="X5" s="310">
        <f>COUNTIF(DS!$D$3:$K$3756,TKết!$B5&amp;"K16E"&amp;TEXT(TKết!X$3,"00"))</f>
        <v>0</v>
      </c>
      <c r="Y5" s="310">
        <f>COUNTIF(DS!$D$3:$K$3756,TKết!$B5&amp;"K16E"&amp;TEXT(TKết!Y$3,"00"))</f>
        <v>0</v>
      </c>
      <c r="Z5" s="310">
        <f>COUNTIF(DS!$D$3:$K$3756,TKết!$B5&amp;"K16E"&amp;TEXT(TKết!Z$3,"00"))</f>
        <v>0</v>
      </c>
      <c r="AA5" s="310">
        <f>COUNTIF(DS!$D$3:$K$3756,TKết!$B5&amp;"K16E"&amp;TEXT(TKết!AA$3,"00"))</f>
        <v>0</v>
      </c>
      <c r="AB5" s="310">
        <f>COUNTIF(DS!$D$3:$K$3756,TKết!$B5&amp;"K16E"&amp;TEXT(TKết!AB$3,"00"))</f>
        <v>0</v>
      </c>
      <c r="AC5" s="310">
        <f>COUNTIF(DS!$D$3:$K$3756,TKết!$B5&amp;"K16E"&amp;TEXT(TKết!AC$3,"00"))</f>
        <v>0</v>
      </c>
      <c r="AD5" s="310">
        <f>COUNTIF(DS!$D$3:$K$3756,TKết!$B5&amp;"K16E"&amp;TEXT(TKết!AD$3,"00"))</f>
        <v>0</v>
      </c>
      <c r="AE5" s="310">
        <f>COUNTIF(DS!$D$3:$K$3756,TKết!$B5&amp;"K16E"&amp;TEXT(TKết!AE$3,"00"))</f>
        <v>0</v>
      </c>
      <c r="AF5" s="310">
        <f>COUNTIF(DS!$D$3:$K$3756,TKết!$B5&amp;"K16E"&amp;TEXT(TKết!AF$3,"00"))</f>
        <v>0</v>
      </c>
      <c r="AG5" s="310">
        <f>COUNTIF(DS!$D$3:$K$3756,TKết!$B5&amp;"K16E"&amp;TEXT(TKết!AG$3,"00"))</f>
        <v>0</v>
      </c>
      <c r="AH5" s="310">
        <f>COUNTIF(DS!$D$3:$K$3756,TKết!$B5&amp;"K16E"&amp;TEXT(TKết!AH$3,"00"))</f>
        <v>0</v>
      </c>
      <c r="AI5" s="310">
        <f>COUNTIF(DS!$D$3:$K$3756,TKết!$B5&amp;"K16E"&amp;TEXT(TKết!AI$3,"00"))</f>
        <v>0</v>
      </c>
      <c r="AJ5" s="316">
        <f>COUNTIF(DS!$D$3:$K$3756,TKết!$B5&amp;"K16I"&amp;TEXT(TKết!AJ$3,"00"))</f>
        <v>15</v>
      </c>
      <c r="AK5" s="310">
        <f>COUNTIF(DS!$D$3:$K$3756,TKết!$B5&amp;"K16I"&amp;TEXT(TKết!AK$3,"00"))</f>
        <v>0</v>
      </c>
      <c r="AL5" s="310">
        <f>COUNTIF(DS!$D$3:$K$3756,TKết!$B5&amp;"K16I"&amp;TEXT(TKết!AL$3,"00"))</f>
        <v>0</v>
      </c>
      <c r="AM5" s="310">
        <f>COUNTIF(DS!$D$3:$K$3756,TKết!$B5&amp;"K16I"&amp;TEXT(TKết!AM$3,"00"))</f>
        <v>0</v>
      </c>
      <c r="AN5" s="310">
        <f>COUNTIF(DS!$D$3:$K$3756,TKết!$B5&amp;"K16I"&amp;TEXT(TKết!AN$3,"00"))</f>
        <v>0</v>
      </c>
      <c r="AO5" s="310">
        <f>COUNTIF(DS!$D$3:$K$3756,TKết!$B5&amp;"K16I"&amp;TEXT(TKết!AO$3,"00"))</f>
        <v>0</v>
      </c>
      <c r="AP5" s="310">
        <f>COUNTIF(DS!$D$3:$K$3756,TKết!$B5&amp;"K16I"&amp;TEXT(TKết!AP$3,"00"))</f>
        <v>0</v>
      </c>
      <c r="AQ5" s="310">
        <f>COUNTIF(DS!$D$3:$K$3756,TKết!$B5&amp;"K16I"&amp;TEXT(TKết!AQ$3,"00"))</f>
        <v>0</v>
      </c>
      <c r="AR5" s="310">
        <f>COUNTIF(DS!$D$3:$K$3756,TKết!$B5&amp;"K16I"&amp;TEXT(TKết!AR$3,"00"))</f>
        <v>0</v>
      </c>
      <c r="AS5" s="310">
        <f>COUNTIF(DS!$D$3:$K$3756,TKết!$B5&amp;"K16I"&amp;TEXT(TKết!AS$3,"00"))</f>
        <v>0</v>
      </c>
      <c r="AT5" s="310">
        <f>COUNTIF(DS!$D$3:$K$3756,TKết!$B5&amp;"K16I"&amp;TEXT(TKết!AT$3,"00"))</f>
        <v>0</v>
      </c>
      <c r="AU5" s="310">
        <f>COUNTIF(DS!$D$3:$K$3756,TKết!$B5&amp;"K16I"&amp;TEXT(TKết!AU$3,"00"))</f>
        <v>0</v>
      </c>
      <c r="AV5" s="317">
        <f t="shared" si="0"/>
        <v>37</v>
      </c>
    </row>
    <row r="6" spans="1:50" ht="19.5" customHeight="1">
      <c r="A6" s="310">
        <f t="shared" ref="A6:A22" si="1">A5+1</f>
        <v>3</v>
      </c>
      <c r="B6" s="314">
        <v>403</v>
      </c>
      <c r="C6" s="315" t="s">
        <v>157</v>
      </c>
      <c r="D6" s="310">
        <f>COUNTIF(DS!$D$3:$K$3756,TKết!$B6&amp;"K16E"&amp;TEXT(TKết!D$3,"00"))</f>
        <v>0</v>
      </c>
      <c r="E6" s="310">
        <f>COUNTIF(DS!$D$3:$K$3756,TKết!$B6&amp;"K16E"&amp;TEXT(TKết!E$3,"00"))</f>
        <v>0</v>
      </c>
      <c r="F6" s="310">
        <f>COUNTIF(DS!$D$3:$K$3756,TKết!$B6&amp;"K16E"&amp;TEXT(TKết!F$3,"00"))</f>
        <v>0</v>
      </c>
      <c r="G6" s="310">
        <f>COUNTIF(DS!$D$3:$K$3756,TKết!$B6&amp;"K16E"&amp;TEXT(TKết!G$3,"00"))</f>
        <v>0</v>
      </c>
      <c r="H6" s="310">
        <f>COUNTIF(DS!$D$3:$K$3756,TKết!$B6&amp;"K16E"&amp;TEXT(TKết!H$3,"00"))</f>
        <v>23</v>
      </c>
      <c r="I6" s="310">
        <f>COUNTIF(DS!$D$3:$K$3756,TKết!$B6&amp;"K16E"&amp;TEXT(TKết!I$3,"00"))</f>
        <v>37</v>
      </c>
      <c r="J6" s="310">
        <f>COUNTIF(DS!$D$3:$K$3756,TKết!$B6&amp;"K16E"&amp;TEXT(TKết!J$3,"00"))</f>
        <v>39</v>
      </c>
      <c r="K6" s="310">
        <f>COUNTIF(DS!$D$3:$K$3756,TKết!$B6&amp;"K16E"&amp;TEXT(TKết!K$3,"00"))</f>
        <v>0</v>
      </c>
      <c r="L6" s="310">
        <f>COUNTIF(DS!$D$3:$K$3756,TKết!$B6&amp;"K16E"&amp;TEXT(TKết!L$3,"00"))</f>
        <v>1</v>
      </c>
      <c r="M6" s="310">
        <f>COUNTIF(DS!$D$3:$K$3756,TKết!$B6&amp;"K16E"&amp;TEXT(TKết!M$3,"00"))</f>
        <v>0</v>
      </c>
      <c r="N6" s="310">
        <f>COUNTIF(DS!$D$3:$K$3756,TKết!$B6&amp;"K16E"&amp;TEXT(TKết!N$3,"00"))</f>
        <v>0</v>
      </c>
      <c r="O6" s="310">
        <f>COUNTIF(DS!$D$3:$K$3756,TKết!$B6&amp;"K16E"&amp;TEXT(TKết!O$3,"00"))</f>
        <v>0</v>
      </c>
      <c r="P6" s="310">
        <f>COUNTIF(DS!$D$3:$K$3756,TKết!$B6&amp;"K16E"&amp;TEXT(TKết!P$3,"00"))</f>
        <v>0</v>
      </c>
      <c r="Q6" s="310">
        <f>COUNTIF(DS!$D$3:$K$3756,TKết!$B6&amp;"K16E"&amp;TEXT(TKết!Q$3,"00"))</f>
        <v>0</v>
      </c>
      <c r="R6" s="310">
        <f>COUNTIF(DS!$D$3:$K$3756,TKết!$B6&amp;"K16E"&amp;TEXT(TKết!R$3,"00"))</f>
        <v>0</v>
      </c>
      <c r="S6" s="310">
        <f>COUNTIF(DS!$D$3:$K$3756,TKết!$B6&amp;"K16E"&amp;TEXT(TKết!S$3,"00"))</f>
        <v>0</v>
      </c>
      <c r="T6" s="310">
        <f>COUNTIF(DS!$D$3:$K$3756,TKết!$B6&amp;"K16E"&amp;TEXT(TKết!T$3,"00"))</f>
        <v>0</v>
      </c>
      <c r="U6" s="310">
        <f>COUNTIF(DS!$D$3:$K$3756,TKết!$B6&amp;"K16E"&amp;TEXT(TKết!U$3,"00"))</f>
        <v>0</v>
      </c>
      <c r="V6" s="310">
        <f>COUNTIF(DS!$D$3:$K$3756,TKết!$B6&amp;"K16E"&amp;TEXT(TKết!V$3,"00"))</f>
        <v>0</v>
      </c>
      <c r="W6" s="310">
        <f>COUNTIF(DS!$D$3:$K$3756,TKết!$B6&amp;"K16E"&amp;TEXT(TKết!W$3,"00"))</f>
        <v>0</v>
      </c>
      <c r="X6" s="310">
        <f>COUNTIF(DS!$D$3:$K$3756,TKết!$B6&amp;"K16E"&amp;TEXT(TKết!X$3,"00"))</f>
        <v>0</v>
      </c>
      <c r="Y6" s="310">
        <f>COUNTIF(DS!$D$3:$K$3756,TKết!$B6&amp;"K16E"&amp;TEXT(TKết!Y$3,"00"))</f>
        <v>0</v>
      </c>
      <c r="Z6" s="310">
        <f>COUNTIF(DS!$D$3:$K$3756,TKết!$B6&amp;"K16E"&amp;TEXT(TKết!Z$3,"00"))</f>
        <v>0</v>
      </c>
      <c r="AA6" s="310">
        <f>COUNTIF(DS!$D$3:$K$3756,TKết!$B6&amp;"K16E"&amp;TEXT(TKết!AA$3,"00"))</f>
        <v>0</v>
      </c>
      <c r="AB6" s="310">
        <f>COUNTIF(DS!$D$3:$K$3756,TKết!$B6&amp;"K16E"&amp;TEXT(TKết!AB$3,"00"))</f>
        <v>0</v>
      </c>
      <c r="AC6" s="310">
        <f>COUNTIF(DS!$D$3:$K$3756,TKết!$B6&amp;"K16E"&amp;TEXT(TKết!AC$3,"00"))</f>
        <v>0</v>
      </c>
      <c r="AD6" s="310">
        <f>COUNTIF(DS!$D$3:$K$3756,TKết!$B6&amp;"K16E"&amp;TEXT(TKết!AD$3,"00"))</f>
        <v>0</v>
      </c>
      <c r="AE6" s="310">
        <f>COUNTIF(DS!$D$3:$K$3756,TKết!$B6&amp;"K16E"&amp;TEXT(TKết!AE$3,"00"))</f>
        <v>0</v>
      </c>
      <c r="AF6" s="310">
        <f>COUNTIF(DS!$D$3:$K$3756,TKết!$B6&amp;"K16E"&amp;TEXT(TKết!AF$3,"00"))</f>
        <v>0</v>
      </c>
      <c r="AG6" s="310">
        <f>COUNTIF(DS!$D$3:$K$3756,TKết!$B6&amp;"K16E"&amp;TEXT(TKết!AG$3,"00"))</f>
        <v>0</v>
      </c>
      <c r="AH6" s="310">
        <f>COUNTIF(DS!$D$3:$K$3756,TKết!$B6&amp;"K16E"&amp;TEXT(TKết!AH$3,"00"))</f>
        <v>0</v>
      </c>
      <c r="AI6" s="310">
        <f>COUNTIF(DS!$D$3:$K$3756,TKết!$B6&amp;"K16E"&amp;TEXT(TKết!AI$3,"00"))</f>
        <v>0</v>
      </c>
      <c r="AJ6" s="316">
        <f>COUNTIF(DS!$D$3:$K$3756,TKết!$B6&amp;"K16I"&amp;TEXT(TKết!AJ$3,"00"))</f>
        <v>0</v>
      </c>
      <c r="AK6" s="310">
        <f>COUNTIF(DS!$D$3:$K$3756,TKết!$B6&amp;"K16I"&amp;TEXT(TKết!AK$3,"00"))</f>
        <v>0</v>
      </c>
      <c r="AL6" s="310">
        <f>COUNTIF(DS!$D$3:$K$3756,TKết!$B6&amp;"K16I"&amp;TEXT(TKết!AL$3,"00"))</f>
        <v>29</v>
      </c>
      <c r="AM6" s="310">
        <f>COUNTIF(DS!$D$3:$K$3756,TKết!$B6&amp;"K16I"&amp;TEXT(TKết!AM$3,"00"))</f>
        <v>0</v>
      </c>
      <c r="AN6" s="310">
        <f>COUNTIF(DS!$D$3:$K$3756,TKết!$B6&amp;"K16I"&amp;TEXT(TKết!AN$3,"00"))</f>
        <v>0</v>
      </c>
      <c r="AO6" s="310">
        <f>COUNTIF(DS!$D$3:$K$3756,TKết!$B6&amp;"K16I"&amp;TEXT(TKết!AO$3,"00"))</f>
        <v>1</v>
      </c>
      <c r="AP6" s="310">
        <f>COUNTIF(DS!$D$3:$K$3756,TKết!$B6&amp;"K16I"&amp;TEXT(TKết!AP$3,"00"))</f>
        <v>0</v>
      </c>
      <c r="AQ6" s="310">
        <f>COUNTIF(DS!$D$3:$K$3756,TKết!$B6&amp;"K16I"&amp;TEXT(TKết!AQ$3,"00"))</f>
        <v>0</v>
      </c>
      <c r="AR6" s="310">
        <f>COUNTIF(DS!$D$3:$K$3756,TKết!$B6&amp;"K16I"&amp;TEXT(TKết!AR$3,"00"))</f>
        <v>0</v>
      </c>
      <c r="AS6" s="310">
        <f>COUNTIF(DS!$D$3:$K$3756,TKết!$B6&amp;"K16I"&amp;TEXT(TKết!AS$3,"00"))</f>
        <v>0</v>
      </c>
      <c r="AT6" s="310">
        <f>COUNTIF(DS!$D$3:$K$3756,TKết!$B6&amp;"K16I"&amp;TEXT(TKết!AT$3,"00"))</f>
        <v>0</v>
      </c>
      <c r="AU6" s="310">
        <f>COUNTIF(DS!$D$3:$K$3756,TKết!$B6&amp;"K16I"&amp;TEXT(TKết!AU$3,"00"))</f>
        <v>0</v>
      </c>
      <c r="AV6" s="317">
        <f t="shared" si="0"/>
        <v>130</v>
      </c>
    </row>
    <row r="7" spans="1:50" ht="19.5" customHeight="1">
      <c r="A7" s="310">
        <f t="shared" si="1"/>
        <v>4</v>
      </c>
      <c r="B7" s="314">
        <v>401</v>
      </c>
      <c r="C7" s="315" t="s">
        <v>158</v>
      </c>
      <c r="D7" s="310">
        <f>COUNTIF(DS!$D$3:$K$3756,TKết!$B7&amp;"K16E"&amp;TEXT(TKết!D$3,"00"))</f>
        <v>0</v>
      </c>
      <c r="E7" s="310">
        <f>COUNTIF(DS!$D$3:$K$3756,TKết!$B7&amp;"K16E"&amp;TEXT(TKết!E$3,"00"))</f>
        <v>0</v>
      </c>
      <c r="F7" s="310">
        <f>COUNTIF(DS!$D$3:$K$3756,TKết!$B7&amp;"K16E"&amp;TEXT(TKết!F$3,"00"))</f>
        <v>0</v>
      </c>
      <c r="G7" s="310">
        <f>COUNTIF(DS!$D$3:$K$3756,TKết!$B7&amp;"K16E"&amp;TEXT(TKết!G$3,"00"))</f>
        <v>0</v>
      </c>
      <c r="H7" s="310">
        <f>COUNTIF(DS!$D$3:$K$3756,TKết!$B7&amp;"K16E"&amp;TEXT(TKết!H$3,"00"))</f>
        <v>25</v>
      </c>
      <c r="I7" s="310">
        <f>COUNTIF(DS!$D$3:$K$3756,TKết!$B7&amp;"K16E"&amp;TEXT(TKết!I$3,"00"))</f>
        <v>0</v>
      </c>
      <c r="J7" s="310">
        <f>COUNTIF(DS!$D$3:$K$3756,TKết!$B7&amp;"K16E"&amp;TEXT(TKết!J$3,"00"))</f>
        <v>0</v>
      </c>
      <c r="K7" s="310">
        <f>COUNTIF(DS!$D$3:$K$3756,TKết!$B7&amp;"K16E"&amp;TEXT(TKết!K$3,"00"))</f>
        <v>0</v>
      </c>
      <c r="L7" s="310">
        <f>COUNTIF(DS!$D$3:$K$3756,TKết!$B7&amp;"K16E"&amp;TEXT(TKết!L$3,"00"))</f>
        <v>0</v>
      </c>
      <c r="M7" s="310">
        <f>COUNTIF(DS!$D$3:$K$3756,TKết!$B7&amp;"K16E"&amp;TEXT(TKết!M$3,"00"))</f>
        <v>0</v>
      </c>
      <c r="N7" s="310">
        <f>COUNTIF(DS!$D$3:$K$3756,TKết!$B7&amp;"K16E"&amp;TEXT(TKết!N$3,"00"))</f>
        <v>0</v>
      </c>
      <c r="O7" s="310">
        <f>COUNTIF(DS!$D$3:$K$3756,TKết!$B7&amp;"K16E"&amp;TEXT(TKết!O$3,"00"))</f>
        <v>0</v>
      </c>
      <c r="P7" s="310">
        <f>COUNTIF(DS!$D$3:$K$3756,TKết!$B7&amp;"K16E"&amp;TEXT(TKết!P$3,"00"))</f>
        <v>0</v>
      </c>
      <c r="Q7" s="310">
        <f>COUNTIF(DS!$D$3:$K$3756,TKết!$B7&amp;"K16E"&amp;TEXT(TKết!Q$3,"00"))</f>
        <v>0</v>
      </c>
      <c r="R7" s="310">
        <f>COUNTIF(DS!$D$3:$K$3756,TKết!$B7&amp;"K16E"&amp;TEXT(TKết!R$3,"00"))</f>
        <v>0</v>
      </c>
      <c r="S7" s="310">
        <f>COUNTIF(DS!$D$3:$K$3756,TKết!$B7&amp;"K16E"&amp;TEXT(TKết!S$3,"00"))</f>
        <v>0</v>
      </c>
      <c r="T7" s="310">
        <f>COUNTIF(DS!$D$3:$K$3756,TKết!$B7&amp;"K16E"&amp;TEXT(TKết!T$3,"00"))</f>
        <v>0</v>
      </c>
      <c r="U7" s="310">
        <f>COUNTIF(DS!$D$3:$K$3756,TKết!$B7&amp;"K16E"&amp;TEXT(TKết!U$3,"00"))</f>
        <v>0</v>
      </c>
      <c r="V7" s="310">
        <f>COUNTIF(DS!$D$3:$K$3756,TKết!$B7&amp;"K16E"&amp;TEXT(TKết!V$3,"00"))</f>
        <v>0</v>
      </c>
      <c r="W7" s="310">
        <f>COUNTIF(DS!$D$3:$K$3756,TKết!$B7&amp;"K16E"&amp;TEXT(TKết!W$3,"00"))</f>
        <v>0</v>
      </c>
      <c r="X7" s="310">
        <f>COUNTIF(DS!$D$3:$K$3756,TKết!$B7&amp;"K16E"&amp;TEXT(TKết!X$3,"00"))</f>
        <v>0</v>
      </c>
      <c r="Y7" s="310">
        <f>COUNTIF(DS!$D$3:$K$3756,TKết!$B7&amp;"K16E"&amp;TEXT(TKết!Y$3,"00"))</f>
        <v>0</v>
      </c>
      <c r="Z7" s="310">
        <f>COUNTIF(DS!$D$3:$K$3756,TKết!$B7&amp;"K16E"&amp;TEXT(TKết!Z$3,"00"))</f>
        <v>0</v>
      </c>
      <c r="AA7" s="310">
        <f>COUNTIF(DS!$D$3:$K$3756,TKết!$B7&amp;"K16E"&amp;TEXT(TKết!AA$3,"00"))</f>
        <v>0</v>
      </c>
      <c r="AB7" s="310">
        <f>COUNTIF(DS!$D$3:$K$3756,TKết!$B7&amp;"K16E"&amp;TEXT(TKết!AB$3,"00"))</f>
        <v>0</v>
      </c>
      <c r="AC7" s="310">
        <f>COUNTIF(DS!$D$3:$K$3756,TKết!$B7&amp;"K16E"&amp;TEXT(TKết!AC$3,"00"))</f>
        <v>0</v>
      </c>
      <c r="AD7" s="310">
        <f>COUNTIF(DS!$D$3:$K$3756,TKết!$B7&amp;"K16E"&amp;TEXT(TKết!AD$3,"00"))</f>
        <v>0</v>
      </c>
      <c r="AE7" s="310">
        <f>COUNTIF(DS!$D$3:$K$3756,TKết!$B7&amp;"K16E"&amp;TEXT(TKết!AE$3,"00"))</f>
        <v>0</v>
      </c>
      <c r="AF7" s="310">
        <f>COUNTIF(DS!$D$3:$K$3756,TKết!$B7&amp;"K16E"&amp;TEXT(TKết!AF$3,"00"))</f>
        <v>0</v>
      </c>
      <c r="AG7" s="310">
        <f>COUNTIF(DS!$D$3:$K$3756,TKết!$B7&amp;"K16E"&amp;TEXT(TKết!AG$3,"00"))</f>
        <v>0</v>
      </c>
      <c r="AH7" s="310">
        <f>COUNTIF(DS!$D$3:$K$3756,TKết!$B7&amp;"K16E"&amp;TEXT(TKết!AH$3,"00"))</f>
        <v>0</v>
      </c>
      <c r="AI7" s="310">
        <f>COUNTIF(DS!$D$3:$K$3756,TKết!$B7&amp;"K16E"&amp;TEXT(TKết!AI$3,"00"))</f>
        <v>0</v>
      </c>
      <c r="AJ7" s="316">
        <f>COUNTIF(DS!$D$3:$K$3756,TKết!$B7&amp;"K16I"&amp;TEXT(TKết!AJ$3,"00"))</f>
        <v>0</v>
      </c>
      <c r="AK7" s="310">
        <f>COUNTIF(DS!$D$3:$K$3756,TKết!$B7&amp;"K16I"&amp;TEXT(TKết!AK$3,"00"))</f>
        <v>0</v>
      </c>
      <c r="AL7" s="310">
        <f>COUNTIF(DS!$D$3:$K$3756,TKết!$B7&amp;"K16I"&amp;TEXT(TKết!AL$3,"00"))</f>
        <v>7</v>
      </c>
      <c r="AM7" s="310">
        <f>COUNTIF(DS!$D$3:$K$3756,TKết!$B7&amp;"K16I"&amp;TEXT(TKết!AM$3,"00"))</f>
        <v>0</v>
      </c>
      <c r="AN7" s="310">
        <f>COUNTIF(DS!$D$3:$K$3756,TKết!$B7&amp;"K16I"&amp;TEXT(TKết!AN$3,"00"))</f>
        <v>0</v>
      </c>
      <c r="AO7" s="310">
        <f>COUNTIF(DS!$D$3:$K$3756,TKết!$B7&amp;"K16I"&amp;TEXT(TKết!AO$3,"00"))</f>
        <v>0</v>
      </c>
      <c r="AP7" s="310">
        <f>COUNTIF(DS!$D$3:$K$3756,TKết!$B7&amp;"K16I"&amp;TEXT(TKết!AP$3,"00"))</f>
        <v>0</v>
      </c>
      <c r="AQ7" s="310">
        <f>COUNTIF(DS!$D$3:$K$3756,TKết!$B7&amp;"K16I"&amp;TEXT(TKết!AQ$3,"00"))</f>
        <v>0</v>
      </c>
      <c r="AR7" s="310">
        <f>COUNTIF(DS!$D$3:$K$3756,TKết!$B7&amp;"K16I"&amp;TEXT(TKết!AR$3,"00"))</f>
        <v>0</v>
      </c>
      <c r="AS7" s="310">
        <f>COUNTIF(DS!$D$3:$K$3756,TKết!$B7&amp;"K16I"&amp;TEXT(TKết!AS$3,"00"))</f>
        <v>0</v>
      </c>
      <c r="AT7" s="310">
        <f>COUNTIF(DS!$D$3:$K$3756,TKết!$B7&amp;"K16I"&amp;TEXT(TKết!AT$3,"00"))</f>
        <v>0</v>
      </c>
      <c r="AU7" s="310">
        <f>COUNTIF(DS!$D$3:$K$3756,TKết!$B7&amp;"K16I"&amp;TEXT(TKết!AU$3,"00"))</f>
        <v>0</v>
      </c>
      <c r="AV7" s="317">
        <f t="shared" si="0"/>
        <v>32</v>
      </c>
    </row>
    <row r="8" spans="1:50" ht="19.5" customHeight="1">
      <c r="A8" s="310">
        <f t="shared" si="1"/>
        <v>5</v>
      </c>
      <c r="B8" s="314">
        <v>406</v>
      </c>
      <c r="C8" s="315" t="s">
        <v>159</v>
      </c>
      <c r="D8" s="310">
        <f>COUNTIF(DS!$D$3:$K$3756,TKết!$B8&amp;"K16E"&amp;TEXT(TKết!D$3,"00"))</f>
        <v>0</v>
      </c>
      <c r="E8" s="310">
        <f>COUNTIF(DS!$D$3:$K$3756,TKết!$B8&amp;"K16E"&amp;TEXT(TKết!E$3,"00"))</f>
        <v>0</v>
      </c>
      <c r="F8" s="310">
        <f>COUNTIF(DS!$D$3:$K$3756,TKết!$B8&amp;"K16E"&amp;TEXT(TKết!F$3,"00"))</f>
        <v>0</v>
      </c>
      <c r="G8" s="310">
        <f>COUNTIF(DS!$D$3:$K$3756,TKết!$B8&amp;"K16E"&amp;TEXT(TKết!G$3,"00"))</f>
        <v>0</v>
      </c>
      <c r="H8" s="310">
        <f>COUNTIF(DS!$D$3:$K$3756,TKết!$B8&amp;"K16E"&amp;TEXT(TKết!H$3,"00"))</f>
        <v>0</v>
      </c>
      <c r="I8" s="310">
        <f>COUNTIF(DS!$D$3:$K$3756,TKết!$B8&amp;"K16E"&amp;TEXT(TKết!I$3,"00"))</f>
        <v>0</v>
      </c>
      <c r="J8" s="310">
        <f>COUNTIF(DS!$D$3:$K$3756,TKết!$B8&amp;"K16E"&amp;TEXT(TKết!J$3,"00"))</f>
        <v>0</v>
      </c>
      <c r="K8" s="310">
        <f>COUNTIF(DS!$D$3:$K$3756,TKết!$B8&amp;"K16E"&amp;TEXT(TKết!K$3,"00"))</f>
        <v>33</v>
      </c>
      <c r="L8" s="310">
        <f>COUNTIF(DS!$D$3:$K$3756,TKết!$B8&amp;"K16E"&amp;TEXT(TKết!L$3,"00"))</f>
        <v>37</v>
      </c>
      <c r="M8" s="310">
        <f>COUNTIF(DS!$D$3:$K$3756,TKết!$B8&amp;"K16E"&amp;TEXT(TKết!M$3,"00"))</f>
        <v>38</v>
      </c>
      <c r="N8" s="310">
        <f>COUNTIF(DS!$D$3:$K$3756,TKết!$B8&amp;"K16E"&amp;TEXT(TKết!N$3,"00"))</f>
        <v>0</v>
      </c>
      <c r="O8" s="310">
        <f>COUNTIF(DS!$D$3:$K$3756,TKết!$B8&amp;"K16E"&amp;TEXT(TKết!O$3,"00"))</f>
        <v>0</v>
      </c>
      <c r="P8" s="310">
        <f>COUNTIF(DS!$D$3:$K$3756,TKết!$B8&amp;"K16E"&amp;TEXT(TKết!P$3,"00"))</f>
        <v>0</v>
      </c>
      <c r="Q8" s="310">
        <f>COUNTIF(DS!$D$3:$K$3756,TKết!$B8&amp;"K16E"&amp;TEXT(TKết!Q$3,"00"))</f>
        <v>1</v>
      </c>
      <c r="R8" s="310">
        <f>COUNTIF(DS!$D$3:$K$3756,TKết!$B8&amp;"K16E"&amp;TEXT(TKết!R$3,"00"))</f>
        <v>0</v>
      </c>
      <c r="S8" s="310">
        <f>COUNTIF(DS!$D$3:$K$3756,TKết!$B8&amp;"K16E"&amp;TEXT(TKết!S$3,"00"))</f>
        <v>0</v>
      </c>
      <c r="T8" s="310">
        <f>COUNTIF(DS!$D$3:$K$3756,TKết!$B8&amp;"K16E"&amp;TEXT(TKết!T$3,"00"))</f>
        <v>0</v>
      </c>
      <c r="U8" s="310">
        <f>COUNTIF(DS!$D$3:$K$3756,TKết!$B8&amp;"K16E"&amp;TEXT(TKết!U$3,"00"))</f>
        <v>0</v>
      </c>
      <c r="V8" s="310">
        <f>COUNTIF(DS!$D$3:$K$3756,TKết!$B8&amp;"K16E"&amp;TEXT(TKết!V$3,"00"))</f>
        <v>0</v>
      </c>
      <c r="W8" s="310">
        <f>COUNTIF(DS!$D$3:$K$3756,TKết!$B8&amp;"K16E"&amp;TEXT(TKết!W$3,"00"))</f>
        <v>0</v>
      </c>
      <c r="X8" s="310">
        <f>COUNTIF(DS!$D$3:$K$3756,TKết!$B8&amp;"K16E"&amp;TEXT(TKết!X$3,"00"))</f>
        <v>0</v>
      </c>
      <c r="Y8" s="310">
        <f>COUNTIF(DS!$D$3:$K$3756,TKết!$B8&amp;"K16E"&amp;TEXT(TKết!Y$3,"00"))</f>
        <v>0</v>
      </c>
      <c r="Z8" s="310">
        <f>COUNTIF(DS!$D$3:$K$3756,TKết!$B8&amp;"K16E"&amp;TEXT(TKết!Z$3,"00"))</f>
        <v>0</v>
      </c>
      <c r="AA8" s="310">
        <f>COUNTIF(DS!$D$3:$K$3756,TKết!$B8&amp;"K16E"&amp;TEXT(TKết!AA$3,"00"))</f>
        <v>0</v>
      </c>
      <c r="AB8" s="310">
        <f>COUNTIF(DS!$D$3:$K$3756,TKết!$B8&amp;"K16E"&amp;TEXT(TKết!AB$3,"00"))</f>
        <v>0</v>
      </c>
      <c r="AC8" s="310">
        <f>COUNTIF(DS!$D$3:$K$3756,TKết!$B8&amp;"K16E"&amp;TEXT(TKết!AC$3,"00"))</f>
        <v>0</v>
      </c>
      <c r="AD8" s="310">
        <f>COUNTIF(DS!$D$3:$K$3756,TKết!$B8&amp;"K16E"&amp;TEXT(TKết!AD$3,"00"))</f>
        <v>0</v>
      </c>
      <c r="AE8" s="310">
        <f>COUNTIF(DS!$D$3:$K$3756,TKết!$B8&amp;"K16E"&amp;TEXT(TKết!AE$3,"00"))</f>
        <v>0</v>
      </c>
      <c r="AF8" s="310">
        <f>COUNTIF(DS!$D$3:$K$3756,TKết!$B8&amp;"K16E"&amp;TEXT(TKết!AF$3,"00"))</f>
        <v>0</v>
      </c>
      <c r="AG8" s="310">
        <f>COUNTIF(DS!$D$3:$K$3756,TKết!$B8&amp;"K16E"&amp;TEXT(TKết!AG$3,"00"))</f>
        <v>0</v>
      </c>
      <c r="AH8" s="310">
        <f>COUNTIF(DS!$D$3:$K$3756,TKết!$B8&amp;"K16E"&amp;TEXT(TKết!AH$3,"00"))</f>
        <v>0</v>
      </c>
      <c r="AI8" s="310">
        <f>COUNTIF(DS!$D$3:$K$3756,TKết!$B8&amp;"K16E"&amp;TEXT(TKết!AI$3,"00"))</f>
        <v>0</v>
      </c>
      <c r="AJ8" s="316">
        <f>COUNTIF(DS!$D$3:$K$3756,TKết!$B8&amp;"K16I"&amp;TEXT(TKết!AJ$3,"00"))</f>
        <v>0</v>
      </c>
      <c r="AK8" s="310">
        <f>COUNTIF(DS!$D$3:$K$3756,TKết!$B8&amp;"K16I"&amp;TEXT(TKết!AK$3,"00"))</f>
        <v>0</v>
      </c>
      <c r="AL8" s="310">
        <f>COUNTIF(DS!$D$3:$K$3756,TKết!$B8&amp;"K16I"&amp;TEXT(TKết!AL$3,"00"))</f>
        <v>0</v>
      </c>
      <c r="AM8" s="310">
        <f>COUNTIF(DS!$D$3:$K$3756,TKết!$B8&amp;"K16I"&amp;TEXT(TKết!AM$3,"00"))</f>
        <v>39</v>
      </c>
      <c r="AN8" s="310">
        <f>COUNTIF(DS!$D$3:$K$3756,TKết!$B8&amp;"K16I"&amp;TEXT(TKết!AN$3,"00"))</f>
        <v>0</v>
      </c>
      <c r="AO8" s="310">
        <f>COUNTIF(DS!$D$3:$K$3756,TKết!$B8&amp;"K16I"&amp;TEXT(TKết!AO$3,"00"))</f>
        <v>0</v>
      </c>
      <c r="AP8" s="310">
        <f>COUNTIF(DS!$D$3:$K$3756,TKết!$B8&amp;"K16I"&amp;TEXT(TKết!AP$3,"00"))</f>
        <v>0</v>
      </c>
      <c r="AQ8" s="310">
        <f>COUNTIF(DS!$D$3:$K$3756,TKết!$B8&amp;"K16I"&amp;TEXT(TKết!AQ$3,"00"))</f>
        <v>0</v>
      </c>
      <c r="AR8" s="310">
        <f>COUNTIF(DS!$D$3:$K$3756,TKết!$B8&amp;"K16I"&amp;TEXT(TKết!AR$3,"00"))</f>
        <v>0</v>
      </c>
      <c r="AS8" s="310">
        <f>COUNTIF(DS!$D$3:$K$3756,TKết!$B8&amp;"K16I"&amp;TEXT(TKết!AS$3,"00"))</f>
        <v>0</v>
      </c>
      <c r="AT8" s="310">
        <f>COUNTIF(DS!$D$3:$K$3756,TKết!$B8&amp;"K16I"&amp;TEXT(TKết!AT$3,"00"))</f>
        <v>0</v>
      </c>
      <c r="AU8" s="310">
        <f>COUNTIF(DS!$D$3:$K$3756,TKết!$B8&amp;"K16I"&amp;TEXT(TKết!AU$3,"00"))</f>
        <v>0</v>
      </c>
      <c r="AV8" s="317">
        <f t="shared" si="0"/>
        <v>148</v>
      </c>
      <c r="AX8" s="1" t="s">
        <v>160</v>
      </c>
    </row>
    <row r="9" spans="1:50" ht="19.5" customHeight="1">
      <c r="A9" s="310">
        <f t="shared" si="1"/>
        <v>6</v>
      </c>
      <c r="B9" s="314">
        <v>105</v>
      </c>
      <c r="C9" s="315" t="s">
        <v>161</v>
      </c>
      <c r="D9" s="310">
        <f>COUNTIF(DS!$D$3:$K$3756,TKết!$B9&amp;"K16E"&amp;TEXT(TKết!D$3,"00"))</f>
        <v>0</v>
      </c>
      <c r="E9" s="310">
        <f>COUNTIF(DS!$D$3:$K$3756,TKết!$B9&amp;"K16E"&amp;TEXT(TKết!E$3,"00"))</f>
        <v>0</v>
      </c>
      <c r="F9" s="310">
        <f>COUNTIF(DS!$D$3:$K$3756,TKết!$B9&amp;"K16E"&amp;TEXT(TKết!F$3,"00"))</f>
        <v>0</v>
      </c>
      <c r="G9" s="310">
        <f>COUNTIF(DS!$D$3:$K$3756,TKết!$B9&amp;"K16E"&amp;TEXT(TKết!G$3,"00"))</f>
        <v>0</v>
      </c>
      <c r="H9" s="310">
        <f>COUNTIF(DS!$D$3:$K$3756,TKết!$B9&amp;"K16E"&amp;TEXT(TKết!H$3,"00"))</f>
        <v>0</v>
      </c>
      <c r="I9" s="310">
        <f>COUNTIF(DS!$D$3:$K$3756,TKết!$B9&amp;"K16E"&amp;TEXT(TKết!I$3,"00"))</f>
        <v>0</v>
      </c>
      <c r="J9" s="310">
        <f>COUNTIF(DS!$D$3:$K$3756,TKết!$B9&amp;"K16E"&amp;TEXT(TKết!J$3,"00"))</f>
        <v>0</v>
      </c>
      <c r="K9" s="310">
        <f>COUNTIF(DS!$D$3:$K$3756,TKết!$B9&amp;"K16E"&amp;TEXT(TKết!K$3,"00"))</f>
        <v>0</v>
      </c>
      <c r="L9" s="310">
        <f>COUNTIF(DS!$D$3:$K$3756,TKết!$B9&amp;"K16E"&amp;TEXT(TKết!L$3,"00"))</f>
        <v>0</v>
      </c>
      <c r="M9" s="310">
        <f>COUNTIF(DS!$D$3:$K$3756,TKết!$B9&amp;"K16E"&amp;TEXT(TKết!M$3,"00"))</f>
        <v>0</v>
      </c>
      <c r="N9" s="310">
        <f>COUNTIF(DS!$D$3:$K$3756,TKết!$B9&amp;"K16E"&amp;TEXT(TKết!N$3,"00"))</f>
        <v>32</v>
      </c>
      <c r="O9" s="310">
        <f>COUNTIF(DS!$D$3:$K$3756,TKết!$B9&amp;"K16E"&amp;TEXT(TKết!O$3,"00"))</f>
        <v>33</v>
      </c>
      <c r="P9" s="310">
        <f>COUNTIF(DS!$D$3:$K$3756,TKết!$B9&amp;"K16E"&amp;TEXT(TKết!P$3,"00"))</f>
        <v>42</v>
      </c>
      <c r="Q9" s="310">
        <f>COUNTIF(DS!$D$3:$K$3756,TKết!$B9&amp;"K16E"&amp;TEXT(TKết!Q$3,"00"))</f>
        <v>0</v>
      </c>
      <c r="R9" s="310">
        <f>COUNTIF(DS!$D$3:$K$3756,TKết!$B9&amp;"K16E"&amp;TEXT(TKết!R$3,"00"))</f>
        <v>0</v>
      </c>
      <c r="S9" s="310">
        <f>COUNTIF(DS!$D$3:$K$3756,TKết!$B9&amp;"K16E"&amp;TEXT(TKết!S$3,"00"))</f>
        <v>0</v>
      </c>
      <c r="T9" s="310">
        <f>COUNTIF(DS!$D$3:$K$3756,TKết!$B9&amp;"K16E"&amp;TEXT(TKết!T$3,"00"))</f>
        <v>0</v>
      </c>
      <c r="U9" s="310">
        <f>COUNTIF(DS!$D$3:$K$3756,TKết!$B9&amp;"K16E"&amp;TEXT(TKết!U$3,"00"))</f>
        <v>0</v>
      </c>
      <c r="V9" s="310">
        <f>COUNTIF(DS!$D$3:$K$3756,TKết!$B9&amp;"K16E"&amp;TEXT(TKết!V$3,"00"))</f>
        <v>0</v>
      </c>
      <c r="W9" s="310">
        <f>COUNTIF(DS!$D$3:$K$3756,TKết!$B9&amp;"K16E"&amp;TEXT(TKết!W$3,"00"))</f>
        <v>0</v>
      </c>
      <c r="X9" s="310">
        <f>COUNTIF(DS!$D$3:$K$3756,TKết!$B9&amp;"K16E"&amp;TEXT(TKết!X$3,"00"))</f>
        <v>0</v>
      </c>
      <c r="Y9" s="310">
        <f>COUNTIF(DS!$D$3:$K$3756,TKết!$B9&amp;"K16E"&amp;TEXT(TKết!Y$3,"00"))</f>
        <v>0</v>
      </c>
      <c r="Z9" s="310">
        <f>COUNTIF(DS!$D$3:$K$3756,TKết!$B9&amp;"K16E"&amp;TEXT(TKết!Z$3,"00"))</f>
        <v>0</v>
      </c>
      <c r="AA9" s="310">
        <f>COUNTIF(DS!$D$3:$K$3756,TKết!$B9&amp;"K16E"&amp;TEXT(TKết!AA$3,"00"))</f>
        <v>0</v>
      </c>
      <c r="AB9" s="310">
        <f>COUNTIF(DS!$D$3:$K$3756,TKết!$B9&amp;"K16E"&amp;TEXT(TKết!AB$3,"00"))</f>
        <v>0</v>
      </c>
      <c r="AC9" s="310">
        <f>COUNTIF(DS!$D$3:$K$3756,TKết!$B9&amp;"K16E"&amp;TEXT(TKết!AC$3,"00"))</f>
        <v>3</v>
      </c>
      <c r="AD9" s="310">
        <f>COUNTIF(DS!$D$3:$K$3756,TKết!$B9&amp;"K16E"&amp;TEXT(TKết!AD$3,"00"))</f>
        <v>0</v>
      </c>
      <c r="AE9" s="310">
        <f>COUNTIF(DS!$D$3:$K$3756,TKết!$B9&amp;"K16E"&amp;TEXT(TKết!AE$3,"00"))</f>
        <v>0</v>
      </c>
      <c r="AF9" s="310">
        <f>COUNTIF(DS!$D$3:$K$3756,TKết!$B9&amp;"K16E"&amp;TEXT(TKết!AF$3,"00"))</f>
        <v>0</v>
      </c>
      <c r="AG9" s="310">
        <f>COUNTIF(DS!$D$3:$K$3756,TKết!$B9&amp;"K16E"&amp;TEXT(TKết!AG$3,"00"))</f>
        <v>0</v>
      </c>
      <c r="AH9" s="310">
        <f>COUNTIF(DS!$D$3:$K$3756,TKết!$B9&amp;"K16E"&amp;TEXT(TKết!AH$3,"00"))</f>
        <v>0</v>
      </c>
      <c r="AI9" s="310">
        <f>COUNTIF(DS!$D$3:$K$3756,TKết!$B9&amp;"K16E"&amp;TEXT(TKết!AI$3,"00"))</f>
        <v>0</v>
      </c>
      <c r="AJ9" s="316">
        <f>COUNTIF(DS!$D$3:$K$3756,TKết!$B9&amp;"K16I"&amp;TEXT(TKết!AJ$3,"00"))</f>
        <v>0</v>
      </c>
      <c r="AK9" s="310">
        <f>COUNTIF(DS!$D$3:$K$3756,TKết!$B9&amp;"K16I"&amp;TEXT(TKết!AK$3,"00"))</f>
        <v>1</v>
      </c>
      <c r="AL9" s="310">
        <f>COUNTIF(DS!$D$3:$K$3756,TKết!$B9&amp;"K16I"&amp;TEXT(TKết!AL$3,"00"))</f>
        <v>0</v>
      </c>
      <c r="AM9" s="310">
        <f>COUNTIF(DS!$D$3:$K$3756,TKết!$B9&amp;"K16I"&amp;TEXT(TKết!AM$3,"00"))</f>
        <v>0</v>
      </c>
      <c r="AN9" s="310">
        <f>COUNTIF(DS!$D$3:$K$3756,TKết!$B9&amp;"K16I"&amp;TEXT(TKết!AN$3,"00"))</f>
        <v>35</v>
      </c>
      <c r="AO9" s="310">
        <f>COUNTIF(DS!$D$3:$K$3756,TKết!$B9&amp;"K16I"&amp;TEXT(TKết!AO$3,"00"))</f>
        <v>0</v>
      </c>
      <c r="AP9" s="310">
        <f>COUNTIF(DS!$D$3:$K$3756,TKết!$B9&amp;"K16I"&amp;TEXT(TKết!AP$3,"00"))</f>
        <v>0</v>
      </c>
      <c r="AQ9" s="310">
        <f>COUNTIF(DS!$D$3:$K$3756,TKết!$B9&amp;"K16I"&amp;TEXT(TKết!AQ$3,"00"))</f>
        <v>0</v>
      </c>
      <c r="AR9" s="310">
        <f>COUNTIF(DS!$D$3:$K$3756,TKết!$B9&amp;"K16I"&amp;TEXT(TKết!AR$3,"00"))</f>
        <v>0</v>
      </c>
      <c r="AS9" s="310">
        <f>COUNTIF(DS!$D$3:$K$3756,TKết!$B9&amp;"K16I"&amp;TEXT(TKết!AS$3,"00"))</f>
        <v>0</v>
      </c>
      <c r="AT9" s="310">
        <f>COUNTIF(DS!$D$3:$K$3756,TKết!$B9&amp;"K16I"&amp;TEXT(TKết!AT$3,"00"))</f>
        <v>0</v>
      </c>
      <c r="AU9" s="310">
        <f>COUNTIF(DS!$D$3:$K$3756,TKết!$B9&amp;"K16I"&amp;TEXT(TKết!AU$3,"00"))</f>
        <v>0</v>
      </c>
      <c r="AV9" s="317">
        <f t="shared" si="0"/>
        <v>146</v>
      </c>
      <c r="AX9" s="1" t="s">
        <v>160</v>
      </c>
    </row>
    <row r="10" spans="1:50" ht="19.5" customHeight="1">
      <c r="A10" s="310">
        <f t="shared" si="1"/>
        <v>7</v>
      </c>
      <c r="B10" s="314">
        <v>301</v>
      </c>
      <c r="C10" s="318" t="s">
        <v>162</v>
      </c>
      <c r="D10" s="310">
        <f>COUNTIF(DS!$D$3:$K$3756,TKết!$B10&amp;"K16E"&amp;TEXT(TKết!D$3,"00"))</f>
        <v>0</v>
      </c>
      <c r="E10" s="310">
        <f>COUNTIF(DS!$D$3:$K$3756,TKết!$B10&amp;"K16E"&amp;TEXT(TKết!E$3,"00"))</f>
        <v>39</v>
      </c>
      <c r="F10" s="310">
        <f>COUNTIF(DS!$D$3:$K$3756,TKết!$B10&amp;"K16E"&amp;TEXT(TKết!F$3,"00"))</f>
        <v>0</v>
      </c>
      <c r="G10" s="310">
        <f>COUNTIF(DS!$D$3:$K$3756,TKết!$B10&amp;"K16E"&amp;TEXT(TKết!G$3,"00"))</f>
        <v>0</v>
      </c>
      <c r="H10" s="310">
        <f>COUNTIF(DS!$D$3:$K$3756,TKết!$B10&amp;"K16E"&amp;TEXT(TKết!H$3,"00"))</f>
        <v>0</v>
      </c>
      <c r="I10" s="310">
        <f>COUNTIF(DS!$D$3:$K$3756,TKết!$B10&amp;"K16E"&amp;TEXT(TKết!I$3,"00"))</f>
        <v>0</v>
      </c>
      <c r="J10" s="310">
        <f>COUNTIF(DS!$D$3:$K$3756,TKết!$B10&amp;"K16E"&amp;TEXT(TKết!J$3,"00"))</f>
        <v>0</v>
      </c>
      <c r="K10" s="310">
        <f>COUNTIF(DS!$D$3:$K$3756,TKết!$B10&amp;"K16E"&amp;TEXT(TKết!K$3,"00"))</f>
        <v>0</v>
      </c>
      <c r="L10" s="310">
        <f>COUNTIF(DS!$D$3:$K$3756,TKết!$B10&amp;"K16E"&amp;TEXT(TKết!L$3,"00"))</f>
        <v>0</v>
      </c>
      <c r="M10" s="310">
        <f>COUNTIF(DS!$D$3:$K$3756,TKết!$B10&amp;"K16E"&amp;TEXT(TKết!M$3,"00"))</f>
        <v>0</v>
      </c>
      <c r="N10" s="310">
        <f>COUNTIF(DS!$D$3:$K$3756,TKết!$B10&amp;"K16E"&amp;TEXT(TKết!N$3,"00"))</f>
        <v>0</v>
      </c>
      <c r="O10" s="310">
        <f>COUNTIF(DS!$D$3:$K$3756,TKết!$B10&amp;"K16E"&amp;TEXT(TKết!O$3,"00"))</f>
        <v>0</v>
      </c>
      <c r="P10" s="310">
        <f>COUNTIF(DS!$D$3:$K$3756,TKết!$B10&amp;"K16E"&amp;TEXT(TKết!P$3,"00"))</f>
        <v>0</v>
      </c>
      <c r="Q10" s="310">
        <f>COUNTIF(DS!$D$3:$K$3756,TKết!$B10&amp;"K16E"&amp;TEXT(TKết!Q$3,"00"))</f>
        <v>0</v>
      </c>
      <c r="R10" s="310">
        <f>COUNTIF(DS!$D$3:$K$3756,TKết!$B10&amp;"K16E"&amp;TEXT(TKết!R$3,"00"))</f>
        <v>0</v>
      </c>
      <c r="S10" s="310">
        <f>COUNTIF(DS!$D$3:$K$3756,TKết!$B10&amp;"K16E"&amp;TEXT(TKết!S$3,"00"))</f>
        <v>0</v>
      </c>
      <c r="T10" s="310">
        <f>COUNTIF(DS!$D$3:$K$3756,TKết!$B10&amp;"K16E"&amp;TEXT(TKết!T$3,"00"))</f>
        <v>0</v>
      </c>
      <c r="U10" s="310">
        <f>COUNTIF(DS!$D$3:$K$3756,TKết!$B10&amp;"K16E"&amp;TEXT(TKết!U$3,"00"))</f>
        <v>0</v>
      </c>
      <c r="V10" s="310">
        <f>COUNTIF(DS!$D$3:$K$3756,TKết!$B10&amp;"K16E"&amp;TEXT(TKết!V$3,"00"))</f>
        <v>0</v>
      </c>
      <c r="W10" s="310">
        <f>COUNTIF(DS!$D$3:$K$3756,TKết!$B10&amp;"K16E"&amp;TEXT(TKết!W$3,"00"))</f>
        <v>0</v>
      </c>
      <c r="X10" s="310">
        <f>COUNTIF(DS!$D$3:$K$3756,TKết!$B10&amp;"K16E"&amp;TEXT(TKết!X$3,"00"))</f>
        <v>0</v>
      </c>
      <c r="Y10" s="310">
        <f>COUNTIF(DS!$D$3:$K$3756,TKết!$B10&amp;"K16E"&amp;TEXT(TKết!Y$3,"00"))</f>
        <v>0</v>
      </c>
      <c r="Z10" s="310">
        <f>COUNTIF(DS!$D$3:$K$3756,TKết!$B10&amp;"K16E"&amp;TEXT(TKết!Z$3,"00"))</f>
        <v>0</v>
      </c>
      <c r="AA10" s="310">
        <f>COUNTIF(DS!$D$3:$K$3756,TKết!$B10&amp;"K16E"&amp;TEXT(TKết!AA$3,"00"))</f>
        <v>0</v>
      </c>
      <c r="AB10" s="310">
        <f>COUNTIF(DS!$D$3:$K$3756,TKết!$B10&amp;"K16E"&amp;TEXT(TKết!AB$3,"00"))</f>
        <v>0</v>
      </c>
      <c r="AC10" s="310">
        <f>COUNTIF(DS!$D$3:$K$3756,TKết!$B10&amp;"K16E"&amp;TEXT(TKết!AC$3,"00"))</f>
        <v>0</v>
      </c>
      <c r="AD10" s="310">
        <f>COUNTIF(DS!$D$3:$K$3756,TKết!$B10&amp;"K16E"&amp;TEXT(TKết!AD$3,"00"))</f>
        <v>0</v>
      </c>
      <c r="AE10" s="310">
        <f>COUNTIF(DS!$D$3:$K$3756,TKết!$B10&amp;"K16E"&amp;TEXT(TKết!AE$3,"00"))</f>
        <v>0</v>
      </c>
      <c r="AF10" s="310">
        <f>COUNTIF(DS!$D$3:$K$3756,TKết!$B10&amp;"K16E"&amp;TEXT(TKết!AF$3,"00"))</f>
        <v>0</v>
      </c>
      <c r="AG10" s="310">
        <f>COUNTIF(DS!$D$3:$K$3756,TKết!$B10&amp;"K16E"&amp;TEXT(TKết!AG$3,"00"))</f>
        <v>0</v>
      </c>
      <c r="AH10" s="310">
        <f>COUNTIF(DS!$D$3:$K$3756,TKết!$B10&amp;"K16E"&amp;TEXT(TKết!AH$3,"00"))</f>
        <v>0</v>
      </c>
      <c r="AI10" s="310">
        <f>COUNTIF(DS!$D$3:$K$3756,TKết!$B10&amp;"K16E"&amp;TEXT(TKết!AI$3,"00"))</f>
        <v>0</v>
      </c>
      <c r="AJ10" s="316">
        <f>COUNTIF(DS!$D$3:$K$3756,TKết!$B10&amp;"K16I"&amp;TEXT(TKết!AJ$3,"00"))</f>
        <v>0</v>
      </c>
      <c r="AK10" s="310">
        <f>COUNTIF(DS!$D$3:$K$3756,TKết!$B10&amp;"K16I"&amp;TEXT(TKết!AK$3,"00"))</f>
        <v>4</v>
      </c>
      <c r="AL10" s="310">
        <f>COUNTIF(DS!$D$3:$K$3756,TKết!$B10&amp;"K16I"&amp;TEXT(TKết!AL$3,"00"))</f>
        <v>1</v>
      </c>
      <c r="AM10" s="310">
        <f>COUNTIF(DS!$D$3:$K$3756,TKết!$B10&amp;"K16I"&amp;TEXT(TKết!AM$3,"00"))</f>
        <v>0</v>
      </c>
      <c r="AN10" s="310">
        <f>COUNTIF(DS!$D$3:$K$3756,TKết!$B10&amp;"K16I"&amp;TEXT(TKết!AN$3,"00"))</f>
        <v>0</v>
      </c>
      <c r="AO10" s="310">
        <f>COUNTIF(DS!$D$3:$K$3756,TKết!$B10&amp;"K16I"&amp;TEXT(TKết!AO$3,"00"))</f>
        <v>0</v>
      </c>
      <c r="AP10" s="310">
        <f>COUNTIF(DS!$D$3:$K$3756,TKết!$B10&amp;"K16I"&amp;TEXT(TKết!AP$3,"00"))</f>
        <v>0</v>
      </c>
      <c r="AQ10" s="310">
        <f>COUNTIF(DS!$D$3:$K$3756,TKết!$B10&amp;"K16I"&amp;TEXT(TKết!AQ$3,"00"))</f>
        <v>0</v>
      </c>
      <c r="AR10" s="310">
        <f>COUNTIF(DS!$D$3:$K$3756,TKết!$B10&amp;"K16I"&amp;TEXT(TKết!AR$3,"00"))</f>
        <v>0</v>
      </c>
      <c r="AS10" s="310">
        <f>COUNTIF(DS!$D$3:$K$3756,TKết!$B10&amp;"K16I"&amp;TEXT(TKết!AS$3,"00"))</f>
        <v>0</v>
      </c>
      <c r="AT10" s="310">
        <f>COUNTIF(DS!$D$3:$K$3756,TKết!$B10&amp;"K16I"&amp;TEXT(TKết!AT$3,"00"))</f>
        <v>0</v>
      </c>
      <c r="AU10" s="310">
        <f>COUNTIF(DS!$D$3:$K$3756,TKết!$B10&amp;"K16I"&amp;TEXT(TKết!AU$3,"00"))</f>
        <v>0</v>
      </c>
      <c r="AV10" s="317">
        <f t="shared" si="0"/>
        <v>44</v>
      </c>
    </row>
    <row r="11" spans="1:50" ht="19.5" customHeight="1">
      <c r="A11" s="310">
        <f t="shared" si="1"/>
        <v>8</v>
      </c>
      <c r="B11" s="314">
        <v>608</v>
      </c>
      <c r="C11" s="315" t="s">
        <v>163</v>
      </c>
      <c r="D11" s="310">
        <f>COUNTIF(DS!$D$3:$K$3756,TKết!$B11&amp;"K16E"&amp;TEXT(TKết!D$3,"00"))</f>
        <v>0</v>
      </c>
      <c r="E11" s="310">
        <f>COUNTIF(DS!$D$3:$K$3756,TKết!$B11&amp;"K16E"&amp;TEXT(TKết!E$3,"00"))</f>
        <v>0</v>
      </c>
      <c r="F11" s="310">
        <f>COUNTIF(DS!$D$3:$K$3756,TKết!$B11&amp;"K16E"&amp;TEXT(TKết!F$3,"00"))</f>
        <v>0</v>
      </c>
      <c r="G11" s="310">
        <f>COUNTIF(DS!$D$3:$K$3756,TKết!$B11&amp;"K16E"&amp;TEXT(TKết!G$3,"00"))</f>
        <v>17</v>
      </c>
      <c r="H11" s="310">
        <f>COUNTIF(DS!$D$3:$K$3756,TKết!$B11&amp;"K16E"&amp;TEXT(TKết!H$3,"00"))</f>
        <v>0</v>
      </c>
      <c r="I11" s="310">
        <f>COUNTIF(DS!$D$3:$K$3756,TKết!$B11&amp;"K16E"&amp;TEXT(TKết!I$3,"00"))</f>
        <v>0</v>
      </c>
      <c r="J11" s="310">
        <f>COUNTIF(DS!$D$3:$K$3756,TKết!$B11&amp;"K16E"&amp;TEXT(TKết!J$3,"00"))</f>
        <v>0</v>
      </c>
      <c r="K11" s="310">
        <f>COUNTIF(DS!$D$3:$K$3756,TKết!$B11&amp;"K16E"&amp;TEXT(TKết!K$3,"00"))</f>
        <v>0</v>
      </c>
      <c r="L11" s="310">
        <f>COUNTIF(DS!$D$3:$K$3756,TKết!$B11&amp;"K16E"&amp;TEXT(TKết!L$3,"00"))</f>
        <v>0</v>
      </c>
      <c r="M11" s="310">
        <f>COUNTIF(DS!$D$3:$K$3756,TKết!$B11&amp;"K16E"&amp;TEXT(TKết!M$3,"00"))</f>
        <v>0</v>
      </c>
      <c r="N11" s="310">
        <f>COUNTIF(DS!$D$3:$K$3756,TKết!$B11&amp;"K16E"&amp;TEXT(TKết!N$3,"00"))</f>
        <v>0</v>
      </c>
      <c r="O11" s="310">
        <f>COUNTIF(DS!$D$3:$K$3756,TKết!$B11&amp;"K16E"&amp;TEXT(TKết!O$3,"00"))</f>
        <v>0</v>
      </c>
      <c r="P11" s="310">
        <f>COUNTIF(DS!$D$3:$K$3756,TKết!$B11&amp;"K16E"&amp;TEXT(TKết!P$3,"00"))</f>
        <v>0</v>
      </c>
      <c r="Q11" s="310">
        <f>COUNTIF(DS!$D$3:$K$3756,TKết!$B11&amp;"K16E"&amp;TEXT(TKết!Q$3,"00"))</f>
        <v>0</v>
      </c>
      <c r="R11" s="310">
        <f>COUNTIF(DS!$D$3:$K$3756,TKết!$B11&amp;"K16E"&amp;TEXT(TKết!R$3,"00"))</f>
        <v>0</v>
      </c>
      <c r="S11" s="310">
        <f>COUNTIF(DS!$D$3:$K$3756,TKết!$B11&amp;"K16E"&amp;TEXT(TKết!S$3,"00"))</f>
        <v>0</v>
      </c>
      <c r="T11" s="310">
        <f>COUNTIF(DS!$D$3:$K$3756,TKết!$B11&amp;"K16E"&amp;TEXT(TKết!T$3,"00"))</f>
        <v>0</v>
      </c>
      <c r="U11" s="310">
        <f>COUNTIF(DS!$D$3:$K$3756,TKết!$B11&amp;"K16E"&amp;TEXT(TKết!U$3,"00"))</f>
        <v>0</v>
      </c>
      <c r="V11" s="310">
        <f>COUNTIF(DS!$D$3:$K$3756,TKết!$B11&amp;"K16E"&amp;TEXT(TKết!V$3,"00"))</f>
        <v>0</v>
      </c>
      <c r="W11" s="310">
        <f>COUNTIF(DS!$D$3:$K$3756,TKết!$B11&amp;"K16E"&amp;TEXT(TKết!W$3,"00"))</f>
        <v>0</v>
      </c>
      <c r="X11" s="310">
        <f>COUNTIF(DS!$D$3:$K$3756,TKết!$B11&amp;"K16E"&amp;TEXT(TKết!X$3,"00"))</f>
        <v>0</v>
      </c>
      <c r="Y11" s="310">
        <f>COUNTIF(DS!$D$3:$K$3756,TKết!$B11&amp;"K16E"&amp;TEXT(TKết!Y$3,"00"))</f>
        <v>0</v>
      </c>
      <c r="Z11" s="310">
        <f>COUNTIF(DS!$D$3:$K$3756,TKết!$B11&amp;"K16E"&amp;TEXT(TKết!Z$3,"00"))</f>
        <v>0</v>
      </c>
      <c r="AA11" s="310">
        <f>COUNTIF(DS!$D$3:$K$3756,TKết!$B11&amp;"K16E"&amp;TEXT(TKết!AA$3,"00"))</f>
        <v>0</v>
      </c>
      <c r="AB11" s="310">
        <f>COUNTIF(DS!$D$3:$K$3756,TKết!$B11&amp;"K16E"&amp;TEXT(TKết!AB$3,"00"))</f>
        <v>0</v>
      </c>
      <c r="AC11" s="310">
        <f>COUNTIF(DS!$D$3:$K$3756,TKết!$B11&amp;"K16E"&amp;TEXT(TKết!AC$3,"00"))</f>
        <v>0</v>
      </c>
      <c r="AD11" s="310">
        <f>COUNTIF(DS!$D$3:$K$3756,TKết!$B11&amp;"K16E"&amp;TEXT(TKết!AD$3,"00"))</f>
        <v>0</v>
      </c>
      <c r="AE11" s="310">
        <f>COUNTIF(DS!$D$3:$K$3756,TKết!$B11&amp;"K16E"&amp;TEXT(TKết!AE$3,"00"))</f>
        <v>0</v>
      </c>
      <c r="AF11" s="310">
        <f>COUNTIF(DS!$D$3:$K$3756,TKết!$B11&amp;"K16E"&amp;TEXT(TKết!AF$3,"00"))</f>
        <v>0</v>
      </c>
      <c r="AG11" s="310">
        <f>COUNTIF(DS!$D$3:$K$3756,TKết!$B11&amp;"K16E"&amp;TEXT(TKết!AG$3,"00"))</f>
        <v>0</v>
      </c>
      <c r="AH11" s="310">
        <f>COUNTIF(DS!$D$3:$K$3756,TKết!$B11&amp;"K16E"&amp;TEXT(TKết!AH$3,"00"))</f>
        <v>0</v>
      </c>
      <c r="AI11" s="310">
        <f>COUNTIF(DS!$D$3:$K$3756,TKết!$B11&amp;"K16E"&amp;TEXT(TKết!AI$3,"00"))</f>
        <v>0</v>
      </c>
      <c r="AJ11" s="316">
        <f>COUNTIF(DS!$D$3:$K$3756,TKết!$B11&amp;"K16I"&amp;TEXT(TKết!AJ$3,"00"))</f>
        <v>0</v>
      </c>
      <c r="AK11" s="310">
        <f>COUNTIF(DS!$D$3:$K$3756,TKết!$B11&amp;"K16I"&amp;TEXT(TKết!AK$3,"00"))</f>
        <v>1</v>
      </c>
      <c r="AL11" s="310">
        <f>COUNTIF(DS!$D$3:$K$3756,TKết!$B11&amp;"K16I"&amp;TEXT(TKết!AL$3,"00"))</f>
        <v>0</v>
      </c>
      <c r="AM11" s="310">
        <f>COUNTIF(DS!$D$3:$K$3756,TKết!$B11&amp;"K16I"&amp;TEXT(TKết!AM$3,"00"))</f>
        <v>0</v>
      </c>
      <c r="AN11" s="310">
        <f>COUNTIF(DS!$D$3:$K$3756,TKết!$B11&amp;"K16I"&amp;TEXT(TKết!AN$3,"00"))</f>
        <v>0</v>
      </c>
      <c r="AO11" s="310">
        <f>COUNTIF(DS!$D$3:$K$3756,TKết!$B11&amp;"K16I"&amp;TEXT(TKết!AO$3,"00"))</f>
        <v>0</v>
      </c>
      <c r="AP11" s="310">
        <f>COUNTIF(DS!$D$3:$K$3756,TKết!$B11&amp;"K16I"&amp;TEXT(TKết!AP$3,"00"))</f>
        <v>0</v>
      </c>
      <c r="AQ11" s="310">
        <f>COUNTIF(DS!$D$3:$K$3756,TKết!$B11&amp;"K16I"&amp;TEXT(TKết!AQ$3,"00"))</f>
        <v>0</v>
      </c>
      <c r="AR11" s="310">
        <f>COUNTIF(DS!$D$3:$K$3756,TKết!$B11&amp;"K16I"&amp;TEXT(TKết!AR$3,"00"))</f>
        <v>0</v>
      </c>
      <c r="AS11" s="310">
        <f>COUNTIF(DS!$D$3:$K$3756,TKết!$B11&amp;"K16I"&amp;TEXT(TKết!AS$3,"00"))</f>
        <v>0</v>
      </c>
      <c r="AT11" s="310">
        <f>COUNTIF(DS!$D$3:$K$3756,TKết!$B11&amp;"K16I"&amp;TEXT(TKết!AT$3,"00"))</f>
        <v>0</v>
      </c>
      <c r="AU11" s="310">
        <f>COUNTIF(DS!$D$3:$K$3756,TKết!$B11&amp;"K16I"&amp;TEXT(TKết!AU$3,"00"))</f>
        <v>0</v>
      </c>
      <c r="AV11" s="317">
        <f t="shared" si="0"/>
        <v>18</v>
      </c>
    </row>
    <row r="12" spans="1:50" ht="19.5" customHeight="1">
      <c r="A12" s="310">
        <f t="shared" si="1"/>
        <v>9</v>
      </c>
      <c r="B12" s="314">
        <v>601</v>
      </c>
      <c r="C12" s="315" t="s">
        <v>164</v>
      </c>
      <c r="D12" s="310">
        <f>COUNTIF(DS!$D$3:$K$3756,TKết!$B12&amp;"K16E"&amp;TEXT(TKết!D$3,"00"))</f>
        <v>0</v>
      </c>
      <c r="E12" s="310">
        <f>COUNTIF(DS!$D$3:$K$3756,TKết!$B12&amp;"K16E"&amp;TEXT(TKết!E$3,"00"))</f>
        <v>0</v>
      </c>
      <c r="F12" s="310">
        <f>COUNTIF(DS!$D$3:$K$3756,TKết!$B12&amp;"K16E"&amp;TEXT(TKết!F$3,"00"))</f>
        <v>0</v>
      </c>
      <c r="G12" s="310">
        <f>COUNTIF(DS!$D$3:$K$3756,TKết!$B12&amp;"K16E"&amp;TEXT(TKết!G$3,"00"))</f>
        <v>12</v>
      </c>
      <c r="H12" s="310">
        <f>COUNTIF(DS!$D$3:$K$3756,TKết!$B12&amp;"K16E"&amp;TEXT(TKết!H$3,"00"))</f>
        <v>0</v>
      </c>
      <c r="I12" s="310">
        <f>COUNTIF(DS!$D$3:$K$3756,TKết!$B12&amp;"K16E"&amp;TEXT(TKết!I$3,"00"))</f>
        <v>0</v>
      </c>
      <c r="J12" s="310">
        <f>COUNTIF(DS!$D$3:$K$3756,TKết!$B12&amp;"K16E"&amp;TEXT(TKết!J$3,"00"))</f>
        <v>0</v>
      </c>
      <c r="K12" s="310">
        <f>COUNTIF(DS!$D$3:$K$3756,TKết!$B12&amp;"K16E"&amp;TEXT(TKết!K$3,"00"))</f>
        <v>0</v>
      </c>
      <c r="L12" s="310">
        <f>COUNTIF(DS!$D$3:$K$3756,TKết!$B12&amp;"K16E"&amp;TEXT(TKết!L$3,"00"))</f>
        <v>0</v>
      </c>
      <c r="M12" s="310">
        <f>COUNTIF(DS!$D$3:$K$3756,TKết!$B12&amp;"K16E"&amp;TEXT(TKết!M$3,"00"))</f>
        <v>0</v>
      </c>
      <c r="N12" s="310">
        <f>COUNTIF(DS!$D$3:$K$3756,TKết!$B12&amp;"K16E"&amp;TEXT(TKết!N$3,"00"))</f>
        <v>0</v>
      </c>
      <c r="O12" s="310">
        <f>COUNTIF(DS!$D$3:$K$3756,TKết!$B12&amp;"K16E"&amp;TEXT(TKết!O$3,"00"))</f>
        <v>0</v>
      </c>
      <c r="P12" s="310">
        <f>COUNTIF(DS!$D$3:$K$3756,TKết!$B12&amp;"K16E"&amp;TEXT(TKết!P$3,"00"))</f>
        <v>0</v>
      </c>
      <c r="Q12" s="310">
        <f>COUNTIF(DS!$D$3:$K$3756,TKết!$B12&amp;"K16E"&amp;TEXT(TKết!Q$3,"00"))</f>
        <v>0</v>
      </c>
      <c r="R12" s="310">
        <f>COUNTIF(DS!$D$3:$K$3756,TKết!$B12&amp;"K16E"&amp;TEXT(TKết!R$3,"00"))</f>
        <v>0</v>
      </c>
      <c r="S12" s="310">
        <f>COUNTIF(DS!$D$3:$K$3756,TKết!$B12&amp;"K16E"&amp;TEXT(TKết!S$3,"00"))</f>
        <v>0</v>
      </c>
      <c r="T12" s="310">
        <f>COUNTIF(DS!$D$3:$K$3756,TKết!$B12&amp;"K16E"&amp;TEXT(TKết!T$3,"00"))</f>
        <v>0</v>
      </c>
      <c r="U12" s="310">
        <f>COUNTIF(DS!$D$3:$K$3756,TKết!$B12&amp;"K16E"&amp;TEXT(TKết!U$3,"00"))</f>
        <v>0</v>
      </c>
      <c r="V12" s="310">
        <f>COUNTIF(DS!$D$3:$K$3756,TKết!$B12&amp;"K16E"&amp;TEXT(TKết!V$3,"00"))</f>
        <v>0</v>
      </c>
      <c r="W12" s="310">
        <f>COUNTIF(DS!$D$3:$K$3756,TKết!$B12&amp;"K16E"&amp;TEXT(TKết!W$3,"00"))</f>
        <v>0</v>
      </c>
      <c r="X12" s="310">
        <f>COUNTIF(DS!$D$3:$K$3756,TKết!$B12&amp;"K16E"&amp;TEXT(TKết!X$3,"00"))</f>
        <v>0</v>
      </c>
      <c r="Y12" s="310">
        <f>COUNTIF(DS!$D$3:$K$3756,TKết!$B12&amp;"K16E"&amp;TEXT(TKết!Y$3,"00"))</f>
        <v>0</v>
      </c>
      <c r="Z12" s="310">
        <f>COUNTIF(DS!$D$3:$K$3756,TKết!$B12&amp;"K16E"&amp;TEXT(TKết!Z$3,"00"))</f>
        <v>0</v>
      </c>
      <c r="AA12" s="310">
        <f>COUNTIF(DS!$D$3:$K$3756,TKết!$B12&amp;"K16E"&amp;TEXT(TKết!AA$3,"00"))</f>
        <v>0</v>
      </c>
      <c r="AB12" s="310">
        <f>COUNTIF(DS!$D$3:$K$3756,TKết!$B12&amp;"K16E"&amp;TEXT(TKết!AB$3,"00"))</f>
        <v>0</v>
      </c>
      <c r="AC12" s="310">
        <f>COUNTIF(DS!$D$3:$K$3756,TKết!$B12&amp;"K16E"&amp;TEXT(TKết!AC$3,"00"))</f>
        <v>0</v>
      </c>
      <c r="AD12" s="310">
        <f>COUNTIF(DS!$D$3:$K$3756,TKết!$B12&amp;"K16E"&amp;TEXT(TKết!AD$3,"00"))</f>
        <v>0</v>
      </c>
      <c r="AE12" s="310">
        <f>COUNTIF(DS!$D$3:$K$3756,TKết!$B12&amp;"K16E"&amp;TEXT(TKết!AE$3,"00"))</f>
        <v>0</v>
      </c>
      <c r="AF12" s="310">
        <f>COUNTIF(DS!$D$3:$K$3756,TKết!$B12&amp;"K16E"&amp;TEXT(TKết!AF$3,"00"))</f>
        <v>0</v>
      </c>
      <c r="AG12" s="310">
        <f>COUNTIF(DS!$D$3:$K$3756,TKết!$B12&amp;"K16E"&amp;TEXT(TKết!AG$3,"00"))</f>
        <v>0</v>
      </c>
      <c r="AH12" s="310">
        <f>COUNTIF(DS!$D$3:$K$3756,TKết!$B12&amp;"K16E"&amp;TEXT(TKết!AH$3,"00"))</f>
        <v>0</v>
      </c>
      <c r="AI12" s="310">
        <f>COUNTIF(DS!$D$3:$K$3756,TKết!$B12&amp;"K16E"&amp;TEXT(TKết!AI$3,"00"))</f>
        <v>0</v>
      </c>
      <c r="AJ12" s="316">
        <f>COUNTIF(DS!$D$3:$K$3756,TKết!$B12&amp;"K16I"&amp;TEXT(TKết!AJ$3,"00"))</f>
        <v>0</v>
      </c>
      <c r="AK12" s="310">
        <f>COUNTIF(DS!$D$3:$K$3756,TKết!$B12&amp;"K16I"&amp;TEXT(TKết!AK$3,"00"))</f>
        <v>0</v>
      </c>
      <c r="AL12" s="310">
        <f>COUNTIF(DS!$D$3:$K$3756,TKết!$B12&amp;"K16I"&amp;TEXT(TKết!AL$3,"00"))</f>
        <v>0</v>
      </c>
      <c r="AM12" s="310">
        <f>COUNTIF(DS!$D$3:$K$3756,TKết!$B12&amp;"K16I"&amp;TEXT(TKết!AM$3,"00"))</f>
        <v>0</v>
      </c>
      <c r="AN12" s="310">
        <f>COUNTIF(DS!$D$3:$K$3756,TKết!$B12&amp;"K16I"&amp;TEXT(TKết!AN$3,"00"))</f>
        <v>0</v>
      </c>
      <c r="AO12" s="310">
        <f>COUNTIF(DS!$D$3:$K$3756,TKết!$B12&amp;"K16I"&amp;TEXT(TKết!AO$3,"00"))</f>
        <v>0</v>
      </c>
      <c r="AP12" s="310">
        <f>COUNTIF(DS!$D$3:$K$3756,TKết!$B12&amp;"K16I"&amp;TEXT(TKết!AP$3,"00"))</f>
        <v>0</v>
      </c>
      <c r="AQ12" s="310">
        <f>COUNTIF(DS!$D$3:$K$3756,TKết!$B12&amp;"K16I"&amp;TEXT(TKết!AQ$3,"00"))</f>
        <v>0</v>
      </c>
      <c r="AR12" s="310">
        <f>COUNTIF(DS!$D$3:$K$3756,TKết!$B12&amp;"K16I"&amp;TEXT(TKết!AR$3,"00"))</f>
        <v>0</v>
      </c>
      <c r="AS12" s="310">
        <f>COUNTIF(DS!$D$3:$K$3756,TKết!$B12&amp;"K16I"&amp;TEXT(TKết!AS$3,"00"))</f>
        <v>0</v>
      </c>
      <c r="AT12" s="310">
        <f>COUNTIF(DS!$D$3:$K$3756,TKết!$B12&amp;"K16I"&amp;TEXT(TKết!AT$3,"00"))</f>
        <v>0</v>
      </c>
      <c r="AU12" s="310">
        <f>COUNTIF(DS!$D$3:$K$3756,TKết!$B12&amp;"K16I"&amp;TEXT(TKết!AU$3,"00"))</f>
        <v>0</v>
      </c>
      <c r="AV12" s="317">
        <f t="shared" si="0"/>
        <v>12</v>
      </c>
    </row>
    <row r="13" spans="1:50" ht="19.5" customHeight="1">
      <c r="A13" s="310">
        <f t="shared" si="1"/>
        <v>10</v>
      </c>
      <c r="B13" s="314">
        <v>407</v>
      </c>
      <c r="C13" s="318" t="s">
        <v>165</v>
      </c>
      <c r="D13" s="310">
        <f>COUNTIF(DS!$D$3:$K$3756,TKết!$B13&amp;"K16E"&amp;TEXT(TKết!D$3,"00"))</f>
        <v>0</v>
      </c>
      <c r="E13" s="310">
        <f>COUNTIF(DS!$D$3:$K$3756,TKết!$B13&amp;"K16E"&amp;TEXT(TKết!E$3,"00"))</f>
        <v>0</v>
      </c>
      <c r="F13" s="310">
        <f>COUNTIF(DS!$D$3:$K$3756,TKết!$B13&amp;"K16E"&amp;TEXT(TKết!F$3,"00"))</f>
        <v>39</v>
      </c>
      <c r="G13" s="310">
        <f>COUNTIF(DS!$D$3:$K$3756,TKết!$B13&amp;"K16E"&amp;TEXT(TKết!G$3,"00"))</f>
        <v>0</v>
      </c>
      <c r="H13" s="310">
        <f>COUNTIF(DS!$D$3:$K$3756,TKết!$B13&amp;"K16E"&amp;TEXT(TKết!H$3,"00"))</f>
        <v>0</v>
      </c>
      <c r="I13" s="310">
        <f>COUNTIF(DS!$D$3:$K$3756,TKết!$B13&amp;"K16E"&amp;TEXT(TKết!I$3,"00"))</f>
        <v>0</v>
      </c>
      <c r="J13" s="310">
        <f>COUNTIF(DS!$D$3:$K$3756,TKết!$B13&amp;"K16E"&amp;TEXT(TKết!J$3,"00"))</f>
        <v>0</v>
      </c>
      <c r="K13" s="310">
        <f>COUNTIF(DS!$D$3:$K$3756,TKết!$B13&amp;"K16E"&amp;TEXT(TKết!K$3,"00"))</f>
        <v>0</v>
      </c>
      <c r="L13" s="310">
        <f>COUNTIF(DS!$D$3:$K$3756,TKết!$B13&amp;"K16E"&amp;TEXT(TKết!L$3,"00"))</f>
        <v>0</v>
      </c>
      <c r="M13" s="310">
        <f>COUNTIF(DS!$D$3:$K$3756,TKết!$B13&amp;"K16E"&amp;TEXT(TKết!M$3,"00"))</f>
        <v>0</v>
      </c>
      <c r="N13" s="310">
        <f>COUNTIF(DS!$D$3:$K$3756,TKết!$B13&amp;"K16E"&amp;TEXT(TKết!N$3,"00"))</f>
        <v>0</v>
      </c>
      <c r="O13" s="310">
        <f>COUNTIF(DS!$D$3:$K$3756,TKết!$B13&amp;"K16E"&amp;TEXT(TKết!O$3,"00"))</f>
        <v>0</v>
      </c>
      <c r="P13" s="310">
        <f>COUNTIF(DS!$D$3:$K$3756,TKết!$B13&amp;"K16E"&amp;TEXT(TKết!P$3,"00"))</f>
        <v>0</v>
      </c>
      <c r="Q13" s="310">
        <f>COUNTIF(DS!$D$3:$K$3756,TKết!$B13&amp;"K16E"&amp;TEXT(TKết!Q$3,"00"))</f>
        <v>0</v>
      </c>
      <c r="R13" s="310">
        <f>COUNTIF(DS!$D$3:$K$3756,TKết!$B13&amp;"K16E"&amp;TEXT(TKết!R$3,"00"))</f>
        <v>0</v>
      </c>
      <c r="S13" s="310">
        <f>COUNTIF(DS!$D$3:$K$3756,TKết!$B13&amp;"K16E"&amp;TEXT(TKết!S$3,"00"))</f>
        <v>0</v>
      </c>
      <c r="T13" s="310">
        <f>COUNTIF(DS!$D$3:$K$3756,TKết!$B13&amp;"K16E"&amp;TEXT(TKết!T$3,"00"))</f>
        <v>0</v>
      </c>
      <c r="U13" s="310">
        <f>COUNTIF(DS!$D$3:$K$3756,TKết!$B13&amp;"K16E"&amp;TEXT(TKết!U$3,"00"))</f>
        <v>0</v>
      </c>
      <c r="V13" s="310">
        <f>COUNTIF(DS!$D$3:$K$3756,TKết!$B13&amp;"K16E"&amp;TEXT(TKết!V$3,"00"))</f>
        <v>0</v>
      </c>
      <c r="W13" s="310">
        <f>COUNTIF(DS!$D$3:$K$3756,TKết!$B13&amp;"K16E"&amp;TEXT(TKết!W$3,"00"))</f>
        <v>0</v>
      </c>
      <c r="X13" s="310">
        <f>COUNTIF(DS!$D$3:$K$3756,TKết!$B13&amp;"K16E"&amp;TEXT(TKết!X$3,"00"))</f>
        <v>0</v>
      </c>
      <c r="Y13" s="310">
        <f>COUNTIF(DS!$D$3:$K$3756,TKết!$B13&amp;"K16E"&amp;TEXT(TKết!Y$3,"00"))</f>
        <v>0</v>
      </c>
      <c r="Z13" s="310">
        <f>COUNTIF(DS!$D$3:$K$3756,TKết!$B13&amp;"K16E"&amp;TEXT(TKết!Z$3,"00"))</f>
        <v>0</v>
      </c>
      <c r="AA13" s="310">
        <f>COUNTIF(DS!$D$3:$K$3756,TKết!$B13&amp;"K16E"&amp;TEXT(TKết!AA$3,"00"))</f>
        <v>0</v>
      </c>
      <c r="AB13" s="310">
        <f>COUNTIF(DS!$D$3:$K$3756,TKết!$B13&amp;"K16E"&amp;TEXT(TKết!AB$3,"00"))</f>
        <v>0</v>
      </c>
      <c r="AC13" s="310">
        <f>COUNTIF(DS!$D$3:$K$3756,TKết!$B13&amp;"K16E"&amp;TEXT(TKết!AC$3,"00"))</f>
        <v>0</v>
      </c>
      <c r="AD13" s="310">
        <f>COUNTIF(DS!$D$3:$K$3756,TKết!$B13&amp;"K16E"&amp;TEXT(TKết!AD$3,"00"))</f>
        <v>0</v>
      </c>
      <c r="AE13" s="310">
        <f>COUNTIF(DS!$D$3:$K$3756,TKết!$B13&amp;"K16E"&amp;TEXT(TKết!AE$3,"00"))</f>
        <v>0</v>
      </c>
      <c r="AF13" s="310">
        <f>COUNTIF(DS!$D$3:$K$3756,TKết!$B13&amp;"K16E"&amp;TEXT(TKết!AF$3,"00"))</f>
        <v>0</v>
      </c>
      <c r="AG13" s="310">
        <f>COUNTIF(DS!$D$3:$K$3756,TKết!$B13&amp;"K16E"&amp;TEXT(TKết!AG$3,"00"))</f>
        <v>0</v>
      </c>
      <c r="AH13" s="310">
        <f>COUNTIF(DS!$D$3:$K$3756,TKết!$B13&amp;"K16E"&amp;TEXT(TKết!AH$3,"00"))</f>
        <v>0</v>
      </c>
      <c r="AI13" s="310">
        <f>COUNTIF(DS!$D$3:$K$3756,TKết!$B13&amp;"K16E"&amp;TEXT(TKết!AI$3,"00"))</f>
        <v>0</v>
      </c>
      <c r="AJ13" s="316">
        <f>COUNTIF(DS!$D$3:$K$3756,TKết!$B13&amp;"K16I"&amp;TEXT(TKết!AJ$3,"00"))</f>
        <v>0</v>
      </c>
      <c r="AK13" s="310">
        <f>COUNTIF(DS!$D$3:$K$3756,TKết!$B13&amp;"K16I"&amp;TEXT(TKết!AK$3,"00"))</f>
        <v>35</v>
      </c>
      <c r="AL13" s="310">
        <f>COUNTIF(DS!$D$3:$K$3756,TKết!$B13&amp;"K16I"&amp;TEXT(TKết!AL$3,"00"))</f>
        <v>0</v>
      </c>
      <c r="AM13" s="310">
        <f>COUNTIF(DS!$D$3:$K$3756,TKết!$B13&amp;"K16I"&amp;TEXT(TKết!AM$3,"00"))</f>
        <v>0</v>
      </c>
      <c r="AN13" s="310">
        <f>COUNTIF(DS!$D$3:$K$3756,TKết!$B13&amp;"K16I"&amp;TEXT(TKết!AN$3,"00"))</f>
        <v>0</v>
      </c>
      <c r="AO13" s="310">
        <f>COUNTIF(DS!$D$3:$K$3756,TKết!$B13&amp;"K16I"&amp;TEXT(TKết!AO$3,"00"))</f>
        <v>0</v>
      </c>
      <c r="AP13" s="310">
        <f>COUNTIF(DS!$D$3:$K$3756,TKết!$B13&amp;"K16I"&amp;TEXT(TKết!AP$3,"00"))</f>
        <v>0</v>
      </c>
      <c r="AQ13" s="310">
        <f>COUNTIF(DS!$D$3:$K$3756,TKết!$B13&amp;"K16I"&amp;TEXT(TKết!AQ$3,"00"))</f>
        <v>0</v>
      </c>
      <c r="AR13" s="310">
        <f>COUNTIF(DS!$D$3:$K$3756,TKết!$B13&amp;"K16I"&amp;TEXT(TKết!AR$3,"00"))</f>
        <v>1</v>
      </c>
      <c r="AS13" s="310">
        <f>COUNTIF(DS!$D$3:$K$3756,TKết!$B13&amp;"K16I"&amp;TEXT(TKết!AS$3,"00"))</f>
        <v>0</v>
      </c>
      <c r="AT13" s="310">
        <f>COUNTIF(DS!$D$3:$K$3756,TKết!$B13&amp;"K16I"&amp;TEXT(TKết!AT$3,"00"))</f>
        <v>0</v>
      </c>
      <c r="AU13" s="310">
        <f>COUNTIF(DS!$D$3:$K$3756,TKết!$B13&amp;"K16I"&amp;TEXT(TKết!AU$3,"00"))</f>
        <v>0</v>
      </c>
      <c r="AV13" s="317">
        <f t="shared" si="0"/>
        <v>75</v>
      </c>
    </row>
    <row r="14" spans="1:50" ht="19.5" customHeight="1">
      <c r="A14" s="310">
        <f t="shared" si="1"/>
        <v>11</v>
      </c>
      <c r="B14" s="314">
        <v>408</v>
      </c>
      <c r="C14" s="318" t="s">
        <v>166</v>
      </c>
      <c r="D14" s="310">
        <f>COUNTIF(DS!$D$3:$K$3756,TKết!$B14&amp;"K16E"&amp;TEXT(TKết!D$3,"00"))</f>
        <v>0</v>
      </c>
      <c r="E14" s="310">
        <f>COUNTIF(DS!$D$3:$K$3756,TKết!$B14&amp;"K16E"&amp;TEXT(TKết!E$3,"00"))</f>
        <v>0</v>
      </c>
      <c r="F14" s="310">
        <f>COUNTIF(DS!$D$3:$K$3756,TKết!$B14&amp;"K16E"&amp;TEXT(TKết!F$3,"00"))</f>
        <v>0</v>
      </c>
      <c r="G14" s="310">
        <f>COUNTIF(DS!$D$3:$K$3756,TKết!$B14&amp;"K16E"&amp;TEXT(TKết!G$3,"00"))</f>
        <v>13</v>
      </c>
      <c r="H14" s="310">
        <f>COUNTIF(DS!$D$3:$K$3756,TKết!$B14&amp;"K16E"&amp;TEXT(TKết!H$3,"00"))</f>
        <v>0</v>
      </c>
      <c r="I14" s="310">
        <f>COUNTIF(DS!$D$3:$K$3756,TKết!$B14&amp;"K16E"&amp;TEXT(TKết!I$3,"00"))</f>
        <v>0</v>
      </c>
      <c r="J14" s="310">
        <f>COUNTIF(DS!$D$3:$K$3756,TKết!$B14&amp;"K16E"&amp;TEXT(TKết!J$3,"00"))</f>
        <v>0</v>
      </c>
      <c r="K14" s="310">
        <f>COUNTIF(DS!$D$3:$K$3756,TKết!$B14&amp;"K16E"&amp;TEXT(TKết!K$3,"00"))</f>
        <v>0</v>
      </c>
      <c r="L14" s="310">
        <f>COUNTIF(DS!$D$3:$K$3756,TKết!$B14&amp;"K16E"&amp;TEXT(TKết!L$3,"00"))</f>
        <v>0</v>
      </c>
      <c r="M14" s="310">
        <f>COUNTIF(DS!$D$3:$K$3756,TKết!$B14&amp;"K16E"&amp;TEXT(TKết!M$3,"00"))</f>
        <v>0</v>
      </c>
      <c r="N14" s="310">
        <f>COUNTIF(DS!$D$3:$K$3756,TKết!$B14&amp;"K16E"&amp;TEXT(TKết!N$3,"00"))</f>
        <v>0</v>
      </c>
      <c r="O14" s="310">
        <f>COUNTIF(DS!$D$3:$K$3756,TKết!$B14&amp;"K16E"&amp;TEXT(TKết!O$3,"00"))</f>
        <v>0</v>
      </c>
      <c r="P14" s="310">
        <f>COUNTIF(DS!$D$3:$K$3756,TKết!$B14&amp;"K16E"&amp;TEXT(TKết!P$3,"00"))</f>
        <v>0</v>
      </c>
      <c r="Q14" s="310">
        <f>COUNTIF(DS!$D$3:$K$3756,TKết!$B14&amp;"K16E"&amp;TEXT(TKết!Q$3,"00"))</f>
        <v>0</v>
      </c>
      <c r="R14" s="310">
        <f>COUNTIF(DS!$D$3:$K$3756,TKết!$B14&amp;"K16E"&amp;TEXT(TKết!R$3,"00"))</f>
        <v>0</v>
      </c>
      <c r="S14" s="310">
        <f>COUNTIF(DS!$D$3:$K$3756,TKết!$B14&amp;"K16E"&amp;TEXT(TKết!S$3,"00"))</f>
        <v>0</v>
      </c>
      <c r="T14" s="310">
        <f>COUNTIF(DS!$D$3:$K$3756,TKết!$B14&amp;"K16E"&amp;TEXT(TKết!T$3,"00"))</f>
        <v>0</v>
      </c>
      <c r="U14" s="310">
        <f>COUNTIF(DS!$D$3:$K$3756,TKết!$B14&amp;"K16E"&amp;TEXT(TKết!U$3,"00"))</f>
        <v>0</v>
      </c>
      <c r="V14" s="310">
        <f>COUNTIF(DS!$D$3:$K$3756,TKết!$B14&amp;"K16E"&amp;TEXT(TKết!V$3,"00"))</f>
        <v>0</v>
      </c>
      <c r="W14" s="310">
        <f>COUNTIF(DS!$D$3:$K$3756,TKết!$B14&amp;"K16E"&amp;TEXT(TKết!W$3,"00"))</f>
        <v>0</v>
      </c>
      <c r="X14" s="310">
        <f>COUNTIF(DS!$D$3:$K$3756,TKết!$B14&amp;"K16E"&amp;TEXT(TKết!X$3,"00"))</f>
        <v>0</v>
      </c>
      <c r="Y14" s="310">
        <f>COUNTIF(DS!$D$3:$K$3756,TKết!$B14&amp;"K16E"&amp;TEXT(TKết!Y$3,"00"))</f>
        <v>0</v>
      </c>
      <c r="Z14" s="310">
        <f>COUNTIF(DS!$D$3:$K$3756,TKết!$B14&amp;"K16E"&amp;TEXT(TKết!Z$3,"00"))</f>
        <v>0</v>
      </c>
      <c r="AA14" s="310">
        <f>COUNTIF(DS!$D$3:$K$3756,TKết!$B14&amp;"K16E"&amp;TEXT(TKết!AA$3,"00"))</f>
        <v>0</v>
      </c>
      <c r="AB14" s="310">
        <f>COUNTIF(DS!$D$3:$K$3756,TKết!$B14&amp;"K16E"&amp;TEXT(TKết!AB$3,"00"))</f>
        <v>0</v>
      </c>
      <c r="AC14" s="310">
        <f>COUNTIF(DS!$D$3:$K$3756,TKết!$B14&amp;"K16E"&amp;TEXT(TKết!AC$3,"00"))</f>
        <v>0</v>
      </c>
      <c r="AD14" s="310">
        <f>COUNTIF(DS!$D$3:$K$3756,TKết!$B14&amp;"K16E"&amp;TEXT(TKết!AD$3,"00"))</f>
        <v>0</v>
      </c>
      <c r="AE14" s="310">
        <f>COUNTIF(DS!$D$3:$K$3756,TKết!$B14&amp;"K16E"&amp;TEXT(TKết!AE$3,"00"))</f>
        <v>0</v>
      </c>
      <c r="AF14" s="310">
        <f>COUNTIF(DS!$D$3:$K$3756,TKết!$B14&amp;"K16E"&amp;TEXT(TKết!AF$3,"00"))</f>
        <v>0</v>
      </c>
      <c r="AG14" s="310">
        <f>COUNTIF(DS!$D$3:$K$3756,TKết!$B14&amp;"K16E"&amp;TEXT(TKết!AG$3,"00"))</f>
        <v>0</v>
      </c>
      <c r="AH14" s="310">
        <f>COUNTIF(DS!$D$3:$K$3756,TKết!$B14&amp;"K16E"&amp;TEXT(TKết!AH$3,"00"))</f>
        <v>0</v>
      </c>
      <c r="AI14" s="310">
        <f>COUNTIF(DS!$D$3:$K$3756,TKết!$B14&amp;"K16E"&amp;TEXT(TKết!AI$3,"00"))</f>
        <v>0</v>
      </c>
      <c r="AJ14" s="316">
        <f>COUNTIF(DS!$D$3:$K$3756,TKết!$B14&amp;"K16I"&amp;TEXT(TKết!AJ$3,"00"))</f>
        <v>0</v>
      </c>
      <c r="AK14" s="310">
        <f>COUNTIF(DS!$D$3:$K$3756,TKết!$B14&amp;"K16I"&amp;TEXT(TKết!AK$3,"00"))</f>
        <v>0</v>
      </c>
      <c r="AL14" s="310">
        <f>COUNTIF(DS!$D$3:$K$3756,TKết!$B14&amp;"K16I"&amp;TEXT(TKết!AL$3,"00"))</f>
        <v>0</v>
      </c>
      <c r="AM14" s="310">
        <f>COUNTIF(DS!$D$3:$K$3756,TKết!$B14&amp;"K16I"&amp;TEXT(TKết!AM$3,"00"))</f>
        <v>0</v>
      </c>
      <c r="AN14" s="310">
        <f>COUNTIF(DS!$D$3:$K$3756,TKết!$B14&amp;"K16I"&amp;TEXT(TKết!AN$3,"00"))</f>
        <v>0</v>
      </c>
      <c r="AO14" s="310">
        <f>COUNTIF(DS!$D$3:$K$3756,TKết!$B14&amp;"K16I"&amp;TEXT(TKết!AO$3,"00"))</f>
        <v>0</v>
      </c>
      <c r="AP14" s="310">
        <f>COUNTIF(DS!$D$3:$K$3756,TKết!$B14&amp;"K16I"&amp;TEXT(TKết!AP$3,"00"))</f>
        <v>0</v>
      </c>
      <c r="AQ14" s="310">
        <f>COUNTIF(DS!$D$3:$K$3756,TKết!$B14&amp;"K16I"&amp;TEXT(TKết!AQ$3,"00"))</f>
        <v>0</v>
      </c>
      <c r="AR14" s="310">
        <f>COUNTIF(DS!$D$3:$K$3756,TKết!$B14&amp;"K16I"&amp;TEXT(TKết!AR$3,"00"))</f>
        <v>0</v>
      </c>
      <c r="AS14" s="310">
        <f>COUNTIF(DS!$D$3:$K$3756,TKết!$B14&amp;"K16I"&amp;TEXT(TKết!AS$3,"00"))</f>
        <v>0</v>
      </c>
      <c r="AT14" s="310">
        <f>COUNTIF(DS!$D$3:$K$3756,TKết!$B14&amp;"K16I"&amp;TEXT(TKết!AT$3,"00"))</f>
        <v>0</v>
      </c>
      <c r="AU14" s="310">
        <f>COUNTIF(DS!$D$3:$K$3756,TKết!$B14&amp;"K16I"&amp;TEXT(TKết!AU$3,"00"))</f>
        <v>0</v>
      </c>
      <c r="AV14" s="317">
        <f t="shared" si="0"/>
        <v>13</v>
      </c>
    </row>
    <row r="15" spans="1:50" ht="19.5" customHeight="1">
      <c r="A15" s="310">
        <f t="shared" si="1"/>
        <v>12</v>
      </c>
      <c r="B15" s="319">
        <v>405</v>
      </c>
      <c r="C15" s="320" t="s">
        <v>167</v>
      </c>
      <c r="D15" s="310">
        <f>COUNTIF(DS!$D$3:$K$3756,TKết!$B15&amp;"K16E"&amp;TEXT(TKết!D$3,"00"))</f>
        <v>0</v>
      </c>
      <c r="E15" s="310">
        <f>COUNTIF(DS!$D$3:$K$3756,TKết!$B15&amp;"K16E"&amp;TEXT(TKết!E$3,"00"))</f>
        <v>0</v>
      </c>
      <c r="F15" s="310">
        <f>COUNTIF(DS!$D$3:$K$3756,TKết!$B15&amp;"K16E"&amp;TEXT(TKết!F$3,"00"))</f>
        <v>0</v>
      </c>
      <c r="G15" s="310">
        <f>COUNTIF(DS!$D$3:$K$3756,TKết!$B15&amp;"K16E"&amp;TEXT(TKết!G$3,"00"))</f>
        <v>0</v>
      </c>
      <c r="H15" s="310">
        <f>COUNTIF(DS!$D$3:$K$3756,TKết!$B15&amp;"K16E"&amp;TEXT(TKết!H$3,"00"))</f>
        <v>0</v>
      </c>
      <c r="I15" s="310">
        <f>COUNTIF(DS!$D$3:$K$3756,TKết!$B15&amp;"K16E"&amp;TEXT(TKết!I$3,"00"))</f>
        <v>0</v>
      </c>
      <c r="J15" s="310">
        <f>COUNTIF(DS!$D$3:$K$3756,TKết!$B15&amp;"K16E"&amp;TEXT(TKết!J$3,"00"))</f>
        <v>0</v>
      </c>
      <c r="K15" s="310">
        <f>COUNTIF(DS!$D$3:$K$3756,TKết!$B15&amp;"K16E"&amp;TEXT(TKết!K$3,"00"))</f>
        <v>0</v>
      </c>
      <c r="L15" s="310">
        <f>COUNTIF(DS!$D$3:$K$3756,TKết!$B15&amp;"K16E"&amp;TEXT(TKết!L$3,"00"))</f>
        <v>0</v>
      </c>
      <c r="M15" s="310">
        <f>COUNTIF(DS!$D$3:$K$3756,TKết!$B15&amp;"K16E"&amp;TEXT(TKết!M$3,"00"))</f>
        <v>0</v>
      </c>
      <c r="N15" s="310">
        <f>COUNTIF(DS!$D$3:$K$3756,TKết!$B15&amp;"K16E"&amp;TEXT(TKết!N$3,"00"))</f>
        <v>0</v>
      </c>
      <c r="O15" s="310">
        <f>COUNTIF(DS!$D$3:$K$3756,TKết!$B15&amp;"K16E"&amp;TEXT(TKết!O$3,"00"))</f>
        <v>0</v>
      </c>
      <c r="P15" s="310">
        <f>COUNTIF(DS!$D$3:$K$3756,TKết!$B15&amp;"K16E"&amp;TEXT(TKết!P$3,"00"))</f>
        <v>0</v>
      </c>
      <c r="Q15" s="310">
        <f>COUNTIF(DS!$D$3:$K$3756,TKết!$B15&amp;"K16E"&amp;TEXT(TKết!Q$3,"00"))</f>
        <v>47</v>
      </c>
      <c r="R15" s="310">
        <f>COUNTIF(DS!$D$3:$K$3756,TKết!$B15&amp;"K16E"&amp;TEXT(TKết!R$3,"00"))</f>
        <v>48</v>
      </c>
      <c r="S15" s="310">
        <f>COUNTIF(DS!$D$3:$K$3756,TKết!$B15&amp;"K16E"&amp;TEXT(TKết!S$3,"00"))</f>
        <v>44</v>
      </c>
      <c r="T15" s="310">
        <f>COUNTIF(DS!$D$3:$K$3756,TKết!$B15&amp;"K16E"&amp;TEXT(TKết!T$3,"00"))</f>
        <v>46</v>
      </c>
      <c r="U15" s="310">
        <f>COUNTIF(DS!$D$3:$K$3756,TKết!$B15&amp;"K16E"&amp;TEXT(TKết!U$3,"00"))</f>
        <v>0</v>
      </c>
      <c r="V15" s="310">
        <f>COUNTIF(DS!$D$3:$K$3756,TKết!$B15&amp;"K16E"&amp;TEXT(TKết!V$3,"00"))</f>
        <v>0</v>
      </c>
      <c r="W15" s="310">
        <f>COUNTIF(DS!$D$3:$K$3756,TKết!$B15&amp;"K16E"&amp;TEXT(TKết!W$3,"00"))</f>
        <v>0</v>
      </c>
      <c r="X15" s="310">
        <f>COUNTIF(DS!$D$3:$K$3756,TKết!$B15&amp;"K16E"&amp;TEXT(TKết!X$3,"00"))</f>
        <v>0</v>
      </c>
      <c r="Y15" s="310">
        <f>COUNTIF(DS!$D$3:$K$3756,TKết!$B15&amp;"K16E"&amp;TEXT(TKết!Y$3,"00"))</f>
        <v>0</v>
      </c>
      <c r="Z15" s="310">
        <f>COUNTIF(DS!$D$3:$K$3756,TKết!$B15&amp;"K16E"&amp;TEXT(TKết!Z$3,"00"))</f>
        <v>0</v>
      </c>
      <c r="AA15" s="310">
        <f>COUNTIF(DS!$D$3:$K$3756,TKết!$B15&amp;"K16E"&amp;TEXT(TKết!AA$3,"00"))</f>
        <v>0</v>
      </c>
      <c r="AB15" s="310">
        <f>COUNTIF(DS!$D$3:$K$3756,TKết!$B15&amp;"K16E"&amp;TEXT(TKết!AB$3,"00"))</f>
        <v>0</v>
      </c>
      <c r="AC15" s="310">
        <f>COUNTIF(DS!$D$3:$K$3756,TKết!$B15&amp;"K16E"&amp;TEXT(TKết!AC$3,"00"))</f>
        <v>0</v>
      </c>
      <c r="AD15" s="310">
        <f>COUNTIF(DS!$D$3:$K$3756,TKết!$B15&amp;"K16E"&amp;TEXT(TKết!AD$3,"00"))</f>
        <v>0</v>
      </c>
      <c r="AE15" s="310">
        <f>COUNTIF(DS!$D$3:$K$3756,TKết!$B15&amp;"K16E"&amp;TEXT(TKết!AE$3,"00"))</f>
        <v>0</v>
      </c>
      <c r="AF15" s="310">
        <f>COUNTIF(DS!$D$3:$K$3756,TKết!$B15&amp;"K16E"&amp;TEXT(TKết!AF$3,"00"))</f>
        <v>0</v>
      </c>
      <c r="AG15" s="310">
        <f>COUNTIF(DS!$D$3:$K$3756,TKết!$B15&amp;"K16E"&amp;TEXT(TKết!AG$3,"00"))</f>
        <v>0</v>
      </c>
      <c r="AH15" s="310">
        <f>COUNTIF(DS!$D$3:$K$3756,TKết!$B15&amp;"K16E"&amp;TEXT(TKết!AH$3,"00"))</f>
        <v>0</v>
      </c>
      <c r="AI15" s="310">
        <f>COUNTIF(DS!$D$3:$K$3756,TKết!$B15&amp;"K16E"&amp;TEXT(TKết!AI$3,"00"))</f>
        <v>0</v>
      </c>
      <c r="AJ15" s="316">
        <f>COUNTIF(DS!$D$3:$K$3756,TKết!$B15&amp;"K16I"&amp;TEXT(TKết!AJ$3,"00"))</f>
        <v>1</v>
      </c>
      <c r="AK15" s="310">
        <f>COUNTIF(DS!$D$3:$K$3756,TKết!$B15&amp;"K16I"&amp;TEXT(TKết!AK$3,"00"))</f>
        <v>0</v>
      </c>
      <c r="AL15" s="310">
        <f>COUNTIF(DS!$D$3:$K$3756,TKết!$B15&amp;"K16I"&amp;TEXT(TKết!AL$3,"00"))</f>
        <v>0</v>
      </c>
      <c r="AM15" s="310">
        <f>COUNTIF(DS!$D$3:$K$3756,TKết!$B15&amp;"K16I"&amp;TEXT(TKết!AM$3,"00"))</f>
        <v>0</v>
      </c>
      <c r="AN15" s="310">
        <f>COUNTIF(DS!$D$3:$K$3756,TKết!$B15&amp;"K16I"&amp;TEXT(TKết!AN$3,"00"))</f>
        <v>0</v>
      </c>
      <c r="AO15" s="310">
        <f>COUNTIF(DS!$D$3:$K$3756,TKết!$B15&amp;"K16I"&amp;TEXT(TKết!AO$3,"00"))</f>
        <v>38</v>
      </c>
      <c r="AP15" s="310">
        <f>COUNTIF(DS!$D$3:$K$3756,TKết!$B15&amp;"K16I"&amp;TEXT(TKết!AP$3,"00"))</f>
        <v>42</v>
      </c>
      <c r="AQ15" s="310">
        <f>COUNTIF(DS!$D$3:$K$3756,TKết!$B15&amp;"K16I"&amp;TEXT(TKết!AQ$3,"00"))</f>
        <v>0</v>
      </c>
      <c r="AR15" s="310">
        <f>COUNTIF(DS!$D$3:$K$3756,TKết!$B15&amp;"K16I"&amp;TEXT(TKết!AR$3,"00"))</f>
        <v>0</v>
      </c>
      <c r="AS15" s="310">
        <f>COUNTIF(DS!$D$3:$K$3756,TKết!$B15&amp;"K16I"&amp;TEXT(TKết!AS$3,"00"))</f>
        <v>0</v>
      </c>
      <c r="AT15" s="310">
        <f>COUNTIF(DS!$D$3:$K$3756,TKết!$B15&amp;"K16I"&amp;TEXT(TKết!AT$3,"00"))</f>
        <v>0</v>
      </c>
      <c r="AU15" s="310">
        <f>COUNTIF(DS!$D$3:$K$3756,TKết!$B15&amp;"K16I"&amp;TEXT(TKết!AU$3,"00"))</f>
        <v>0</v>
      </c>
      <c r="AV15" s="317">
        <f t="shared" si="0"/>
        <v>266</v>
      </c>
    </row>
    <row r="16" spans="1:50" ht="19.5" customHeight="1">
      <c r="A16" s="310">
        <f t="shared" si="1"/>
        <v>13</v>
      </c>
      <c r="B16" s="319">
        <v>400</v>
      </c>
      <c r="C16" s="320" t="s">
        <v>168</v>
      </c>
      <c r="D16" s="310">
        <f>COUNTIF(DS!$D$3:$K$3756,TKết!$B16&amp;"K16E"&amp;TEXT(TKết!D$3,"00"))</f>
        <v>0</v>
      </c>
      <c r="E16" s="310">
        <f>COUNTIF(DS!$D$3:$K$3756,TKết!$B16&amp;"K16E"&amp;TEXT(TKết!E$3,"00"))</f>
        <v>0</v>
      </c>
      <c r="F16" s="310">
        <f>COUNTIF(DS!$D$3:$K$3756,TKết!$B16&amp;"K16E"&amp;TEXT(TKết!F$3,"00"))</f>
        <v>0</v>
      </c>
      <c r="G16" s="310">
        <f>COUNTIF(DS!$D$3:$K$3756,TKết!$B16&amp;"K16E"&amp;TEXT(TKết!G$3,"00"))</f>
        <v>0</v>
      </c>
      <c r="H16" s="310">
        <f>COUNTIF(DS!$D$3:$K$3756,TKết!$B16&amp;"K16E"&amp;TEXT(TKết!H$3,"00"))</f>
        <v>0</v>
      </c>
      <c r="I16" s="310">
        <f>COUNTIF(DS!$D$3:$K$3756,TKết!$B16&amp;"K16E"&amp;TEXT(TKết!I$3,"00"))</f>
        <v>0</v>
      </c>
      <c r="J16" s="310">
        <f>COUNTIF(DS!$D$3:$K$3756,TKết!$B16&amp;"K16E"&amp;TEXT(TKết!J$3,"00"))</f>
        <v>0</v>
      </c>
      <c r="K16" s="310">
        <f>COUNTIF(DS!$D$3:$K$3756,TKết!$B16&amp;"K16E"&amp;TEXT(TKết!K$3,"00"))</f>
        <v>0</v>
      </c>
      <c r="L16" s="310">
        <f>COUNTIF(DS!$D$3:$K$3756,TKết!$B16&amp;"K16E"&amp;TEXT(TKết!L$3,"00"))</f>
        <v>0</v>
      </c>
      <c r="M16" s="310">
        <f>COUNTIF(DS!$D$3:$K$3756,TKết!$B16&amp;"K16E"&amp;TEXT(TKết!M$3,"00"))</f>
        <v>0</v>
      </c>
      <c r="N16" s="310">
        <f>COUNTIF(DS!$D$3:$K$3756,TKết!$B16&amp;"K16E"&amp;TEXT(TKết!N$3,"00"))</f>
        <v>0</v>
      </c>
      <c r="O16" s="310">
        <f>COUNTIF(DS!$D$3:$K$3756,TKết!$B16&amp;"K16E"&amp;TEXT(TKết!O$3,"00"))</f>
        <v>0</v>
      </c>
      <c r="P16" s="310">
        <f>COUNTIF(DS!$D$3:$K$3756,TKết!$B16&amp;"K16E"&amp;TEXT(TKết!P$3,"00"))</f>
        <v>0</v>
      </c>
      <c r="Q16" s="310">
        <f>COUNTIF(DS!$D$3:$K$3756,TKết!$B16&amp;"K16E"&amp;TEXT(TKết!Q$3,"00"))</f>
        <v>0</v>
      </c>
      <c r="R16" s="310">
        <f>COUNTIF(DS!$D$3:$K$3756,TKết!$B16&amp;"K16E"&amp;TEXT(TKết!R$3,"00"))</f>
        <v>0</v>
      </c>
      <c r="S16" s="310">
        <f>COUNTIF(DS!$D$3:$K$3756,TKết!$B16&amp;"K16E"&amp;TEXT(TKết!S$3,"00"))</f>
        <v>0</v>
      </c>
      <c r="T16" s="310">
        <f>COUNTIF(DS!$D$3:$K$3756,TKết!$B16&amp;"K16E"&amp;TEXT(TKết!T$3,"00"))</f>
        <v>0</v>
      </c>
      <c r="U16" s="310">
        <f>COUNTIF(DS!$D$3:$K$3756,TKết!$B16&amp;"K16E"&amp;TEXT(TKết!U$3,"00"))</f>
        <v>44</v>
      </c>
      <c r="V16" s="310">
        <f>COUNTIF(DS!$D$3:$K$3756,TKết!$B16&amp;"K16E"&amp;TEXT(TKết!V$3,"00"))</f>
        <v>31</v>
      </c>
      <c r="W16" s="310">
        <f>COUNTIF(DS!$D$3:$K$3756,TKết!$B16&amp;"K16E"&amp;TEXT(TKết!W$3,"00"))</f>
        <v>0</v>
      </c>
      <c r="X16" s="310">
        <f>COUNTIF(DS!$D$3:$K$3756,TKết!$B16&amp;"K16E"&amp;TEXT(TKết!X$3,"00"))</f>
        <v>0</v>
      </c>
      <c r="Y16" s="310">
        <f>COUNTIF(DS!$D$3:$K$3756,TKết!$B16&amp;"K16E"&amp;TEXT(TKết!Y$3,"00"))</f>
        <v>3</v>
      </c>
      <c r="Z16" s="310">
        <f>COUNTIF(DS!$D$3:$K$3756,TKết!$B16&amp;"K16E"&amp;TEXT(TKết!Z$3,"00"))</f>
        <v>0</v>
      </c>
      <c r="AA16" s="310">
        <f>COUNTIF(DS!$D$3:$K$3756,TKết!$B16&amp;"K16E"&amp;TEXT(TKết!AA$3,"00"))</f>
        <v>0</v>
      </c>
      <c r="AB16" s="310">
        <f>COUNTIF(DS!$D$3:$K$3756,TKết!$B16&amp;"K16E"&amp;TEXT(TKết!AB$3,"00"))</f>
        <v>0</v>
      </c>
      <c r="AC16" s="310">
        <f>COUNTIF(DS!$D$3:$K$3756,TKết!$B16&amp;"K16E"&amp;TEXT(TKết!AC$3,"00"))</f>
        <v>0</v>
      </c>
      <c r="AD16" s="310">
        <f>COUNTIF(DS!$D$3:$K$3756,TKết!$B16&amp;"K16E"&amp;TEXT(TKết!AD$3,"00"))</f>
        <v>0</v>
      </c>
      <c r="AE16" s="310">
        <f>COUNTIF(DS!$D$3:$K$3756,TKết!$B16&amp;"K16E"&amp;TEXT(TKết!AE$3,"00"))</f>
        <v>0</v>
      </c>
      <c r="AF16" s="310">
        <f>COUNTIF(DS!$D$3:$K$3756,TKết!$B16&amp;"K16E"&amp;TEXT(TKết!AF$3,"00"))</f>
        <v>0</v>
      </c>
      <c r="AG16" s="310">
        <f>COUNTIF(DS!$D$3:$K$3756,TKết!$B16&amp;"K16E"&amp;TEXT(TKết!AG$3,"00"))</f>
        <v>0</v>
      </c>
      <c r="AH16" s="310">
        <f>COUNTIF(DS!$D$3:$K$3756,TKết!$B16&amp;"K16E"&amp;TEXT(TKết!AH$3,"00"))</f>
        <v>0</v>
      </c>
      <c r="AI16" s="310">
        <f>COUNTIF(DS!$D$3:$K$3756,TKết!$B16&amp;"K16E"&amp;TEXT(TKết!AI$3,"00"))</f>
        <v>0</v>
      </c>
      <c r="AJ16" s="316">
        <f>COUNTIF(DS!$D$3:$K$3756,TKết!$B16&amp;"K16I"&amp;TEXT(TKết!AJ$3,"00"))</f>
        <v>0</v>
      </c>
      <c r="AK16" s="310">
        <f>COUNTIF(DS!$D$3:$K$3756,TKết!$B16&amp;"K16I"&amp;TEXT(TKết!AK$3,"00"))</f>
        <v>0</v>
      </c>
      <c r="AL16" s="310">
        <f>COUNTIF(DS!$D$3:$K$3756,TKết!$B16&amp;"K16I"&amp;TEXT(TKết!AL$3,"00"))</f>
        <v>0</v>
      </c>
      <c r="AM16" s="310">
        <f>COUNTIF(DS!$D$3:$K$3756,TKết!$B16&amp;"K16I"&amp;TEXT(TKết!AM$3,"00"))</f>
        <v>0</v>
      </c>
      <c r="AN16" s="310">
        <f>COUNTIF(DS!$D$3:$K$3756,TKết!$B16&amp;"K16I"&amp;TEXT(TKết!AN$3,"00"))</f>
        <v>0</v>
      </c>
      <c r="AO16" s="310">
        <f>COUNTIF(DS!$D$3:$K$3756,TKết!$B16&amp;"K16I"&amp;TEXT(TKết!AO$3,"00"))</f>
        <v>0</v>
      </c>
      <c r="AP16" s="310">
        <f>COUNTIF(DS!$D$3:$K$3756,TKết!$B16&amp;"K16I"&amp;TEXT(TKết!AP$3,"00"))</f>
        <v>0</v>
      </c>
      <c r="AQ16" s="310">
        <f>COUNTIF(DS!$D$3:$K$3756,TKết!$B16&amp;"K16I"&amp;TEXT(TKết!AQ$3,"00"))</f>
        <v>44</v>
      </c>
      <c r="AR16" s="310">
        <f>COUNTIF(DS!$D$3:$K$3756,TKết!$B16&amp;"K16I"&amp;TEXT(TKết!AR$3,"00"))</f>
        <v>0</v>
      </c>
      <c r="AS16" s="310">
        <f>COUNTIF(DS!$D$3:$K$3756,TKết!$B16&amp;"K16I"&amp;TEXT(TKết!AS$3,"00"))</f>
        <v>0</v>
      </c>
      <c r="AT16" s="310">
        <f>COUNTIF(DS!$D$3:$K$3756,TKết!$B16&amp;"K16I"&amp;TEXT(TKết!AT$3,"00"))</f>
        <v>2</v>
      </c>
      <c r="AU16" s="310">
        <f>COUNTIF(DS!$D$3:$K$3756,TKết!$B16&amp;"K16I"&amp;TEXT(TKết!AU$3,"00"))</f>
        <v>0</v>
      </c>
      <c r="AV16" s="317">
        <f t="shared" si="0"/>
        <v>124</v>
      </c>
    </row>
    <row r="17" spans="1:48" ht="19.5" customHeight="1">
      <c r="A17" s="310">
        <f t="shared" si="1"/>
        <v>14</v>
      </c>
      <c r="B17" s="319">
        <v>404</v>
      </c>
      <c r="C17" s="320" t="s">
        <v>169</v>
      </c>
      <c r="D17" s="310">
        <f>COUNTIF(DS!$D$3:$K$3756,TKết!$B17&amp;"K16E"&amp;TEXT(TKết!D$3,"00"))</f>
        <v>0</v>
      </c>
      <c r="E17" s="310">
        <f>COUNTIF(DS!$D$3:$K$3756,TKết!$B17&amp;"K16E"&amp;TEXT(TKết!E$3,"00"))</f>
        <v>0</v>
      </c>
      <c r="F17" s="310">
        <f>COUNTIF(DS!$D$3:$K$3756,TKết!$B17&amp;"K16E"&amp;TEXT(TKết!F$3,"00"))</f>
        <v>0</v>
      </c>
      <c r="G17" s="310">
        <f>COUNTIF(DS!$D$3:$K$3756,TKết!$B17&amp;"K16E"&amp;TEXT(TKết!G$3,"00"))</f>
        <v>0</v>
      </c>
      <c r="H17" s="310">
        <f>COUNTIF(DS!$D$3:$K$3756,TKết!$B17&amp;"K16E"&amp;TEXT(TKết!H$3,"00"))</f>
        <v>0</v>
      </c>
      <c r="I17" s="310">
        <f>COUNTIF(DS!$D$3:$K$3756,TKết!$B17&amp;"K16E"&amp;TEXT(TKết!I$3,"00"))</f>
        <v>0</v>
      </c>
      <c r="J17" s="310">
        <f>COUNTIF(DS!$D$3:$K$3756,TKết!$B17&amp;"K16E"&amp;TEXT(TKết!J$3,"00"))</f>
        <v>2</v>
      </c>
      <c r="K17" s="310">
        <f>COUNTIF(DS!$D$3:$K$3756,TKết!$B17&amp;"K16E"&amp;TEXT(TKết!K$3,"00"))</f>
        <v>0</v>
      </c>
      <c r="L17" s="310">
        <f>COUNTIF(DS!$D$3:$K$3756,TKết!$B17&amp;"K16E"&amp;TEXT(TKết!L$3,"00"))</f>
        <v>0</v>
      </c>
      <c r="M17" s="310">
        <f>COUNTIF(DS!$D$3:$K$3756,TKết!$B17&amp;"K16E"&amp;TEXT(TKết!M$3,"00"))</f>
        <v>0</v>
      </c>
      <c r="N17" s="310">
        <f>COUNTIF(DS!$D$3:$K$3756,TKết!$B17&amp;"K16E"&amp;TEXT(TKết!N$3,"00"))</f>
        <v>0</v>
      </c>
      <c r="O17" s="310">
        <f>COUNTIF(DS!$D$3:$K$3756,TKết!$B17&amp;"K16E"&amp;TEXT(TKết!O$3,"00"))</f>
        <v>0</v>
      </c>
      <c r="P17" s="310">
        <f>COUNTIF(DS!$D$3:$K$3756,TKết!$B17&amp;"K16E"&amp;TEXT(TKết!P$3,"00"))</f>
        <v>0</v>
      </c>
      <c r="Q17" s="310">
        <f>COUNTIF(DS!$D$3:$K$3756,TKết!$B17&amp;"K16E"&amp;TEXT(TKết!Q$3,"00"))</f>
        <v>0</v>
      </c>
      <c r="R17" s="310">
        <f>COUNTIF(DS!$D$3:$K$3756,TKết!$B17&amp;"K16E"&amp;TEXT(TKết!R$3,"00"))</f>
        <v>1</v>
      </c>
      <c r="S17" s="310">
        <f>COUNTIF(DS!$D$3:$K$3756,TKết!$B17&amp;"K16E"&amp;TEXT(TKết!S$3,"00"))</f>
        <v>0</v>
      </c>
      <c r="T17" s="310">
        <f>COUNTIF(DS!$D$3:$K$3756,TKết!$B17&amp;"K16E"&amp;TEXT(TKết!T$3,"00"))</f>
        <v>0</v>
      </c>
      <c r="U17" s="310">
        <f>COUNTIF(DS!$D$3:$K$3756,TKết!$B17&amp;"K16E"&amp;TEXT(TKết!U$3,"00"))</f>
        <v>1</v>
      </c>
      <c r="V17" s="310">
        <f>COUNTIF(DS!$D$3:$K$3756,TKết!$B17&amp;"K16E"&amp;TEXT(TKết!V$3,"00"))</f>
        <v>0</v>
      </c>
      <c r="W17" s="310">
        <f>COUNTIF(DS!$D$3:$K$3756,TKết!$B17&amp;"K16E"&amp;TEXT(TKết!W$3,"00"))</f>
        <v>42</v>
      </c>
      <c r="X17" s="310">
        <f>COUNTIF(DS!$D$3:$K$3756,TKết!$B17&amp;"K16E"&amp;TEXT(TKết!X$3,"00"))</f>
        <v>39</v>
      </c>
      <c r="Y17" s="310">
        <f>COUNTIF(DS!$D$3:$K$3756,TKết!$B17&amp;"K16E"&amp;TEXT(TKết!Y$3,"00"))</f>
        <v>42</v>
      </c>
      <c r="Z17" s="310">
        <f>COUNTIF(DS!$D$3:$K$3756,TKết!$B17&amp;"K16E"&amp;TEXT(TKết!Z$3,"00"))</f>
        <v>39</v>
      </c>
      <c r="AA17" s="310">
        <f>COUNTIF(DS!$D$3:$K$3756,TKết!$B17&amp;"K16E"&amp;TEXT(TKết!AA$3,"00"))</f>
        <v>0</v>
      </c>
      <c r="AB17" s="310">
        <f>COUNTIF(DS!$D$3:$K$3756,TKết!$B17&amp;"K16E"&amp;TEXT(TKết!AB$3,"00"))</f>
        <v>0</v>
      </c>
      <c r="AC17" s="310">
        <f>COUNTIF(DS!$D$3:$K$3756,TKết!$B17&amp;"K16E"&amp;TEXT(TKết!AC$3,"00"))</f>
        <v>0</v>
      </c>
      <c r="AD17" s="310">
        <f>COUNTIF(DS!$D$3:$K$3756,TKết!$B17&amp;"K16E"&amp;TEXT(TKết!AD$3,"00"))</f>
        <v>0</v>
      </c>
      <c r="AE17" s="310">
        <f>COUNTIF(DS!$D$3:$K$3756,TKết!$B17&amp;"K16E"&amp;TEXT(TKết!AE$3,"00"))</f>
        <v>0</v>
      </c>
      <c r="AF17" s="310">
        <f>COUNTIF(DS!$D$3:$K$3756,TKết!$B17&amp;"K16E"&amp;TEXT(TKết!AF$3,"00"))</f>
        <v>0</v>
      </c>
      <c r="AG17" s="310">
        <f>COUNTIF(DS!$D$3:$K$3756,TKết!$B17&amp;"K16E"&amp;TEXT(TKết!AG$3,"00"))</f>
        <v>0</v>
      </c>
      <c r="AH17" s="310">
        <f>COUNTIF(DS!$D$3:$K$3756,TKết!$B17&amp;"K16E"&amp;TEXT(TKết!AH$3,"00"))</f>
        <v>0</v>
      </c>
      <c r="AI17" s="310">
        <f>COUNTIF(DS!$D$3:$K$3756,TKết!$B17&amp;"K16E"&amp;TEXT(TKết!AI$3,"00"))</f>
        <v>1</v>
      </c>
      <c r="AJ17" s="316">
        <f>COUNTIF(DS!$D$3:$K$3756,TKết!$B17&amp;"K16I"&amp;TEXT(TKết!AJ$3,"00"))</f>
        <v>0</v>
      </c>
      <c r="AK17" s="310">
        <f>COUNTIF(DS!$D$3:$K$3756,TKết!$B17&amp;"K16I"&amp;TEXT(TKết!AK$3,"00"))</f>
        <v>0</v>
      </c>
      <c r="AL17" s="310">
        <f>COUNTIF(DS!$D$3:$K$3756,TKết!$B17&amp;"K16I"&amp;TEXT(TKết!AL$3,"00"))</f>
        <v>0</v>
      </c>
      <c r="AM17" s="310">
        <f>COUNTIF(DS!$D$3:$K$3756,TKết!$B17&amp;"K16I"&amp;TEXT(TKết!AM$3,"00"))</f>
        <v>0</v>
      </c>
      <c r="AN17" s="310">
        <f>COUNTIF(DS!$D$3:$K$3756,TKết!$B17&amp;"K16I"&amp;TEXT(TKết!AN$3,"00"))</f>
        <v>0</v>
      </c>
      <c r="AO17" s="310">
        <f>COUNTIF(DS!$D$3:$K$3756,TKết!$B17&amp;"K16I"&amp;TEXT(TKết!AO$3,"00"))</f>
        <v>0</v>
      </c>
      <c r="AP17" s="310">
        <f>COUNTIF(DS!$D$3:$K$3756,TKết!$B17&amp;"K16I"&amp;TEXT(TKết!AP$3,"00"))</f>
        <v>0</v>
      </c>
      <c r="AQ17" s="310">
        <f>COUNTIF(DS!$D$3:$K$3756,TKết!$B17&amp;"K16I"&amp;TEXT(TKết!AQ$3,"00"))</f>
        <v>0</v>
      </c>
      <c r="AR17" s="310">
        <f>COUNTIF(DS!$D$3:$K$3756,TKết!$B17&amp;"K16I"&amp;TEXT(TKết!AR$3,"00"))</f>
        <v>45</v>
      </c>
      <c r="AS17" s="310">
        <f>COUNTIF(DS!$D$3:$K$3756,TKết!$B17&amp;"K16I"&amp;TEXT(TKết!AS$3,"00"))</f>
        <v>43</v>
      </c>
      <c r="AT17" s="310">
        <f>COUNTIF(DS!$D$3:$K$3756,TKết!$B17&amp;"K16I"&amp;TEXT(TKết!AT$3,"00"))</f>
        <v>41</v>
      </c>
      <c r="AU17" s="310">
        <f>COUNTIF(DS!$D$3:$K$3756,TKết!$B17&amp;"K16I"&amp;TEXT(TKết!AU$3,"00"))</f>
        <v>1</v>
      </c>
      <c r="AV17" s="317">
        <f t="shared" si="0"/>
        <v>297</v>
      </c>
    </row>
    <row r="18" spans="1:48" ht="19.5" customHeight="1">
      <c r="A18" s="310">
        <f t="shared" si="1"/>
        <v>15</v>
      </c>
      <c r="B18" s="319">
        <v>302</v>
      </c>
      <c r="C18" s="320" t="s">
        <v>170</v>
      </c>
      <c r="D18" s="310">
        <f>COUNTIF(DS!$D$3:$K$3756,TKết!$B18&amp;"K16E"&amp;TEXT(TKết!D$3,"00"))</f>
        <v>0</v>
      </c>
      <c r="E18" s="310">
        <f>COUNTIF(DS!$D$3:$K$3756,TKết!$B18&amp;"K16E"&amp;TEXT(TKết!E$3,"00"))</f>
        <v>0</v>
      </c>
      <c r="F18" s="310">
        <f>COUNTIF(DS!$D$3:$K$3756,TKết!$B18&amp;"K16E"&amp;TEXT(TKết!F$3,"00"))</f>
        <v>0</v>
      </c>
      <c r="G18" s="310">
        <f>COUNTIF(DS!$D$3:$K$3756,TKết!$B18&amp;"K16E"&amp;TEXT(TKết!G$3,"00"))</f>
        <v>0</v>
      </c>
      <c r="H18" s="310">
        <f>COUNTIF(DS!$D$3:$K$3756,TKết!$B18&amp;"K16E"&amp;TEXT(TKết!H$3,"00"))</f>
        <v>0</v>
      </c>
      <c r="I18" s="310">
        <f>COUNTIF(DS!$D$3:$K$3756,TKết!$B18&amp;"K16E"&amp;TEXT(TKết!I$3,"00"))</f>
        <v>0</v>
      </c>
      <c r="J18" s="310">
        <f>COUNTIF(DS!$D$3:$K$3756,TKết!$B18&amp;"K16E"&amp;TEXT(TKết!J$3,"00"))</f>
        <v>0</v>
      </c>
      <c r="K18" s="310">
        <f>COUNTIF(DS!$D$3:$K$3756,TKết!$B18&amp;"K16E"&amp;TEXT(TKết!K$3,"00"))</f>
        <v>0</v>
      </c>
      <c r="L18" s="310">
        <f>COUNTIF(DS!$D$3:$K$3756,TKết!$B18&amp;"K16E"&amp;TEXT(TKết!L$3,"00"))</f>
        <v>0</v>
      </c>
      <c r="M18" s="310">
        <f>COUNTIF(DS!$D$3:$K$3756,TKết!$B18&amp;"K16E"&amp;TEXT(TKết!M$3,"00"))</f>
        <v>0</v>
      </c>
      <c r="N18" s="310">
        <f>COUNTIF(DS!$D$3:$K$3756,TKết!$B18&amp;"K16E"&amp;TEXT(TKết!N$3,"00"))</f>
        <v>0</v>
      </c>
      <c r="O18" s="310">
        <f>COUNTIF(DS!$D$3:$K$3756,TKết!$B18&amp;"K16E"&amp;TEXT(TKết!O$3,"00"))</f>
        <v>0</v>
      </c>
      <c r="P18" s="310">
        <f>COUNTIF(DS!$D$3:$K$3756,TKết!$B18&amp;"K16E"&amp;TEXT(TKết!P$3,"00"))</f>
        <v>0</v>
      </c>
      <c r="Q18" s="310">
        <f>COUNTIF(DS!$D$3:$K$3756,TKết!$B18&amp;"K16E"&amp;TEXT(TKết!Q$3,"00"))</f>
        <v>0</v>
      </c>
      <c r="R18" s="310">
        <f>COUNTIF(DS!$D$3:$K$3756,TKết!$B18&amp;"K16E"&amp;TEXT(TKết!R$3,"00"))</f>
        <v>0</v>
      </c>
      <c r="S18" s="310">
        <f>COUNTIF(DS!$D$3:$K$3756,TKết!$B18&amp;"K16E"&amp;TEXT(TKết!S$3,"00"))</f>
        <v>0</v>
      </c>
      <c r="T18" s="310">
        <f>COUNTIF(DS!$D$3:$K$3756,TKết!$B18&amp;"K16E"&amp;TEXT(TKết!T$3,"00"))</f>
        <v>0</v>
      </c>
      <c r="U18" s="310">
        <f>COUNTIF(DS!$D$3:$K$3756,TKết!$B18&amp;"K16E"&amp;TEXT(TKết!U$3,"00"))</f>
        <v>0</v>
      </c>
      <c r="V18" s="310">
        <f>COUNTIF(DS!$D$3:$K$3756,TKết!$B18&amp;"K16E"&amp;TEXT(TKết!V$3,"00"))</f>
        <v>0</v>
      </c>
      <c r="W18" s="310">
        <f>COUNTIF(DS!$D$3:$K$3756,TKết!$B18&amp;"K16E"&amp;TEXT(TKết!W$3,"00"))</f>
        <v>0</v>
      </c>
      <c r="X18" s="310">
        <f>COUNTIF(DS!$D$3:$K$3756,TKết!$B18&amp;"K16E"&amp;TEXT(TKết!X$3,"00"))</f>
        <v>0</v>
      </c>
      <c r="Y18" s="310">
        <f>COUNTIF(DS!$D$3:$K$3756,TKết!$B18&amp;"K16E"&amp;TEXT(TKết!Y$3,"00"))</f>
        <v>0</v>
      </c>
      <c r="Z18" s="310">
        <f>COUNTIF(DS!$D$3:$K$3756,TKết!$B18&amp;"K16E"&amp;TEXT(TKết!Z$3,"00"))</f>
        <v>0</v>
      </c>
      <c r="AA18" s="310">
        <f>COUNTIF(DS!$D$3:$K$3756,TKết!$B18&amp;"K16E"&amp;TEXT(TKết!AA$3,"00"))</f>
        <v>22</v>
      </c>
      <c r="AB18" s="310">
        <f>COUNTIF(DS!$D$3:$K$3756,TKết!$B18&amp;"K16E"&amp;TEXT(TKết!AB$3,"00"))</f>
        <v>0</v>
      </c>
      <c r="AC18" s="310">
        <f>COUNTIF(DS!$D$3:$K$3756,TKết!$B18&amp;"K16E"&amp;TEXT(TKết!AC$3,"00"))</f>
        <v>0</v>
      </c>
      <c r="AD18" s="310">
        <f>COUNTIF(DS!$D$3:$K$3756,TKết!$B18&amp;"K16E"&amp;TEXT(TKết!AD$3,"00"))</f>
        <v>0</v>
      </c>
      <c r="AE18" s="310">
        <f>COUNTIF(DS!$D$3:$K$3756,TKết!$B18&amp;"K16E"&amp;TEXT(TKết!AE$3,"00"))</f>
        <v>0</v>
      </c>
      <c r="AF18" s="310">
        <f>COUNTIF(DS!$D$3:$K$3756,TKết!$B18&amp;"K16E"&amp;TEXT(TKết!AF$3,"00"))</f>
        <v>0</v>
      </c>
      <c r="AG18" s="310">
        <f>COUNTIF(DS!$D$3:$K$3756,TKết!$B18&amp;"K16E"&amp;TEXT(TKết!AG$3,"00"))</f>
        <v>0</v>
      </c>
      <c r="AH18" s="310">
        <f>COUNTIF(DS!$D$3:$K$3756,TKết!$B18&amp;"K16E"&amp;TEXT(TKết!AH$3,"00"))</f>
        <v>0</v>
      </c>
      <c r="AI18" s="310">
        <f>COUNTIF(DS!$D$3:$K$3756,TKết!$B18&amp;"K16E"&amp;TEXT(TKết!AI$3,"00"))</f>
        <v>0</v>
      </c>
      <c r="AJ18" s="316">
        <f>COUNTIF(DS!$D$3:$K$3756,TKết!$B18&amp;"K16I"&amp;TEXT(TKết!AJ$3,"00"))</f>
        <v>0</v>
      </c>
      <c r="AK18" s="310">
        <f>COUNTIF(DS!$D$3:$K$3756,TKết!$B18&amp;"K16I"&amp;TEXT(TKết!AK$3,"00"))</f>
        <v>0</v>
      </c>
      <c r="AL18" s="310">
        <f>COUNTIF(DS!$D$3:$K$3756,TKết!$B18&amp;"K16I"&amp;TEXT(TKết!AL$3,"00"))</f>
        <v>0</v>
      </c>
      <c r="AM18" s="310">
        <f>COUNTIF(DS!$D$3:$K$3756,TKết!$B18&amp;"K16I"&amp;TEXT(TKết!AM$3,"00"))</f>
        <v>0</v>
      </c>
      <c r="AN18" s="310">
        <f>COUNTIF(DS!$D$3:$K$3756,TKết!$B18&amp;"K16I"&amp;TEXT(TKết!AN$3,"00"))</f>
        <v>0</v>
      </c>
      <c r="AO18" s="310">
        <f>COUNTIF(DS!$D$3:$K$3756,TKết!$B18&amp;"K16I"&amp;TEXT(TKết!AO$3,"00"))</f>
        <v>0</v>
      </c>
      <c r="AP18" s="310">
        <f>COUNTIF(DS!$D$3:$K$3756,TKết!$B18&amp;"K16I"&amp;TEXT(TKết!AP$3,"00"))</f>
        <v>0</v>
      </c>
      <c r="AQ18" s="310">
        <f>COUNTIF(DS!$D$3:$K$3756,TKết!$B18&amp;"K16I"&amp;TEXT(TKết!AQ$3,"00"))</f>
        <v>0</v>
      </c>
      <c r="AR18" s="310">
        <f>COUNTIF(DS!$D$3:$K$3756,TKết!$B18&amp;"K16I"&amp;TEXT(TKết!AR$3,"00"))</f>
        <v>0</v>
      </c>
      <c r="AS18" s="310">
        <f>COUNTIF(DS!$D$3:$K$3756,TKết!$B18&amp;"K16I"&amp;TEXT(TKết!AS$3,"00"))</f>
        <v>0</v>
      </c>
      <c r="AT18" s="310">
        <f>COUNTIF(DS!$D$3:$K$3756,TKết!$B18&amp;"K16I"&amp;TEXT(TKết!AT$3,"00"))</f>
        <v>0</v>
      </c>
      <c r="AU18" s="310">
        <f>COUNTIF(DS!$D$3:$K$3756,TKết!$B18&amp;"K16I"&amp;TEXT(TKết!AU$3,"00"))</f>
        <v>0</v>
      </c>
      <c r="AV18" s="317">
        <f t="shared" si="0"/>
        <v>22</v>
      </c>
    </row>
    <row r="19" spans="1:48" ht="19.5" customHeight="1">
      <c r="A19" s="310">
        <f t="shared" si="1"/>
        <v>16</v>
      </c>
      <c r="B19" s="319">
        <v>106</v>
      </c>
      <c r="C19" s="320" t="s">
        <v>171</v>
      </c>
      <c r="D19" s="310">
        <f>COUNTIF(DS!$D$3:$K$3756,TKết!$B19&amp;"K16E"&amp;TEXT(TKết!D$3,"00"))</f>
        <v>0</v>
      </c>
      <c r="E19" s="310">
        <f>COUNTIF(DS!$D$3:$K$3756,TKết!$B19&amp;"K16E"&amp;TEXT(TKết!E$3,"00"))</f>
        <v>0</v>
      </c>
      <c r="F19" s="310">
        <f>COUNTIF(DS!$D$3:$K$3756,TKết!$B19&amp;"K16E"&amp;TEXT(TKết!F$3,"00"))</f>
        <v>0</v>
      </c>
      <c r="G19" s="310">
        <f>COUNTIF(DS!$D$3:$K$3756,TKết!$B19&amp;"K16E"&amp;TEXT(TKết!G$3,"00"))</f>
        <v>0</v>
      </c>
      <c r="H19" s="310">
        <f>COUNTIF(DS!$D$3:$K$3756,TKết!$B19&amp;"K16E"&amp;TEXT(TKết!H$3,"00"))</f>
        <v>0</v>
      </c>
      <c r="I19" s="310">
        <f>COUNTIF(DS!$D$3:$K$3756,TKết!$B19&amp;"K16E"&amp;TEXT(TKết!I$3,"00"))</f>
        <v>0</v>
      </c>
      <c r="J19" s="310">
        <f>COUNTIF(DS!$D$3:$K$3756,TKết!$B19&amp;"K16E"&amp;TEXT(TKết!J$3,"00"))</f>
        <v>0</v>
      </c>
      <c r="K19" s="310">
        <f>COUNTIF(DS!$D$3:$K$3756,TKết!$B19&amp;"K16E"&amp;TEXT(TKết!K$3,"00"))</f>
        <v>0</v>
      </c>
      <c r="L19" s="310">
        <f>COUNTIF(DS!$D$3:$K$3756,TKết!$B19&amp;"K16E"&amp;TEXT(TKết!L$3,"00"))</f>
        <v>0</v>
      </c>
      <c r="M19" s="310">
        <f>COUNTIF(DS!$D$3:$K$3756,TKết!$B19&amp;"K16E"&amp;TEXT(TKết!M$3,"00"))</f>
        <v>0</v>
      </c>
      <c r="N19" s="310">
        <f>COUNTIF(DS!$D$3:$K$3756,TKết!$B19&amp;"K16E"&amp;TEXT(TKết!N$3,"00"))</f>
        <v>0</v>
      </c>
      <c r="O19" s="310">
        <f>COUNTIF(DS!$D$3:$K$3756,TKết!$B19&amp;"K16E"&amp;TEXT(TKết!O$3,"00"))</f>
        <v>0</v>
      </c>
      <c r="P19" s="310">
        <f>COUNTIF(DS!$D$3:$K$3756,TKết!$B19&amp;"K16E"&amp;TEXT(TKết!P$3,"00"))</f>
        <v>0</v>
      </c>
      <c r="Q19" s="310">
        <f>COUNTIF(DS!$D$3:$K$3756,TKết!$B19&amp;"K16E"&amp;TEXT(TKết!Q$3,"00"))</f>
        <v>0</v>
      </c>
      <c r="R19" s="310">
        <f>COUNTIF(DS!$D$3:$K$3756,TKết!$B19&amp;"K16E"&amp;TEXT(TKết!R$3,"00"))</f>
        <v>0</v>
      </c>
      <c r="S19" s="310">
        <f>COUNTIF(DS!$D$3:$K$3756,TKết!$B19&amp;"K16E"&amp;TEXT(TKết!S$3,"00"))</f>
        <v>0</v>
      </c>
      <c r="T19" s="310">
        <f>COUNTIF(DS!$D$3:$K$3756,TKết!$B19&amp;"K16E"&amp;TEXT(TKết!T$3,"00"))</f>
        <v>0</v>
      </c>
      <c r="U19" s="310">
        <f>COUNTIF(DS!$D$3:$K$3756,TKết!$B19&amp;"K16E"&amp;TEXT(TKết!U$3,"00"))</f>
        <v>0</v>
      </c>
      <c r="V19" s="310">
        <f>COUNTIF(DS!$D$3:$K$3756,TKết!$B19&amp;"K16E"&amp;TEXT(TKết!V$3,"00"))</f>
        <v>0</v>
      </c>
      <c r="W19" s="310">
        <f>COUNTIF(DS!$D$3:$K$3756,TKết!$B19&amp;"K16E"&amp;TEXT(TKết!W$3,"00"))</f>
        <v>0</v>
      </c>
      <c r="X19" s="310">
        <f>COUNTIF(DS!$D$3:$K$3756,TKết!$B19&amp;"K16E"&amp;TEXT(TKết!X$3,"00"))</f>
        <v>0</v>
      </c>
      <c r="Y19" s="310">
        <f>COUNTIF(DS!$D$3:$K$3756,TKết!$B19&amp;"K16E"&amp;TEXT(TKết!Y$3,"00"))</f>
        <v>0</v>
      </c>
      <c r="Z19" s="310">
        <f>COUNTIF(DS!$D$3:$K$3756,TKết!$B19&amp;"K16E"&amp;TEXT(TKết!Z$3,"00"))</f>
        <v>0</v>
      </c>
      <c r="AA19" s="310">
        <f>COUNTIF(DS!$D$3:$K$3756,TKết!$B19&amp;"K16E"&amp;TEXT(TKết!AA$3,"00"))</f>
        <v>0</v>
      </c>
      <c r="AB19" s="310">
        <f>COUNTIF(DS!$D$3:$K$3756,TKết!$B19&amp;"K16E"&amp;TEXT(TKết!AB$3,"00"))</f>
        <v>30</v>
      </c>
      <c r="AC19" s="310">
        <f>COUNTIF(DS!$D$3:$K$3756,TKết!$B19&amp;"K16E"&amp;TEXT(TKết!AC$3,"00"))</f>
        <v>32</v>
      </c>
      <c r="AD19" s="310">
        <f>COUNTIF(DS!$D$3:$K$3756,TKết!$B19&amp;"K16E"&amp;TEXT(TKết!AD$3,"00"))</f>
        <v>0</v>
      </c>
      <c r="AE19" s="310">
        <f>COUNTIF(DS!$D$3:$K$3756,TKết!$B19&amp;"K16E"&amp;TEXT(TKết!AE$3,"00"))</f>
        <v>0</v>
      </c>
      <c r="AF19" s="310">
        <f>COUNTIF(DS!$D$3:$K$3756,TKết!$B19&amp;"K16E"&amp;TEXT(TKết!AF$3,"00"))</f>
        <v>0</v>
      </c>
      <c r="AG19" s="310">
        <f>COUNTIF(DS!$D$3:$K$3756,TKết!$B19&amp;"K16E"&amp;TEXT(TKết!AG$3,"00"))</f>
        <v>0</v>
      </c>
      <c r="AH19" s="310">
        <f>COUNTIF(DS!$D$3:$K$3756,TKết!$B19&amp;"K16E"&amp;TEXT(TKết!AH$3,"00"))</f>
        <v>0</v>
      </c>
      <c r="AI19" s="310">
        <f>COUNTIF(DS!$D$3:$K$3756,TKết!$B19&amp;"K16E"&amp;TEXT(TKết!AI$3,"00"))</f>
        <v>0</v>
      </c>
      <c r="AJ19" s="316">
        <f>COUNTIF(DS!$D$3:$K$3756,TKết!$B19&amp;"K16I"&amp;TEXT(TKết!AJ$3,"00"))</f>
        <v>0</v>
      </c>
      <c r="AK19" s="310">
        <f>COUNTIF(DS!$D$3:$K$3756,TKết!$B19&amp;"K16I"&amp;TEXT(TKết!AK$3,"00"))</f>
        <v>0</v>
      </c>
      <c r="AL19" s="310">
        <f>COUNTIF(DS!$D$3:$K$3756,TKết!$B19&amp;"K16I"&amp;TEXT(TKết!AL$3,"00"))</f>
        <v>0</v>
      </c>
      <c r="AM19" s="310">
        <f>COUNTIF(DS!$D$3:$K$3756,TKết!$B19&amp;"K16I"&amp;TEXT(TKết!AM$3,"00"))</f>
        <v>0</v>
      </c>
      <c r="AN19" s="310">
        <f>COUNTIF(DS!$D$3:$K$3756,TKết!$B19&amp;"K16I"&amp;TEXT(TKết!AN$3,"00"))</f>
        <v>0</v>
      </c>
      <c r="AO19" s="310">
        <f>COUNTIF(DS!$D$3:$K$3756,TKết!$B19&amp;"K16I"&amp;TEXT(TKết!AO$3,"00"))</f>
        <v>0</v>
      </c>
      <c r="AP19" s="310">
        <f>COUNTIF(DS!$D$3:$K$3756,TKết!$B19&amp;"K16I"&amp;TEXT(TKết!AP$3,"00"))</f>
        <v>0</v>
      </c>
      <c r="AQ19" s="310">
        <f>COUNTIF(DS!$D$3:$K$3756,TKết!$B19&amp;"K16I"&amp;TEXT(TKết!AQ$3,"00"))</f>
        <v>0</v>
      </c>
      <c r="AR19" s="310">
        <f>COUNTIF(DS!$D$3:$K$3756,TKết!$B19&amp;"K16I"&amp;TEXT(TKết!AR$3,"00"))</f>
        <v>0</v>
      </c>
      <c r="AS19" s="310">
        <f>COUNTIF(DS!$D$3:$K$3756,TKết!$B19&amp;"K16I"&amp;TEXT(TKết!AS$3,"00"))</f>
        <v>0</v>
      </c>
      <c r="AT19" s="310">
        <f>COUNTIF(DS!$D$3:$K$3756,TKết!$B19&amp;"K16I"&amp;TEXT(TKết!AT$3,"00"))</f>
        <v>0</v>
      </c>
      <c r="AU19" s="310">
        <f>COUNTIF(DS!$D$3:$K$3756,TKết!$B19&amp;"K16I"&amp;TEXT(TKết!AU$3,"00"))</f>
        <v>5</v>
      </c>
      <c r="AV19" s="317">
        <f t="shared" si="0"/>
        <v>67</v>
      </c>
    </row>
    <row r="20" spans="1:48" ht="19.5" customHeight="1">
      <c r="A20" s="310">
        <f t="shared" si="1"/>
        <v>17</v>
      </c>
      <c r="B20" s="319">
        <v>107</v>
      </c>
      <c r="C20" s="320" t="s">
        <v>172</v>
      </c>
      <c r="D20" s="310">
        <f>COUNTIF(DS!$D$3:$K$3756,TKết!$B20&amp;"K16E"&amp;TEXT(TKết!D$3,"00"))</f>
        <v>0</v>
      </c>
      <c r="E20" s="310">
        <f>COUNTIF(DS!$D$3:$K$3756,TKết!$B20&amp;"K16E"&amp;TEXT(TKết!E$3,"00"))</f>
        <v>0</v>
      </c>
      <c r="F20" s="310">
        <f>COUNTIF(DS!$D$3:$K$3756,TKết!$B20&amp;"K16E"&amp;TEXT(TKết!F$3,"00"))</f>
        <v>0</v>
      </c>
      <c r="G20" s="310">
        <f>COUNTIF(DS!$D$3:$K$3756,TKết!$B20&amp;"K16E"&amp;TEXT(TKết!G$3,"00"))</f>
        <v>0</v>
      </c>
      <c r="H20" s="310">
        <f>COUNTIF(DS!$D$3:$K$3756,TKết!$B20&amp;"K16E"&amp;TEXT(TKết!H$3,"00"))</f>
        <v>0</v>
      </c>
      <c r="I20" s="310">
        <f>COUNTIF(DS!$D$3:$K$3756,TKết!$B20&amp;"K16E"&amp;TEXT(TKết!I$3,"00"))</f>
        <v>0</v>
      </c>
      <c r="J20" s="310">
        <f>COUNTIF(DS!$D$3:$K$3756,TKết!$B20&amp;"K16E"&amp;TEXT(TKết!J$3,"00"))</f>
        <v>0</v>
      </c>
      <c r="K20" s="310">
        <f>COUNTIF(DS!$D$3:$K$3756,TKết!$B20&amp;"K16E"&amp;TEXT(TKết!K$3,"00"))</f>
        <v>1</v>
      </c>
      <c r="L20" s="310">
        <f>COUNTIF(DS!$D$3:$K$3756,TKết!$B20&amp;"K16E"&amp;TEXT(TKết!L$3,"00"))</f>
        <v>0</v>
      </c>
      <c r="M20" s="310">
        <f>COUNTIF(DS!$D$3:$K$3756,TKết!$B20&amp;"K16E"&amp;TEXT(TKết!M$3,"00"))</f>
        <v>0</v>
      </c>
      <c r="N20" s="310">
        <f>COUNTIF(DS!$D$3:$K$3756,TKết!$B20&amp;"K16E"&amp;TEXT(TKết!N$3,"00"))</f>
        <v>0</v>
      </c>
      <c r="O20" s="310">
        <f>COUNTIF(DS!$D$3:$K$3756,TKết!$B20&amp;"K16E"&amp;TEXT(TKết!O$3,"00"))</f>
        <v>0</v>
      </c>
      <c r="P20" s="310">
        <f>COUNTIF(DS!$D$3:$K$3756,TKết!$B20&amp;"K16E"&amp;TEXT(TKết!P$3,"00"))</f>
        <v>0</v>
      </c>
      <c r="Q20" s="310">
        <f>COUNTIF(DS!$D$3:$K$3756,TKết!$B20&amp;"K16E"&amp;TEXT(TKết!Q$3,"00"))</f>
        <v>0</v>
      </c>
      <c r="R20" s="310">
        <f>COUNTIF(DS!$D$3:$K$3756,TKết!$B20&amp;"K16E"&amp;TEXT(TKết!R$3,"00"))</f>
        <v>0</v>
      </c>
      <c r="S20" s="310">
        <f>COUNTIF(DS!$D$3:$K$3756,TKết!$B20&amp;"K16E"&amp;TEXT(TKết!S$3,"00"))</f>
        <v>0</v>
      </c>
      <c r="T20" s="310">
        <f>COUNTIF(DS!$D$3:$K$3756,TKết!$B20&amp;"K16E"&amp;TEXT(TKết!T$3,"00"))</f>
        <v>0</v>
      </c>
      <c r="U20" s="310">
        <f>COUNTIF(DS!$D$3:$K$3756,TKết!$B20&amp;"K16E"&amp;TEXT(TKết!U$3,"00"))</f>
        <v>0</v>
      </c>
      <c r="V20" s="310">
        <f>COUNTIF(DS!$D$3:$K$3756,TKết!$B20&amp;"K16E"&amp;TEXT(TKết!V$3,"00"))</f>
        <v>0</v>
      </c>
      <c r="W20" s="310">
        <f>COUNTIF(DS!$D$3:$K$3756,TKết!$B20&amp;"K16E"&amp;TEXT(TKết!W$3,"00"))</f>
        <v>0</v>
      </c>
      <c r="X20" s="310">
        <f>COUNTIF(DS!$D$3:$K$3756,TKết!$B20&amp;"K16E"&amp;TEXT(TKết!X$3,"00"))</f>
        <v>0</v>
      </c>
      <c r="Y20" s="310">
        <f>COUNTIF(DS!$D$3:$K$3756,TKết!$B20&amp;"K16E"&amp;TEXT(TKết!Y$3,"00"))</f>
        <v>0</v>
      </c>
      <c r="Z20" s="310">
        <f>COUNTIF(DS!$D$3:$K$3756,TKết!$B20&amp;"K16E"&amp;TEXT(TKết!Z$3,"00"))</f>
        <v>0</v>
      </c>
      <c r="AA20" s="310">
        <f>COUNTIF(DS!$D$3:$K$3756,TKết!$B20&amp;"K16E"&amp;TEXT(TKết!AA$3,"00"))</f>
        <v>0</v>
      </c>
      <c r="AB20" s="310">
        <f>COUNTIF(DS!$D$3:$K$3756,TKết!$B20&amp;"K16E"&amp;TEXT(TKết!AB$3,"00"))</f>
        <v>0</v>
      </c>
      <c r="AC20" s="310">
        <f>COUNTIF(DS!$D$3:$K$3756,TKết!$B20&amp;"K16E"&amp;TEXT(TKết!AC$3,"00"))</f>
        <v>0</v>
      </c>
      <c r="AD20" s="310">
        <f>COUNTIF(DS!$D$3:$K$3756,TKết!$B20&amp;"K16E"&amp;TEXT(TKết!AD$3,"00"))</f>
        <v>41</v>
      </c>
      <c r="AE20" s="310">
        <f>COUNTIF(DS!$D$3:$K$3756,TKết!$B20&amp;"K16E"&amp;TEXT(TKết!AE$3,"00"))</f>
        <v>45</v>
      </c>
      <c r="AF20" s="310">
        <f>COUNTIF(DS!$D$3:$K$3756,TKết!$B20&amp;"K16E"&amp;TEXT(TKết!AF$3,"00"))</f>
        <v>43</v>
      </c>
      <c r="AG20" s="310">
        <f>COUNTIF(DS!$D$3:$K$3756,TKết!$B20&amp;"K16E"&amp;TEXT(TKết!AG$3,"00"))</f>
        <v>39</v>
      </c>
      <c r="AH20" s="310">
        <f>COUNTIF(DS!$D$3:$K$3756,TKết!$B20&amp;"K16E"&amp;TEXT(TKết!AH$3,"00"))</f>
        <v>40</v>
      </c>
      <c r="AI20" s="310">
        <f>COUNTIF(DS!$D$3:$K$3756,TKết!$B20&amp;"K16E"&amp;TEXT(TKết!AI$3,"00"))</f>
        <v>0</v>
      </c>
      <c r="AJ20" s="316">
        <f>COUNTIF(DS!$D$3:$K$3756,TKết!$B20&amp;"K16I"&amp;TEXT(TKết!AJ$3,"00"))</f>
        <v>0</v>
      </c>
      <c r="AK20" s="310">
        <f>COUNTIF(DS!$D$3:$K$3756,TKết!$B20&amp;"K16I"&amp;TEXT(TKết!AK$3,"00"))</f>
        <v>0</v>
      </c>
      <c r="AL20" s="310">
        <f>COUNTIF(DS!$D$3:$K$3756,TKết!$B20&amp;"K16I"&amp;TEXT(TKết!AL$3,"00"))</f>
        <v>0</v>
      </c>
      <c r="AM20" s="310">
        <f>COUNTIF(DS!$D$3:$K$3756,TKết!$B20&amp;"K16I"&amp;TEXT(TKết!AM$3,"00"))</f>
        <v>0</v>
      </c>
      <c r="AN20" s="310">
        <f>COUNTIF(DS!$D$3:$K$3756,TKết!$B20&amp;"K16I"&amp;TEXT(TKết!AN$3,"00"))</f>
        <v>0</v>
      </c>
      <c r="AO20" s="310">
        <f>COUNTIF(DS!$D$3:$K$3756,TKết!$B20&amp;"K16I"&amp;TEXT(TKết!AO$3,"00"))</f>
        <v>0</v>
      </c>
      <c r="AP20" s="310">
        <f>COUNTIF(DS!$D$3:$K$3756,TKết!$B20&amp;"K16I"&amp;TEXT(TKết!AP$3,"00"))</f>
        <v>0</v>
      </c>
      <c r="AQ20" s="310">
        <f>COUNTIF(DS!$D$3:$K$3756,TKết!$B20&amp;"K16I"&amp;TEXT(TKết!AQ$3,"00"))</f>
        <v>0</v>
      </c>
      <c r="AR20" s="310">
        <f>COUNTIF(DS!$D$3:$K$3756,TKết!$B20&amp;"K16I"&amp;TEXT(TKết!AR$3,"00"))</f>
        <v>0</v>
      </c>
      <c r="AS20" s="310">
        <f>COUNTIF(DS!$D$3:$K$3756,TKết!$B20&amp;"K16I"&amp;TEXT(TKết!AS$3,"00"))</f>
        <v>1</v>
      </c>
      <c r="AT20" s="310">
        <f>COUNTIF(DS!$D$3:$K$3756,TKết!$B20&amp;"K16I"&amp;TEXT(TKết!AT$3,"00"))</f>
        <v>0</v>
      </c>
      <c r="AU20" s="310">
        <f>COUNTIF(DS!$D$3:$K$3756,TKết!$B20&amp;"K16I"&amp;TEXT(TKết!AU$3,"00"))</f>
        <v>9</v>
      </c>
      <c r="AV20" s="317">
        <f t="shared" si="0"/>
        <v>219</v>
      </c>
    </row>
    <row r="21" spans="1:48" ht="19.5" customHeight="1">
      <c r="A21" s="310">
        <f t="shared" si="1"/>
        <v>18</v>
      </c>
      <c r="B21" s="319">
        <v>101</v>
      </c>
      <c r="C21" s="320" t="s">
        <v>173</v>
      </c>
      <c r="D21" s="310">
        <f>COUNTIF(DS!$D$3:$K$3756,TKết!$B21&amp;"K16E"&amp;TEXT(TKết!D$3,"00"))</f>
        <v>0</v>
      </c>
      <c r="E21" s="310">
        <f>COUNTIF(DS!$D$3:$K$3756,TKết!$B21&amp;"K16E"&amp;TEXT(TKết!E$3,"00"))</f>
        <v>0</v>
      </c>
      <c r="F21" s="310">
        <f>COUNTIF(DS!$D$3:$K$3756,TKết!$B21&amp;"K16E"&amp;TEXT(TKết!F$3,"00"))</f>
        <v>0</v>
      </c>
      <c r="G21" s="310">
        <f>COUNTIF(DS!$D$3:$K$3756,TKết!$B21&amp;"K16E"&amp;TEXT(TKết!G$3,"00"))</f>
        <v>0</v>
      </c>
      <c r="H21" s="310">
        <f>COUNTIF(DS!$D$3:$K$3756,TKết!$B21&amp;"K16E"&amp;TEXT(TKết!H$3,"00"))</f>
        <v>0</v>
      </c>
      <c r="I21" s="310">
        <f>COUNTIF(DS!$D$3:$K$3756,TKết!$B21&amp;"K16E"&amp;TEXT(TKết!I$3,"00"))</f>
        <v>0</v>
      </c>
      <c r="J21" s="310">
        <f>COUNTIF(DS!$D$3:$K$3756,TKết!$B21&amp;"K16E"&amp;TEXT(TKết!J$3,"00"))</f>
        <v>0</v>
      </c>
      <c r="K21" s="310">
        <f>COUNTIF(DS!$D$3:$K$3756,TKết!$B21&amp;"K16E"&amp;TEXT(TKết!K$3,"00"))</f>
        <v>0</v>
      </c>
      <c r="L21" s="310">
        <f>COUNTIF(DS!$D$3:$K$3756,TKết!$B21&amp;"K16E"&amp;TEXT(TKết!L$3,"00"))</f>
        <v>0</v>
      </c>
      <c r="M21" s="310">
        <f>COUNTIF(DS!$D$3:$K$3756,TKết!$B21&amp;"K16E"&amp;TEXT(TKết!M$3,"00"))</f>
        <v>0</v>
      </c>
      <c r="N21" s="310">
        <f>COUNTIF(DS!$D$3:$K$3756,TKết!$B21&amp;"K16E"&amp;TEXT(TKết!N$3,"00"))</f>
        <v>0</v>
      </c>
      <c r="O21" s="310">
        <f>COUNTIF(DS!$D$3:$K$3756,TKết!$B21&amp;"K16E"&amp;TEXT(TKết!O$3,"00"))</f>
        <v>0</v>
      </c>
      <c r="P21" s="310">
        <f>COUNTIF(DS!$D$3:$K$3756,TKết!$B21&amp;"K16E"&amp;TEXT(TKết!P$3,"00"))</f>
        <v>0</v>
      </c>
      <c r="Q21" s="310">
        <f>COUNTIF(DS!$D$3:$K$3756,TKết!$B21&amp;"K16E"&amp;TEXT(TKết!Q$3,"00"))</f>
        <v>0</v>
      </c>
      <c r="R21" s="310">
        <f>COUNTIF(DS!$D$3:$K$3756,TKết!$B21&amp;"K16E"&amp;TEXT(TKết!R$3,"00"))</f>
        <v>0</v>
      </c>
      <c r="S21" s="310">
        <f>COUNTIF(DS!$D$3:$K$3756,TKết!$B21&amp;"K16E"&amp;TEXT(TKết!S$3,"00"))</f>
        <v>0</v>
      </c>
      <c r="T21" s="310">
        <f>COUNTIF(DS!$D$3:$K$3756,TKết!$B21&amp;"K16E"&amp;TEXT(TKết!T$3,"00"))</f>
        <v>0</v>
      </c>
      <c r="U21" s="310">
        <f>COUNTIF(DS!$D$3:$K$3756,TKết!$B21&amp;"K16E"&amp;TEXT(TKết!U$3,"00"))</f>
        <v>0</v>
      </c>
      <c r="V21" s="310">
        <f>COUNTIF(DS!$D$3:$K$3756,TKết!$B21&amp;"K16E"&amp;TEXT(TKết!V$3,"00"))</f>
        <v>0</v>
      </c>
      <c r="W21" s="310">
        <f>COUNTIF(DS!$D$3:$K$3756,TKết!$B21&amp;"K16E"&amp;TEXT(TKết!W$3,"00"))</f>
        <v>0</v>
      </c>
      <c r="X21" s="310">
        <f>COUNTIF(DS!$D$3:$K$3756,TKết!$B21&amp;"K16E"&amp;TEXT(TKết!X$3,"00"))</f>
        <v>0</v>
      </c>
      <c r="Y21" s="310">
        <f>COUNTIF(DS!$D$3:$K$3756,TKết!$B21&amp;"K16E"&amp;TEXT(TKết!Y$3,"00"))</f>
        <v>0</v>
      </c>
      <c r="Z21" s="310">
        <f>COUNTIF(DS!$D$3:$K$3756,TKết!$B21&amp;"K16E"&amp;TEXT(TKết!Z$3,"00"))</f>
        <v>0</v>
      </c>
      <c r="AA21" s="310">
        <f>COUNTIF(DS!$D$3:$K$3756,TKết!$B21&amp;"K16E"&amp;TEXT(TKết!AA$3,"00"))</f>
        <v>0</v>
      </c>
      <c r="AB21" s="310">
        <f>COUNTIF(DS!$D$3:$K$3756,TKết!$B21&amp;"K16E"&amp;TEXT(TKết!AB$3,"00"))</f>
        <v>0</v>
      </c>
      <c r="AC21" s="310">
        <f>COUNTIF(DS!$D$3:$K$3756,TKết!$B21&amp;"K16E"&amp;TEXT(TKết!AC$3,"00"))</f>
        <v>0</v>
      </c>
      <c r="AD21" s="310">
        <f>COUNTIF(DS!$D$3:$K$3756,TKết!$B21&amp;"K16E"&amp;TEXT(TKết!AD$3,"00"))</f>
        <v>0</v>
      </c>
      <c r="AE21" s="310">
        <f>COUNTIF(DS!$D$3:$K$3756,TKết!$B21&amp;"K16E"&amp;TEXT(TKết!AE$3,"00"))</f>
        <v>0</v>
      </c>
      <c r="AF21" s="310">
        <f>COUNTIF(DS!$D$3:$K$3756,TKết!$B21&amp;"K16E"&amp;TEXT(TKết!AF$3,"00"))</f>
        <v>0</v>
      </c>
      <c r="AG21" s="310">
        <f>COUNTIF(DS!$D$3:$K$3756,TKết!$B21&amp;"K16E"&amp;TEXT(TKết!AG$3,"00"))</f>
        <v>0</v>
      </c>
      <c r="AH21" s="310">
        <f>COUNTIF(DS!$D$3:$K$3756,TKết!$B21&amp;"K16E"&amp;TEXT(TKết!AH$3,"00"))</f>
        <v>0</v>
      </c>
      <c r="AI21" s="310">
        <f>COUNTIF(DS!$D$3:$K$3756,TKết!$B21&amp;"K16E"&amp;TEXT(TKết!AI$3,"00"))</f>
        <v>20</v>
      </c>
      <c r="AJ21" s="316">
        <f>COUNTIF(DS!$D$3:$K$3756,TKết!$B21&amp;"K16I"&amp;TEXT(TKết!AJ$3,"00"))</f>
        <v>0</v>
      </c>
      <c r="AK21" s="310">
        <f>COUNTIF(DS!$D$3:$K$3756,TKết!$B21&amp;"K16I"&amp;TEXT(TKết!AK$3,"00"))</f>
        <v>0</v>
      </c>
      <c r="AL21" s="310">
        <f>COUNTIF(DS!$D$3:$K$3756,TKết!$B21&amp;"K16I"&amp;TEXT(TKết!AL$3,"00"))</f>
        <v>0</v>
      </c>
      <c r="AM21" s="310">
        <f>COUNTIF(DS!$D$3:$K$3756,TKết!$B21&amp;"K16I"&amp;TEXT(TKết!AM$3,"00"))</f>
        <v>0</v>
      </c>
      <c r="AN21" s="310">
        <f>COUNTIF(DS!$D$3:$K$3756,TKết!$B21&amp;"K16I"&amp;TEXT(TKết!AN$3,"00"))</f>
        <v>0</v>
      </c>
      <c r="AO21" s="310">
        <f>COUNTIF(DS!$D$3:$K$3756,TKết!$B21&amp;"K16I"&amp;TEXT(TKết!AO$3,"00"))</f>
        <v>0</v>
      </c>
      <c r="AP21" s="310">
        <f>COUNTIF(DS!$D$3:$K$3756,TKết!$B21&amp;"K16I"&amp;TEXT(TKết!AP$3,"00"))</f>
        <v>0</v>
      </c>
      <c r="AQ21" s="310">
        <f>COUNTIF(DS!$D$3:$K$3756,TKết!$B21&amp;"K16I"&amp;TEXT(TKết!AQ$3,"00"))</f>
        <v>0</v>
      </c>
      <c r="AR21" s="310">
        <f>COUNTIF(DS!$D$3:$K$3756,TKết!$B21&amp;"K16I"&amp;TEXT(TKết!AR$3,"00"))</f>
        <v>0</v>
      </c>
      <c r="AS21" s="310">
        <f>COUNTIF(DS!$D$3:$K$3756,TKết!$B21&amp;"K16I"&amp;TEXT(TKết!AS$3,"00"))</f>
        <v>0</v>
      </c>
      <c r="AT21" s="310">
        <f>COUNTIF(DS!$D$3:$K$3756,TKết!$B21&amp;"K16I"&amp;TEXT(TKết!AT$3,"00"))</f>
        <v>0</v>
      </c>
      <c r="AU21" s="310">
        <f>COUNTIF(DS!$D$3:$K$3756,TKết!$B21&amp;"K16I"&amp;TEXT(TKết!AU$3,"00"))</f>
        <v>4</v>
      </c>
      <c r="AV21" s="317">
        <f t="shared" si="0"/>
        <v>24</v>
      </c>
    </row>
    <row r="22" spans="1:48" ht="19.5" customHeight="1">
      <c r="A22" s="310">
        <f t="shared" si="1"/>
        <v>19</v>
      </c>
      <c r="B22" s="319">
        <v>109</v>
      </c>
      <c r="C22" s="320" t="s">
        <v>174</v>
      </c>
      <c r="D22" s="310">
        <f>COUNTIF(DS!$D$3:$K$3756,TKết!$B22&amp;"K16E"&amp;TEXT(TKết!D$3,"00"))</f>
        <v>0</v>
      </c>
      <c r="E22" s="310">
        <f>COUNTIF(DS!$D$3:$K$3756,TKết!$B22&amp;"K16E"&amp;TEXT(TKết!E$3,"00"))</f>
        <v>0</v>
      </c>
      <c r="F22" s="310">
        <f>COUNTIF(DS!$D$3:$K$3756,TKết!$B22&amp;"K16E"&amp;TEXT(TKết!F$3,"00"))</f>
        <v>0</v>
      </c>
      <c r="G22" s="310">
        <f>COUNTIF(DS!$D$3:$K$3756,TKết!$B22&amp;"K16E"&amp;TEXT(TKết!G$3,"00"))</f>
        <v>0</v>
      </c>
      <c r="H22" s="310">
        <f>COUNTIF(DS!$D$3:$K$3756,TKết!$B22&amp;"K16E"&amp;TEXT(TKết!H$3,"00"))</f>
        <v>0</v>
      </c>
      <c r="I22" s="310">
        <f>COUNTIF(DS!$D$3:$K$3756,TKết!$B22&amp;"K16E"&amp;TEXT(TKết!I$3,"00"))</f>
        <v>0</v>
      </c>
      <c r="J22" s="310">
        <f>COUNTIF(DS!$D$3:$K$3756,TKết!$B22&amp;"K16E"&amp;TEXT(TKết!J$3,"00"))</f>
        <v>0</v>
      </c>
      <c r="K22" s="310">
        <f>COUNTIF(DS!$D$3:$K$3756,TKết!$B22&amp;"K16E"&amp;TEXT(TKết!K$3,"00"))</f>
        <v>0</v>
      </c>
      <c r="L22" s="310">
        <f>COUNTIF(DS!$D$3:$K$3756,TKết!$B22&amp;"K16E"&amp;TEXT(TKết!L$3,"00"))</f>
        <v>0</v>
      </c>
      <c r="M22" s="310">
        <f>COUNTIF(DS!$D$3:$K$3756,TKết!$B22&amp;"K16E"&amp;TEXT(TKết!M$3,"00"))</f>
        <v>0</v>
      </c>
      <c r="N22" s="310">
        <f>COUNTIF(DS!$D$3:$K$3756,TKết!$B22&amp;"K16E"&amp;TEXT(TKết!N$3,"00"))</f>
        <v>0</v>
      </c>
      <c r="O22" s="310">
        <f>COUNTIF(DS!$D$3:$K$3756,TKết!$B22&amp;"K16E"&amp;TEXT(TKết!O$3,"00"))</f>
        <v>0</v>
      </c>
      <c r="P22" s="310">
        <f>COUNTIF(DS!$D$3:$K$3756,TKết!$B22&amp;"K16E"&amp;TEXT(TKết!P$3,"00"))</f>
        <v>0</v>
      </c>
      <c r="Q22" s="310">
        <f>COUNTIF(DS!$D$3:$K$3756,TKết!$B22&amp;"K16E"&amp;TEXT(TKết!Q$3,"00"))</f>
        <v>0</v>
      </c>
      <c r="R22" s="310">
        <f>COUNTIF(DS!$D$3:$K$3756,TKết!$B22&amp;"K16E"&amp;TEXT(TKết!R$3,"00"))</f>
        <v>0</v>
      </c>
      <c r="S22" s="310">
        <f>COUNTIF(DS!$D$3:$K$3756,TKết!$B22&amp;"K16E"&amp;TEXT(TKết!S$3,"00"))</f>
        <v>0</v>
      </c>
      <c r="T22" s="310">
        <f>COUNTIF(DS!$D$3:$K$3756,TKết!$B22&amp;"K16E"&amp;TEXT(TKết!T$3,"00"))</f>
        <v>0</v>
      </c>
      <c r="U22" s="310">
        <f>COUNTIF(DS!$D$3:$K$3756,TKết!$B22&amp;"K16E"&amp;TEXT(TKết!U$3,"00"))</f>
        <v>0</v>
      </c>
      <c r="V22" s="310">
        <f>COUNTIF(DS!$D$3:$K$3756,TKết!$B22&amp;"K16E"&amp;TEXT(TKết!V$3,"00"))</f>
        <v>0</v>
      </c>
      <c r="W22" s="310">
        <f>COUNTIF(DS!$D$3:$K$3756,TKết!$B22&amp;"K16E"&amp;TEXT(TKết!W$3,"00"))</f>
        <v>0</v>
      </c>
      <c r="X22" s="310">
        <f>COUNTIF(DS!$D$3:$K$3756,TKết!$B22&amp;"K16E"&amp;TEXT(TKết!X$3,"00"))</f>
        <v>0</v>
      </c>
      <c r="Y22" s="310">
        <f>COUNTIF(DS!$D$3:$K$3756,TKết!$B22&amp;"K16E"&amp;TEXT(TKết!Y$3,"00"))</f>
        <v>0</v>
      </c>
      <c r="Z22" s="310">
        <f>COUNTIF(DS!$D$3:$K$3756,TKết!$B22&amp;"K16E"&amp;TEXT(TKết!Z$3,"00"))</f>
        <v>0</v>
      </c>
      <c r="AA22" s="310">
        <f>COUNTIF(DS!$D$3:$K$3756,TKết!$B22&amp;"K16E"&amp;TEXT(TKết!AA$3,"00"))</f>
        <v>0</v>
      </c>
      <c r="AB22" s="310">
        <f>COUNTIF(DS!$D$3:$K$3756,TKết!$B22&amp;"K16E"&amp;TEXT(TKết!AB$3,"00"))</f>
        <v>0</v>
      </c>
      <c r="AC22" s="310">
        <f>COUNTIF(DS!$D$3:$K$3756,TKết!$B22&amp;"K16E"&amp;TEXT(TKết!AC$3,"00"))</f>
        <v>0</v>
      </c>
      <c r="AD22" s="310">
        <f>COUNTIF(DS!$D$3:$K$3756,TKết!$B22&amp;"K16E"&amp;TEXT(TKết!AD$3,"00"))</f>
        <v>0</v>
      </c>
      <c r="AE22" s="310">
        <f>COUNTIF(DS!$D$3:$K$3756,TKết!$B22&amp;"K16E"&amp;TEXT(TKết!AE$3,"00"))</f>
        <v>0</v>
      </c>
      <c r="AF22" s="310">
        <f>COUNTIF(DS!$D$3:$K$3756,TKết!$B22&amp;"K16E"&amp;TEXT(TKết!AF$3,"00"))</f>
        <v>0</v>
      </c>
      <c r="AG22" s="310">
        <f>COUNTIF(DS!$D$3:$K$3756,TKết!$B22&amp;"K16E"&amp;TEXT(TKết!AG$3,"00"))</f>
        <v>0</v>
      </c>
      <c r="AH22" s="310">
        <f>COUNTIF(DS!$D$3:$K$3756,TKết!$B22&amp;"K16E"&amp;TEXT(TKết!AH$3,"00"))</f>
        <v>0</v>
      </c>
      <c r="AI22" s="310">
        <f>COUNTIF(DS!$D$3:$K$3756,TKết!$B22&amp;"K16E"&amp;TEXT(TKết!AI$3,"00"))</f>
        <v>31</v>
      </c>
      <c r="AJ22" s="316">
        <f>COUNTIF(DS!$D$3:$K$3756,TKết!$B22&amp;"K16I"&amp;TEXT(TKết!AJ$3,"00"))</f>
        <v>0</v>
      </c>
      <c r="AK22" s="310">
        <f>COUNTIF(DS!$D$3:$K$3756,TKết!$B22&amp;"K16I"&amp;TEXT(TKết!AK$3,"00"))</f>
        <v>0</v>
      </c>
      <c r="AL22" s="310">
        <f>COUNTIF(DS!$D$3:$K$3756,TKết!$B22&amp;"K16I"&amp;TEXT(TKết!AL$3,"00"))</f>
        <v>0</v>
      </c>
      <c r="AM22" s="310">
        <f>COUNTIF(DS!$D$3:$K$3756,TKết!$B22&amp;"K16I"&amp;TEXT(TKết!AM$3,"00"))</f>
        <v>0</v>
      </c>
      <c r="AN22" s="310">
        <f>COUNTIF(DS!$D$3:$K$3756,TKết!$B22&amp;"K16I"&amp;TEXT(TKết!AN$3,"00"))</f>
        <v>0</v>
      </c>
      <c r="AO22" s="310">
        <f>COUNTIF(DS!$D$3:$K$3756,TKết!$B22&amp;"K16I"&amp;TEXT(TKết!AO$3,"00"))</f>
        <v>0</v>
      </c>
      <c r="AP22" s="310">
        <f>COUNTIF(DS!$D$3:$K$3756,TKết!$B22&amp;"K16I"&amp;TEXT(TKết!AP$3,"00"))</f>
        <v>0</v>
      </c>
      <c r="AQ22" s="310">
        <f>COUNTIF(DS!$D$3:$K$3756,TKết!$B22&amp;"K16I"&amp;TEXT(TKết!AQ$3,"00"))</f>
        <v>0</v>
      </c>
      <c r="AR22" s="310">
        <f>COUNTIF(DS!$D$3:$K$3756,TKết!$B22&amp;"K16I"&amp;TEXT(TKết!AR$3,"00"))</f>
        <v>0</v>
      </c>
      <c r="AS22" s="310">
        <f>COUNTIF(DS!$D$3:$K$3756,TKết!$B22&amp;"K16I"&amp;TEXT(TKết!AS$3,"00"))</f>
        <v>0</v>
      </c>
      <c r="AT22" s="310">
        <f>COUNTIF(DS!$D$3:$K$3756,TKết!$B22&amp;"K16I"&amp;TEXT(TKết!AT$3,"00"))</f>
        <v>0</v>
      </c>
      <c r="AU22" s="310">
        <f>COUNTIF(DS!$D$3:$K$3756,TKết!$B22&amp;"K16I"&amp;TEXT(TKết!AU$3,"00"))</f>
        <v>9</v>
      </c>
      <c r="AV22" s="317">
        <f t="shared" si="0"/>
        <v>40</v>
      </c>
    </row>
    <row r="23" spans="1:48" s="325" customFormat="1" ht="23.25" customHeight="1">
      <c r="A23" s="582" t="s">
        <v>175</v>
      </c>
      <c r="B23" s="583"/>
      <c r="C23" s="584"/>
      <c r="D23" s="321">
        <f t="shared" ref="D23:AV23" si="2">SUM(D4:D22)</f>
        <v>48</v>
      </c>
      <c r="E23" s="321">
        <f t="shared" si="2"/>
        <v>39</v>
      </c>
      <c r="F23" s="321">
        <f t="shared" si="2"/>
        <v>39</v>
      </c>
      <c r="G23" s="321">
        <f t="shared" si="2"/>
        <v>42</v>
      </c>
      <c r="H23" s="321">
        <f t="shared" si="2"/>
        <v>48</v>
      </c>
      <c r="I23" s="321">
        <f t="shared" si="2"/>
        <v>37</v>
      </c>
      <c r="J23" s="321">
        <f t="shared" si="2"/>
        <v>41</v>
      </c>
      <c r="K23" s="321">
        <f t="shared" si="2"/>
        <v>34</v>
      </c>
      <c r="L23" s="321">
        <f t="shared" si="2"/>
        <v>38</v>
      </c>
      <c r="M23" s="321">
        <f t="shared" si="2"/>
        <v>38</v>
      </c>
      <c r="N23" s="321">
        <f t="shared" si="2"/>
        <v>32</v>
      </c>
      <c r="O23" s="321">
        <f t="shared" si="2"/>
        <v>33</v>
      </c>
      <c r="P23" s="322">
        <f t="shared" si="2"/>
        <v>42</v>
      </c>
      <c r="Q23" s="321">
        <f t="shared" si="2"/>
        <v>48</v>
      </c>
      <c r="R23" s="321">
        <f t="shared" si="2"/>
        <v>49</v>
      </c>
      <c r="S23" s="321">
        <f t="shared" si="2"/>
        <v>44</v>
      </c>
      <c r="T23" s="321">
        <f t="shared" si="2"/>
        <v>46</v>
      </c>
      <c r="U23" s="321">
        <f t="shared" si="2"/>
        <v>45</v>
      </c>
      <c r="V23" s="321">
        <f t="shared" si="2"/>
        <v>31</v>
      </c>
      <c r="W23" s="321">
        <f t="shared" si="2"/>
        <v>42</v>
      </c>
      <c r="X23" s="321">
        <f t="shared" si="2"/>
        <v>39</v>
      </c>
      <c r="Y23" s="321">
        <f t="shared" si="2"/>
        <v>45</v>
      </c>
      <c r="Z23" s="321">
        <f t="shared" si="2"/>
        <v>39</v>
      </c>
      <c r="AA23" s="321">
        <f t="shared" si="2"/>
        <v>22</v>
      </c>
      <c r="AB23" s="321">
        <f t="shared" si="2"/>
        <v>30</v>
      </c>
      <c r="AC23" s="321">
        <f t="shared" si="2"/>
        <v>35</v>
      </c>
      <c r="AD23" s="321">
        <f t="shared" si="2"/>
        <v>41</v>
      </c>
      <c r="AE23" s="321">
        <f t="shared" si="2"/>
        <v>45</v>
      </c>
      <c r="AF23" s="321">
        <f t="shared" si="2"/>
        <v>43</v>
      </c>
      <c r="AG23" s="321">
        <f t="shared" si="2"/>
        <v>39</v>
      </c>
      <c r="AH23" s="321">
        <f t="shared" si="2"/>
        <v>40</v>
      </c>
      <c r="AI23" s="321">
        <f t="shared" si="2"/>
        <v>52</v>
      </c>
      <c r="AJ23" s="323">
        <f t="shared" si="2"/>
        <v>35</v>
      </c>
      <c r="AK23" s="321">
        <f t="shared" si="2"/>
        <v>41</v>
      </c>
      <c r="AL23" s="321">
        <f t="shared" si="2"/>
        <v>37</v>
      </c>
      <c r="AM23" s="321">
        <f t="shared" si="2"/>
        <v>39</v>
      </c>
      <c r="AN23" s="321">
        <f t="shared" si="2"/>
        <v>35</v>
      </c>
      <c r="AO23" s="321">
        <f t="shared" si="2"/>
        <v>39</v>
      </c>
      <c r="AP23" s="321">
        <f t="shared" si="2"/>
        <v>42</v>
      </c>
      <c r="AQ23" s="321">
        <f t="shared" si="2"/>
        <v>44</v>
      </c>
      <c r="AR23" s="321">
        <f t="shared" si="2"/>
        <v>46</v>
      </c>
      <c r="AS23" s="321">
        <f t="shared" si="2"/>
        <v>44</v>
      </c>
      <c r="AT23" s="321">
        <f t="shared" si="2"/>
        <v>43</v>
      </c>
      <c r="AU23" s="321">
        <f t="shared" si="2"/>
        <v>28</v>
      </c>
      <c r="AV23" s="324">
        <f t="shared" si="2"/>
        <v>1759</v>
      </c>
    </row>
    <row r="24" spans="1:48" hidden="1">
      <c r="A24" s="325"/>
      <c r="B24" s="325"/>
      <c r="C24" s="33" t="s">
        <v>176</v>
      </c>
      <c r="D24" s="599" t="s">
        <v>177</v>
      </c>
      <c r="E24" s="599"/>
      <c r="F24" s="599"/>
      <c r="G24" s="599"/>
      <c r="H24" s="599"/>
      <c r="I24" s="599"/>
      <c r="J24" s="599"/>
      <c r="K24" s="599"/>
      <c r="L24" s="599"/>
      <c r="M24" s="599"/>
      <c r="N24" s="599"/>
      <c r="O24" s="599"/>
      <c r="P24" s="599"/>
      <c r="Q24" s="600" t="s">
        <v>178</v>
      </c>
      <c r="R24" s="600"/>
      <c r="S24" s="600"/>
      <c r="T24" s="600"/>
      <c r="U24" s="600"/>
      <c r="V24" s="600"/>
      <c r="W24" s="600"/>
      <c r="X24" s="600"/>
      <c r="Y24" s="600"/>
      <c r="Z24" s="600"/>
      <c r="AA24" s="600"/>
      <c r="AB24" s="600"/>
      <c r="AC24" s="600"/>
      <c r="AD24" s="600"/>
      <c r="AE24" s="600"/>
      <c r="AF24" s="600"/>
      <c r="AG24" s="600"/>
      <c r="AH24" s="600"/>
      <c r="AI24" s="600"/>
      <c r="AJ24" s="599" t="s">
        <v>179</v>
      </c>
      <c r="AK24" s="599"/>
      <c r="AL24" s="599"/>
      <c r="AM24" s="599"/>
      <c r="AN24" s="599"/>
      <c r="AO24" s="600" t="s">
        <v>180</v>
      </c>
      <c r="AP24" s="600"/>
      <c r="AQ24" s="600"/>
      <c r="AR24" s="600"/>
      <c r="AS24" s="600"/>
      <c r="AT24" s="600"/>
      <c r="AU24" s="600"/>
    </row>
    <row r="25" spans="1:48">
      <c r="A25" s="331"/>
      <c r="B25" s="332"/>
      <c r="C25" s="340" t="s">
        <v>181</v>
      </c>
      <c r="D25" s="591" t="s">
        <v>180</v>
      </c>
      <c r="E25" s="592"/>
      <c r="F25" s="592"/>
      <c r="G25" s="592"/>
      <c r="H25" s="592"/>
      <c r="I25" s="592"/>
      <c r="J25" s="592"/>
      <c r="K25" s="592"/>
      <c r="L25" s="592"/>
      <c r="M25" s="592"/>
      <c r="N25" s="592"/>
      <c r="O25" s="592"/>
      <c r="P25" s="593"/>
      <c r="Q25" s="594" t="s">
        <v>177</v>
      </c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  <c r="AF25" s="595"/>
      <c r="AG25" s="595"/>
      <c r="AH25" s="595"/>
      <c r="AI25" s="596"/>
      <c r="AJ25" s="591" t="s">
        <v>182</v>
      </c>
      <c r="AK25" s="592"/>
      <c r="AL25" s="592"/>
      <c r="AM25" s="592"/>
      <c r="AN25" s="593"/>
      <c r="AO25" s="594" t="s">
        <v>179</v>
      </c>
      <c r="AP25" s="595"/>
      <c r="AQ25" s="595"/>
      <c r="AR25" s="595"/>
      <c r="AS25" s="595"/>
      <c r="AT25" s="595"/>
      <c r="AU25" s="596"/>
    </row>
    <row r="27" spans="1:48">
      <c r="W27" s="329"/>
    </row>
    <row r="28" spans="1:48">
      <c r="W28" s="329"/>
    </row>
    <row r="29" spans="1:48">
      <c r="W29" s="329"/>
    </row>
    <row r="30" spans="1:48">
      <c r="W30" s="329"/>
    </row>
    <row r="31" spans="1:48">
      <c r="W31" s="329"/>
    </row>
    <row r="32" spans="1:48">
      <c r="W32" s="329"/>
    </row>
    <row r="33" spans="23:23">
      <c r="W33" s="329"/>
    </row>
    <row r="34" spans="23:23">
      <c r="W34" s="329"/>
    </row>
    <row r="35" spans="23:23">
      <c r="W35" s="329"/>
    </row>
    <row r="36" spans="23:23">
      <c r="W36" s="329"/>
    </row>
    <row r="37" spans="23:23">
      <c r="W37" s="329"/>
    </row>
  </sheetData>
  <mergeCells count="14">
    <mergeCell ref="D25:P25"/>
    <mergeCell ref="Q25:AI25"/>
    <mergeCell ref="AJ25:AN25"/>
    <mergeCell ref="AO25:AU25"/>
    <mergeCell ref="AV2:AV3"/>
    <mergeCell ref="D24:P24"/>
    <mergeCell ref="Q24:AI24"/>
    <mergeCell ref="AJ24:AN24"/>
    <mergeCell ref="AO24:AU24"/>
    <mergeCell ref="A23:C23"/>
    <mergeCell ref="A2:A3"/>
    <mergeCell ref="B2:C2"/>
    <mergeCell ref="D2:AI2"/>
    <mergeCell ref="AJ2:AU2"/>
  </mergeCells>
  <conditionalFormatting sqref="D4:AU23">
    <cfRule type="cellIs" dxfId="22" priority="1" stopIfTrue="1" operator="equal">
      <formula>0</formula>
    </cfRule>
  </conditionalFormatting>
  <pageMargins left="0.4" right="0" top="0.5" bottom="0" header="0" footer="0"/>
  <pageSetup paperSize="9" orientation="landscape" r:id="rId1"/>
  <ignoredErrors>
    <ignoredError sqref="D23:AU2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R598"/>
  <sheetViews>
    <sheetView tabSelected="1" topLeftCell="A283" workbookViewId="0">
      <selection activeCell="Q301" sqref="Q301"/>
    </sheetView>
  </sheetViews>
  <sheetFormatPr defaultRowHeight="15"/>
  <cols>
    <col min="1" max="1" width="4.42578125" bestFit="1" customWidth="1"/>
    <col min="2" max="2" width="10" bestFit="1" customWidth="1"/>
    <col min="3" max="3" width="21.7109375" bestFit="1" customWidth="1"/>
    <col min="4" max="4" width="7.5703125" bestFit="1" customWidth="1"/>
    <col min="5" max="5" width="10.28515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6" s="110" customFormat="1">
      <c r="B1" s="561" t="s">
        <v>80</v>
      </c>
      <c r="C1" s="561"/>
      <c r="D1" s="111"/>
      <c r="E1" s="561" t="s">
        <v>81</v>
      </c>
      <c r="F1" s="561"/>
      <c r="G1" s="561"/>
      <c r="H1" s="561"/>
      <c r="I1" s="561"/>
      <c r="J1" s="561"/>
      <c r="K1" s="112" t="s">
        <v>3304</v>
      </c>
    </row>
    <row r="2" spans="1:16" s="110" customFormat="1">
      <c r="B2" s="561" t="s">
        <v>82</v>
      </c>
      <c r="C2" s="561"/>
      <c r="D2" s="113" t="s">
        <v>3305</v>
      </c>
      <c r="E2" s="561" t="s">
        <v>3306</v>
      </c>
      <c r="F2" s="561"/>
      <c r="G2" s="561"/>
      <c r="H2" s="561"/>
      <c r="I2" s="561"/>
      <c r="J2" s="561"/>
      <c r="K2" s="114" t="s">
        <v>83</v>
      </c>
      <c r="L2" s="115" t="s">
        <v>84</v>
      </c>
      <c r="M2" s="115">
        <v>2</v>
      </c>
    </row>
    <row r="3" spans="1:16" s="116" customFormat="1" ht="18.75" customHeight="1">
      <c r="B3" s="117" t="s">
        <v>3307</v>
      </c>
      <c r="C3" s="562" t="s">
        <v>3308</v>
      </c>
      <c r="D3" s="562"/>
      <c r="E3" s="562"/>
      <c r="F3" s="562"/>
      <c r="G3" s="562"/>
      <c r="H3" s="562"/>
      <c r="I3" s="562"/>
      <c r="J3" s="562"/>
      <c r="K3" s="114" t="s">
        <v>85</v>
      </c>
      <c r="L3" s="114" t="s">
        <v>84</v>
      </c>
      <c r="M3" s="114">
        <v>5</v>
      </c>
    </row>
    <row r="4" spans="1:16" s="116" customFormat="1" ht="18.75" customHeight="1">
      <c r="A4" s="563" t="s">
        <v>3309</v>
      </c>
      <c r="B4" s="563"/>
      <c r="C4" s="563"/>
      <c r="D4" s="563"/>
      <c r="E4" s="563"/>
      <c r="F4" s="563"/>
      <c r="G4" s="563"/>
      <c r="H4" s="563"/>
      <c r="I4" s="563"/>
      <c r="J4" s="563"/>
      <c r="K4" s="114" t="s">
        <v>86</v>
      </c>
      <c r="L4" s="114" t="s">
        <v>84</v>
      </c>
      <c r="M4" s="114">
        <v>1</v>
      </c>
    </row>
    <row r="5" spans="1:16" ht="9" customHeight="1"/>
    <row r="6" spans="1:16" ht="15" customHeight="1">
      <c r="A6" s="564" t="s">
        <v>4</v>
      </c>
      <c r="B6" s="565" t="s">
        <v>87</v>
      </c>
      <c r="C6" s="566" t="s">
        <v>10</v>
      </c>
      <c r="D6" s="567" t="s">
        <v>11</v>
      </c>
      <c r="E6" s="565" t="s">
        <v>13</v>
      </c>
      <c r="F6" s="565" t="s">
        <v>88</v>
      </c>
      <c r="G6" s="565" t="s">
        <v>89</v>
      </c>
      <c r="H6" s="565" t="s">
        <v>90</v>
      </c>
      <c r="I6" s="568" t="s">
        <v>79</v>
      </c>
      <c r="J6" s="568"/>
      <c r="K6" s="569" t="s">
        <v>91</v>
      </c>
      <c r="L6" s="570"/>
      <c r="M6" s="571"/>
    </row>
    <row r="7" spans="1:16" ht="27" customHeight="1">
      <c r="A7" s="564"/>
      <c r="B7" s="564"/>
      <c r="C7" s="566"/>
      <c r="D7" s="567"/>
      <c r="E7" s="564"/>
      <c r="F7" s="564"/>
      <c r="G7" s="564"/>
      <c r="H7" s="564"/>
      <c r="I7" s="118" t="s">
        <v>92</v>
      </c>
      <c r="J7" s="118" t="s">
        <v>93</v>
      </c>
      <c r="K7" s="572"/>
      <c r="L7" s="573"/>
      <c r="M7" s="574"/>
      <c r="P7" s="76"/>
    </row>
    <row r="8" spans="1:16" ht="20.100000000000001" customHeight="1">
      <c r="A8" s="119">
        <v>1</v>
      </c>
      <c r="B8" s="120">
        <v>162147440</v>
      </c>
      <c r="C8" s="121" t="s">
        <v>183</v>
      </c>
      <c r="D8" s="122" t="s">
        <v>184</v>
      </c>
      <c r="E8" s="123" t="s">
        <v>186</v>
      </c>
      <c r="F8" s="124" t="s">
        <v>187</v>
      </c>
      <c r="G8" s="125"/>
      <c r="H8" s="126"/>
      <c r="I8" s="126"/>
      <c r="J8" s="126"/>
      <c r="K8" s="575" t="s">
        <v>3310</v>
      </c>
      <c r="L8" s="576"/>
      <c r="M8" s="577"/>
    </row>
    <row r="9" spans="1:16" ht="20.100000000000001" customHeight="1">
      <c r="A9" s="119">
        <v>2</v>
      </c>
      <c r="B9" s="120">
        <v>162123038</v>
      </c>
      <c r="C9" s="121" t="s">
        <v>188</v>
      </c>
      <c r="D9" s="122" t="s">
        <v>189</v>
      </c>
      <c r="E9" s="123" t="s">
        <v>191</v>
      </c>
      <c r="F9" s="124" t="s">
        <v>187</v>
      </c>
      <c r="G9" s="125"/>
      <c r="H9" s="126"/>
      <c r="I9" s="126"/>
      <c r="J9" s="126"/>
      <c r="K9" s="578" t="s">
        <v>3311</v>
      </c>
      <c r="L9" s="579"/>
      <c r="M9" s="580"/>
    </row>
    <row r="10" spans="1:16" ht="20.100000000000001" customHeight="1">
      <c r="A10" s="119">
        <v>3</v>
      </c>
      <c r="B10" s="120">
        <v>162146661</v>
      </c>
      <c r="C10" s="121" t="s">
        <v>192</v>
      </c>
      <c r="D10" s="122" t="s">
        <v>193</v>
      </c>
      <c r="E10" s="123" t="s">
        <v>186</v>
      </c>
      <c r="F10" s="124" t="s">
        <v>187</v>
      </c>
      <c r="G10" s="125"/>
      <c r="H10" s="126"/>
      <c r="I10" s="126"/>
      <c r="J10" s="126"/>
      <c r="K10" s="578" t="s">
        <v>3311</v>
      </c>
      <c r="L10" s="579"/>
      <c r="M10" s="580"/>
    </row>
    <row r="11" spans="1:16" ht="20.100000000000001" customHeight="1">
      <c r="A11" s="119">
        <v>4</v>
      </c>
      <c r="B11" s="120">
        <v>162123040</v>
      </c>
      <c r="C11" s="121" t="s">
        <v>195</v>
      </c>
      <c r="D11" s="122" t="s">
        <v>196</v>
      </c>
      <c r="E11" s="123" t="s">
        <v>191</v>
      </c>
      <c r="F11" s="124" t="s">
        <v>187</v>
      </c>
      <c r="G11" s="125"/>
      <c r="H11" s="126"/>
      <c r="I11" s="126"/>
      <c r="J11" s="126"/>
      <c r="K11" s="578" t="s">
        <v>3311</v>
      </c>
      <c r="L11" s="579"/>
      <c r="M11" s="580"/>
    </row>
    <row r="12" spans="1:16" ht="20.100000000000001" customHeight="1">
      <c r="A12" s="119">
        <v>5</v>
      </c>
      <c r="B12" s="120">
        <v>162143112</v>
      </c>
      <c r="C12" s="121" t="s">
        <v>198</v>
      </c>
      <c r="D12" s="122" t="s">
        <v>199</v>
      </c>
      <c r="E12" s="123" t="s">
        <v>186</v>
      </c>
      <c r="F12" s="124" t="s">
        <v>187</v>
      </c>
      <c r="G12" s="125"/>
      <c r="H12" s="126"/>
      <c r="I12" s="126"/>
      <c r="J12" s="126"/>
      <c r="K12" s="578" t="s">
        <v>3311</v>
      </c>
      <c r="L12" s="579"/>
      <c r="M12" s="580"/>
    </row>
    <row r="13" spans="1:16" ht="20.100000000000001" customHeight="1">
      <c r="A13" s="119">
        <v>6</v>
      </c>
      <c r="B13" s="120">
        <v>162127533</v>
      </c>
      <c r="C13" s="121" t="s">
        <v>201</v>
      </c>
      <c r="D13" s="122" t="s">
        <v>202</v>
      </c>
      <c r="E13" s="123" t="s">
        <v>191</v>
      </c>
      <c r="F13" s="124" t="s">
        <v>187</v>
      </c>
      <c r="G13" s="125"/>
      <c r="H13" s="126"/>
      <c r="I13" s="126"/>
      <c r="J13" s="126"/>
      <c r="K13" s="578" t="s">
        <v>3311</v>
      </c>
      <c r="L13" s="579"/>
      <c r="M13" s="580"/>
    </row>
    <row r="14" spans="1:16" ht="20.100000000000001" customHeight="1">
      <c r="A14" s="119">
        <v>7</v>
      </c>
      <c r="B14" s="120">
        <v>152122474</v>
      </c>
      <c r="C14" s="121" t="s">
        <v>204</v>
      </c>
      <c r="D14" s="122" t="s">
        <v>205</v>
      </c>
      <c r="E14" s="123" t="s">
        <v>191</v>
      </c>
      <c r="F14" s="124" t="s">
        <v>187</v>
      </c>
      <c r="G14" s="125"/>
      <c r="H14" s="126"/>
      <c r="I14" s="126"/>
      <c r="J14" s="126"/>
      <c r="K14" s="578" t="s">
        <v>3311</v>
      </c>
      <c r="L14" s="579"/>
      <c r="M14" s="580"/>
    </row>
    <row r="15" spans="1:16" ht="20.100000000000001" customHeight="1">
      <c r="A15" s="119">
        <v>8</v>
      </c>
      <c r="B15" s="120">
        <v>162123045</v>
      </c>
      <c r="C15" s="121" t="s">
        <v>207</v>
      </c>
      <c r="D15" s="122" t="s">
        <v>208</v>
      </c>
      <c r="E15" s="123" t="s">
        <v>186</v>
      </c>
      <c r="F15" s="124" t="s">
        <v>187</v>
      </c>
      <c r="G15" s="125"/>
      <c r="H15" s="126"/>
      <c r="I15" s="126"/>
      <c r="J15" s="126"/>
      <c r="K15" s="578" t="s">
        <v>3311</v>
      </c>
      <c r="L15" s="579"/>
      <c r="M15" s="580"/>
    </row>
    <row r="16" spans="1:16" ht="20.100000000000001" customHeight="1">
      <c r="A16" s="119">
        <v>9</v>
      </c>
      <c r="B16" s="120">
        <v>162143115</v>
      </c>
      <c r="C16" s="121" t="s">
        <v>210</v>
      </c>
      <c r="D16" s="122" t="s">
        <v>211</v>
      </c>
      <c r="E16" s="123" t="s">
        <v>186</v>
      </c>
      <c r="F16" s="124" t="s">
        <v>187</v>
      </c>
      <c r="G16" s="125"/>
      <c r="H16" s="126"/>
      <c r="I16" s="126"/>
      <c r="J16" s="126"/>
      <c r="K16" s="578" t="s">
        <v>3311</v>
      </c>
      <c r="L16" s="579"/>
      <c r="M16" s="580"/>
    </row>
    <row r="17" spans="1:13" ht="20.100000000000001" customHeight="1">
      <c r="A17" s="119">
        <v>10</v>
      </c>
      <c r="B17" s="120">
        <v>162143116</v>
      </c>
      <c r="C17" s="121" t="s">
        <v>213</v>
      </c>
      <c r="D17" s="122" t="s">
        <v>211</v>
      </c>
      <c r="E17" s="123" t="s">
        <v>186</v>
      </c>
      <c r="F17" s="124" t="s">
        <v>187</v>
      </c>
      <c r="G17" s="125"/>
      <c r="H17" s="126"/>
      <c r="I17" s="126"/>
      <c r="J17" s="126"/>
      <c r="K17" s="578" t="s">
        <v>3311</v>
      </c>
      <c r="L17" s="579"/>
      <c r="M17" s="580"/>
    </row>
    <row r="18" spans="1:13" ht="20.100000000000001" customHeight="1">
      <c r="A18" s="119">
        <v>11</v>
      </c>
      <c r="B18" s="120">
        <v>162253651</v>
      </c>
      <c r="C18" s="121" t="s">
        <v>215</v>
      </c>
      <c r="D18" s="122" t="s">
        <v>211</v>
      </c>
      <c r="E18" s="123" t="s">
        <v>186</v>
      </c>
      <c r="F18" s="124" t="s">
        <v>187</v>
      </c>
      <c r="G18" s="125"/>
      <c r="H18" s="126"/>
      <c r="I18" s="126"/>
      <c r="J18" s="126"/>
      <c r="K18" s="578" t="s">
        <v>3311</v>
      </c>
      <c r="L18" s="579"/>
      <c r="M18" s="580"/>
    </row>
    <row r="19" spans="1:13" ht="20.100000000000001" customHeight="1">
      <c r="A19" s="119">
        <v>12</v>
      </c>
      <c r="B19" s="120">
        <v>162143119</v>
      </c>
      <c r="C19" s="121" t="s">
        <v>217</v>
      </c>
      <c r="D19" s="122" t="s">
        <v>218</v>
      </c>
      <c r="E19" s="123" t="s">
        <v>186</v>
      </c>
      <c r="F19" s="124" t="s">
        <v>187</v>
      </c>
      <c r="G19" s="125"/>
      <c r="H19" s="126"/>
      <c r="I19" s="126"/>
      <c r="J19" s="126"/>
      <c r="K19" s="578" t="s">
        <v>3311</v>
      </c>
      <c r="L19" s="579"/>
      <c r="M19" s="580"/>
    </row>
    <row r="20" spans="1:13" ht="20.100000000000001" customHeight="1">
      <c r="A20" s="119">
        <v>13</v>
      </c>
      <c r="B20" s="120">
        <v>162123047</v>
      </c>
      <c r="C20" s="121" t="s">
        <v>220</v>
      </c>
      <c r="D20" s="122" t="s">
        <v>221</v>
      </c>
      <c r="E20" s="123" t="s">
        <v>191</v>
      </c>
      <c r="F20" s="124" t="s">
        <v>187</v>
      </c>
      <c r="G20" s="125"/>
      <c r="H20" s="126"/>
      <c r="I20" s="126"/>
      <c r="J20" s="126"/>
      <c r="K20" s="578" t="s">
        <v>3311</v>
      </c>
      <c r="L20" s="579"/>
      <c r="M20" s="580"/>
    </row>
    <row r="21" spans="1:13" ht="20.100000000000001" customHeight="1">
      <c r="A21" s="119">
        <v>14</v>
      </c>
      <c r="B21" s="120">
        <v>162123048</v>
      </c>
      <c r="C21" s="121" t="s">
        <v>223</v>
      </c>
      <c r="D21" s="122" t="s">
        <v>224</v>
      </c>
      <c r="E21" s="123" t="s">
        <v>191</v>
      </c>
      <c r="F21" s="124" t="s">
        <v>187</v>
      </c>
      <c r="G21" s="125"/>
      <c r="H21" s="126"/>
      <c r="I21" s="126"/>
      <c r="J21" s="126"/>
      <c r="K21" s="578" t="s">
        <v>3311</v>
      </c>
      <c r="L21" s="579"/>
      <c r="M21" s="580"/>
    </row>
    <row r="22" spans="1:13" ht="20.100000000000001" customHeight="1">
      <c r="A22" s="119">
        <v>15</v>
      </c>
      <c r="B22" s="120">
        <v>162123049</v>
      </c>
      <c r="C22" s="121" t="s">
        <v>226</v>
      </c>
      <c r="D22" s="122" t="s">
        <v>227</v>
      </c>
      <c r="E22" s="123" t="s">
        <v>186</v>
      </c>
      <c r="F22" s="124" t="s">
        <v>187</v>
      </c>
      <c r="G22" s="125"/>
      <c r="H22" s="126"/>
      <c r="I22" s="126"/>
      <c r="J22" s="126"/>
      <c r="K22" s="578" t="s">
        <v>3311</v>
      </c>
      <c r="L22" s="579"/>
      <c r="M22" s="580"/>
    </row>
    <row r="23" spans="1:13" ht="20.100000000000001" customHeight="1">
      <c r="A23" s="119">
        <v>16</v>
      </c>
      <c r="B23" s="120">
        <v>162123050</v>
      </c>
      <c r="C23" s="121" t="s">
        <v>229</v>
      </c>
      <c r="D23" s="122" t="s">
        <v>230</v>
      </c>
      <c r="E23" s="123" t="s">
        <v>191</v>
      </c>
      <c r="F23" s="124" t="s">
        <v>187</v>
      </c>
      <c r="G23" s="125"/>
      <c r="H23" s="126"/>
      <c r="I23" s="126"/>
      <c r="J23" s="126"/>
      <c r="K23" s="578" t="s">
        <v>3311</v>
      </c>
      <c r="L23" s="579"/>
      <c r="M23" s="580"/>
    </row>
    <row r="24" spans="1:13" ht="20.100000000000001" customHeight="1">
      <c r="A24" s="119">
        <v>17</v>
      </c>
      <c r="B24" s="120">
        <v>162123051</v>
      </c>
      <c r="C24" s="121" t="s">
        <v>232</v>
      </c>
      <c r="D24" s="122" t="s">
        <v>233</v>
      </c>
      <c r="E24" s="123" t="s">
        <v>191</v>
      </c>
      <c r="F24" s="124" t="s">
        <v>187</v>
      </c>
      <c r="G24" s="125"/>
      <c r="H24" s="126"/>
      <c r="I24" s="126"/>
      <c r="J24" s="126"/>
      <c r="K24" s="578" t="s">
        <v>3311</v>
      </c>
      <c r="L24" s="579"/>
      <c r="M24" s="580"/>
    </row>
    <row r="25" spans="1:13" ht="20.100000000000001" customHeight="1">
      <c r="A25" s="119">
        <v>18</v>
      </c>
      <c r="B25" s="120">
        <v>162143122</v>
      </c>
      <c r="C25" s="121" t="s">
        <v>123</v>
      </c>
      <c r="D25" s="122" t="s">
        <v>235</v>
      </c>
      <c r="E25" s="123" t="s">
        <v>186</v>
      </c>
      <c r="F25" s="124" t="s">
        <v>187</v>
      </c>
      <c r="G25" s="125"/>
      <c r="H25" s="126"/>
      <c r="I25" s="126"/>
      <c r="J25" s="126"/>
      <c r="K25" s="578" t="s">
        <v>3311</v>
      </c>
      <c r="L25" s="579"/>
      <c r="M25" s="580"/>
    </row>
    <row r="26" spans="1:13" ht="20.100000000000001" customHeight="1">
      <c r="A26" s="119">
        <v>19</v>
      </c>
      <c r="B26" s="120">
        <v>162146728</v>
      </c>
      <c r="C26" s="121" t="s">
        <v>237</v>
      </c>
      <c r="D26" s="122" t="s">
        <v>238</v>
      </c>
      <c r="E26" s="123" t="s">
        <v>186</v>
      </c>
      <c r="F26" s="124" t="s">
        <v>187</v>
      </c>
      <c r="G26" s="125"/>
      <c r="H26" s="126"/>
      <c r="I26" s="126"/>
      <c r="J26" s="126"/>
      <c r="K26" s="578" t="s">
        <v>3311</v>
      </c>
      <c r="L26" s="579"/>
      <c r="M26" s="580"/>
    </row>
    <row r="27" spans="1:13" ht="20.100000000000001" customHeight="1">
      <c r="A27" s="119">
        <v>20</v>
      </c>
      <c r="B27" s="120">
        <v>162123053</v>
      </c>
      <c r="C27" s="121" t="s">
        <v>240</v>
      </c>
      <c r="D27" s="122" t="s">
        <v>241</v>
      </c>
      <c r="E27" s="123" t="s">
        <v>191</v>
      </c>
      <c r="F27" s="124" t="s">
        <v>187</v>
      </c>
      <c r="G27" s="125"/>
      <c r="H27" s="126"/>
      <c r="I27" s="126"/>
      <c r="J27" s="126"/>
      <c r="K27" s="578" t="s">
        <v>3311</v>
      </c>
      <c r="L27" s="579"/>
      <c r="M27" s="580"/>
    </row>
    <row r="28" spans="1:13" ht="20.100000000000001" customHeight="1">
      <c r="A28" s="119">
        <v>21</v>
      </c>
      <c r="B28" s="120">
        <v>162127002</v>
      </c>
      <c r="C28" s="121" t="s">
        <v>243</v>
      </c>
      <c r="D28" s="122" t="s">
        <v>112</v>
      </c>
      <c r="E28" s="123" t="s">
        <v>191</v>
      </c>
      <c r="F28" s="124" t="s">
        <v>187</v>
      </c>
      <c r="G28" s="125"/>
      <c r="H28" s="126"/>
      <c r="I28" s="126"/>
      <c r="J28" s="126"/>
      <c r="K28" s="578" t="s">
        <v>3311</v>
      </c>
      <c r="L28" s="579"/>
      <c r="M28" s="580"/>
    </row>
    <row r="29" spans="1:13" ht="20.100000000000001" customHeight="1">
      <c r="A29" s="119">
        <v>22</v>
      </c>
      <c r="B29" s="120">
        <v>162143125</v>
      </c>
      <c r="C29" s="121" t="s">
        <v>245</v>
      </c>
      <c r="D29" s="122" t="s">
        <v>246</v>
      </c>
      <c r="E29" s="123" t="s">
        <v>186</v>
      </c>
      <c r="F29" s="124" t="s">
        <v>187</v>
      </c>
      <c r="G29" s="125"/>
      <c r="H29" s="126"/>
      <c r="I29" s="126"/>
      <c r="J29" s="126"/>
      <c r="K29" s="578" t="s">
        <v>3311</v>
      </c>
      <c r="L29" s="579"/>
      <c r="M29" s="580"/>
    </row>
    <row r="30" spans="1:13" ht="20.100000000000001" customHeight="1">
      <c r="A30" s="119">
        <v>23</v>
      </c>
      <c r="B30" s="120">
        <v>162123056</v>
      </c>
      <c r="C30" s="121" t="s">
        <v>248</v>
      </c>
      <c r="D30" s="122" t="s">
        <v>139</v>
      </c>
      <c r="E30" s="123" t="s">
        <v>191</v>
      </c>
      <c r="F30" s="124" t="s">
        <v>187</v>
      </c>
      <c r="G30" s="125"/>
      <c r="H30" s="126"/>
      <c r="I30" s="126"/>
      <c r="J30" s="126"/>
      <c r="K30" s="578" t="s">
        <v>3311</v>
      </c>
      <c r="L30" s="579"/>
      <c r="M30" s="580"/>
    </row>
    <row r="31" spans="1:13" ht="20.100000000000001" customHeight="1">
      <c r="A31" s="119">
        <v>24</v>
      </c>
      <c r="B31" s="120">
        <v>162127252</v>
      </c>
      <c r="C31" s="121" t="s">
        <v>250</v>
      </c>
      <c r="D31" s="122" t="s">
        <v>251</v>
      </c>
      <c r="E31" s="123" t="s">
        <v>191</v>
      </c>
      <c r="F31" s="124" t="s">
        <v>187</v>
      </c>
      <c r="G31" s="125"/>
      <c r="H31" s="126"/>
      <c r="I31" s="126"/>
      <c r="J31" s="126"/>
      <c r="K31" s="578" t="s">
        <v>3311</v>
      </c>
      <c r="L31" s="579"/>
      <c r="M31" s="580"/>
    </row>
    <row r="32" spans="1:13" ht="20.100000000000001" customHeight="1">
      <c r="A32" s="119">
        <v>25</v>
      </c>
      <c r="B32" s="120">
        <v>162146813</v>
      </c>
      <c r="C32" s="121" t="s">
        <v>253</v>
      </c>
      <c r="D32" s="122" t="s">
        <v>254</v>
      </c>
      <c r="E32" s="123" t="s">
        <v>186</v>
      </c>
      <c r="F32" s="124" t="s">
        <v>187</v>
      </c>
      <c r="G32" s="125"/>
      <c r="H32" s="126"/>
      <c r="I32" s="126"/>
      <c r="J32" s="126"/>
      <c r="K32" s="578" t="s">
        <v>3311</v>
      </c>
      <c r="L32" s="579"/>
      <c r="M32" s="580"/>
    </row>
    <row r="33" spans="1:13" ht="20.100000000000001" customHeight="1">
      <c r="A33" s="119">
        <v>26</v>
      </c>
      <c r="B33" s="120">
        <v>162127493</v>
      </c>
      <c r="C33" s="121" t="s">
        <v>256</v>
      </c>
      <c r="D33" s="122" t="s">
        <v>257</v>
      </c>
      <c r="E33" s="123" t="s">
        <v>191</v>
      </c>
      <c r="F33" s="124" t="s">
        <v>187</v>
      </c>
      <c r="G33" s="125"/>
      <c r="H33" s="126"/>
      <c r="I33" s="126"/>
      <c r="J33" s="126"/>
      <c r="K33" s="578" t="s">
        <v>3311</v>
      </c>
      <c r="L33" s="579"/>
      <c r="M33" s="580"/>
    </row>
    <row r="34" spans="1:13" ht="20.100000000000001" customHeight="1">
      <c r="A34" s="119">
        <v>27</v>
      </c>
      <c r="B34" s="120">
        <v>162123060</v>
      </c>
      <c r="C34" s="121" t="s">
        <v>258</v>
      </c>
      <c r="D34" s="122" t="s">
        <v>259</v>
      </c>
      <c r="E34" s="123" t="s">
        <v>191</v>
      </c>
      <c r="F34" s="124" t="s">
        <v>187</v>
      </c>
      <c r="G34" s="125"/>
      <c r="H34" s="126"/>
      <c r="I34" s="126"/>
      <c r="J34" s="126"/>
      <c r="K34" s="578" t="s">
        <v>3311</v>
      </c>
      <c r="L34" s="579"/>
      <c r="M34" s="580"/>
    </row>
    <row r="35" spans="1:13" ht="20.100000000000001" customHeight="1">
      <c r="A35" s="119">
        <v>28</v>
      </c>
      <c r="B35" s="120">
        <v>162123061</v>
      </c>
      <c r="C35" s="121" t="s">
        <v>261</v>
      </c>
      <c r="D35" s="122" t="s">
        <v>262</v>
      </c>
      <c r="E35" s="123" t="s">
        <v>191</v>
      </c>
      <c r="F35" s="124" t="s">
        <v>187</v>
      </c>
      <c r="G35" s="125"/>
      <c r="H35" s="126"/>
      <c r="I35" s="126"/>
      <c r="J35" s="126"/>
      <c r="K35" s="578" t="s">
        <v>3311</v>
      </c>
      <c r="L35" s="579"/>
      <c r="M35" s="580"/>
    </row>
    <row r="36" spans="1:13" ht="20.100000000000001" customHeight="1">
      <c r="A36" s="119">
        <v>29</v>
      </c>
      <c r="B36" s="120">
        <v>162147377</v>
      </c>
      <c r="C36" s="121" t="s">
        <v>267</v>
      </c>
      <c r="D36" s="122" t="s">
        <v>265</v>
      </c>
      <c r="E36" s="123" t="s">
        <v>186</v>
      </c>
      <c r="F36" s="124" t="s">
        <v>187</v>
      </c>
      <c r="G36" s="125"/>
      <c r="H36" s="126"/>
      <c r="I36" s="126"/>
      <c r="J36" s="126"/>
      <c r="K36" s="578" t="s">
        <v>3311</v>
      </c>
      <c r="L36" s="579"/>
      <c r="M36" s="580"/>
    </row>
    <row r="37" spans="1:13" ht="20.100000000000001" customHeight="1">
      <c r="A37" s="128">
        <v>30</v>
      </c>
      <c r="B37" s="120">
        <v>162333780</v>
      </c>
      <c r="C37" s="121" t="s">
        <v>269</v>
      </c>
      <c r="D37" s="122" t="s">
        <v>270</v>
      </c>
      <c r="E37" s="123" t="s">
        <v>186</v>
      </c>
      <c r="F37" s="124" t="s">
        <v>187</v>
      </c>
      <c r="G37" s="129"/>
      <c r="H37" s="130"/>
      <c r="I37" s="130"/>
      <c r="J37" s="130"/>
      <c r="K37" s="578" t="s">
        <v>3311</v>
      </c>
      <c r="L37" s="579"/>
      <c r="M37" s="580"/>
    </row>
    <row r="38" spans="1:13" ht="20.100000000000001" customHeight="1">
      <c r="A38" s="150">
        <v>31</v>
      </c>
      <c r="B38" s="151">
        <v>162123067</v>
      </c>
      <c r="C38" s="152" t="s">
        <v>272</v>
      </c>
      <c r="D38" s="153" t="s">
        <v>273</v>
      </c>
      <c r="E38" s="154" t="s">
        <v>191</v>
      </c>
      <c r="F38" s="155" t="s">
        <v>187</v>
      </c>
      <c r="G38" s="156"/>
      <c r="H38" s="157"/>
      <c r="I38" s="157"/>
      <c r="J38" s="157"/>
      <c r="K38" s="575" t="s">
        <v>3311</v>
      </c>
      <c r="L38" s="576"/>
      <c r="M38" s="577"/>
    </row>
    <row r="39" spans="1:13" ht="20.100000000000001" customHeight="1">
      <c r="A39" s="119">
        <v>32</v>
      </c>
      <c r="B39" s="120">
        <v>162143131</v>
      </c>
      <c r="C39" s="121" t="s">
        <v>275</v>
      </c>
      <c r="D39" s="122" t="s">
        <v>276</v>
      </c>
      <c r="E39" s="123" t="s">
        <v>186</v>
      </c>
      <c r="F39" s="124" t="s">
        <v>187</v>
      </c>
      <c r="G39" s="125"/>
      <c r="H39" s="126"/>
      <c r="I39" s="126"/>
      <c r="J39" s="126"/>
      <c r="K39" s="578" t="s">
        <v>3311</v>
      </c>
      <c r="L39" s="579"/>
      <c r="M39" s="580"/>
    </row>
    <row r="40" spans="1:13" ht="20.100000000000001" customHeight="1">
      <c r="A40" s="119">
        <v>33</v>
      </c>
      <c r="B40" s="120">
        <v>162146960</v>
      </c>
      <c r="C40" s="121" t="s">
        <v>278</v>
      </c>
      <c r="D40" s="122" t="s">
        <v>279</v>
      </c>
      <c r="E40" s="123" t="s">
        <v>186</v>
      </c>
      <c r="F40" s="124" t="s">
        <v>187</v>
      </c>
      <c r="G40" s="125"/>
      <c r="H40" s="126"/>
      <c r="I40" s="126"/>
      <c r="J40" s="126"/>
      <c r="K40" s="578" t="s">
        <v>3311</v>
      </c>
      <c r="L40" s="579"/>
      <c r="M40" s="580"/>
    </row>
    <row r="41" spans="1:13" ht="20.100000000000001" customHeight="1">
      <c r="A41" s="119">
        <v>34</v>
      </c>
      <c r="B41" s="120">
        <v>162143132</v>
      </c>
      <c r="C41" s="121" t="s">
        <v>281</v>
      </c>
      <c r="D41" s="122" t="s">
        <v>282</v>
      </c>
      <c r="E41" s="123" t="s">
        <v>186</v>
      </c>
      <c r="F41" s="124" t="s">
        <v>187</v>
      </c>
      <c r="G41" s="125"/>
      <c r="H41" s="126"/>
      <c r="I41" s="126"/>
      <c r="J41" s="126"/>
      <c r="K41" s="578" t="s">
        <v>3311</v>
      </c>
      <c r="L41" s="579"/>
      <c r="M41" s="580"/>
    </row>
    <row r="42" spans="1:13" ht="20.100000000000001" customHeight="1">
      <c r="A42" s="119">
        <v>35</v>
      </c>
      <c r="B42" s="120">
        <v>162123073</v>
      </c>
      <c r="C42" s="121" t="s">
        <v>284</v>
      </c>
      <c r="D42" s="122" t="s">
        <v>285</v>
      </c>
      <c r="E42" s="123" t="s">
        <v>191</v>
      </c>
      <c r="F42" s="124" t="s">
        <v>187</v>
      </c>
      <c r="G42" s="125"/>
      <c r="H42" s="126"/>
      <c r="I42" s="126"/>
      <c r="J42" s="126"/>
      <c r="K42" s="578" t="s">
        <v>3311</v>
      </c>
      <c r="L42" s="579"/>
      <c r="M42" s="580"/>
    </row>
    <row r="43" spans="1:13" ht="20.100000000000001" customHeight="1">
      <c r="A43" s="119">
        <v>36</v>
      </c>
      <c r="B43" s="120">
        <v>161325687</v>
      </c>
      <c r="C43" s="121" t="s">
        <v>287</v>
      </c>
      <c r="D43" s="122" t="s">
        <v>288</v>
      </c>
      <c r="E43" s="123" t="s">
        <v>186</v>
      </c>
      <c r="F43" s="124" t="s">
        <v>187</v>
      </c>
      <c r="G43" s="125"/>
      <c r="H43" s="126"/>
      <c r="I43" s="126"/>
      <c r="J43" s="126"/>
      <c r="K43" s="578" t="s">
        <v>3311</v>
      </c>
      <c r="L43" s="579"/>
      <c r="M43" s="580"/>
    </row>
    <row r="44" spans="1:13" ht="20.100000000000001" customHeight="1">
      <c r="A44" s="119">
        <v>37</v>
      </c>
      <c r="B44" s="120">
        <v>162147553</v>
      </c>
      <c r="C44" s="121" t="s">
        <v>290</v>
      </c>
      <c r="D44" s="122" t="s">
        <v>291</v>
      </c>
      <c r="E44" s="123" t="s">
        <v>186</v>
      </c>
      <c r="F44" s="124" t="s">
        <v>187</v>
      </c>
      <c r="G44" s="125"/>
      <c r="H44" s="126"/>
      <c r="I44" s="126"/>
      <c r="J44" s="126"/>
      <c r="K44" s="578" t="s">
        <v>3311</v>
      </c>
      <c r="L44" s="579"/>
      <c r="M44" s="580"/>
    </row>
    <row r="45" spans="1:13" ht="20.100000000000001" customHeight="1">
      <c r="A45" s="119">
        <v>38</v>
      </c>
      <c r="B45" s="120">
        <v>162123076</v>
      </c>
      <c r="C45" s="121" t="s">
        <v>293</v>
      </c>
      <c r="D45" s="122" t="s">
        <v>294</v>
      </c>
      <c r="E45" s="123" t="s">
        <v>191</v>
      </c>
      <c r="F45" s="124" t="s">
        <v>187</v>
      </c>
      <c r="G45" s="125"/>
      <c r="H45" s="126"/>
      <c r="I45" s="126"/>
      <c r="J45" s="126"/>
      <c r="K45" s="578" t="s">
        <v>3311</v>
      </c>
      <c r="L45" s="579"/>
      <c r="M45" s="580"/>
    </row>
    <row r="46" spans="1:13" ht="20.100000000000001" customHeight="1">
      <c r="A46" s="119">
        <v>39</v>
      </c>
      <c r="B46" s="120">
        <v>162123077</v>
      </c>
      <c r="C46" s="121" t="s">
        <v>296</v>
      </c>
      <c r="D46" s="122" t="s">
        <v>297</v>
      </c>
      <c r="E46" s="123" t="s">
        <v>191</v>
      </c>
      <c r="F46" s="124" t="s">
        <v>187</v>
      </c>
      <c r="G46" s="125"/>
      <c r="H46" s="126"/>
      <c r="I46" s="126"/>
      <c r="J46" s="126"/>
      <c r="K46" s="578" t="s">
        <v>3311</v>
      </c>
      <c r="L46" s="579"/>
      <c r="M46" s="580"/>
    </row>
    <row r="47" spans="1:13" ht="20.100000000000001" customHeight="1">
      <c r="A47" s="119">
        <v>40</v>
      </c>
      <c r="B47" s="120">
        <v>162123080</v>
      </c>
      <c r="C47" s="121" t="s">
        <v>299</v>
      </c>
      <c r="D47" s="122" t="s">
        <v>300</v>
      </c>
      <c r="E47" s="123" t="s">
        <v>191</v>
      </c>
      <c r="F47" s="124" t="s">
        <v>187</v>
      </c>
      <c r="G47" s="125"/>
      <c r="H47" s="126"/>
      <c r="I47" s="126"/>
      <c r="J47" s="126"/>
      <c r="K47" s="578" t="s">
        <v>3311</v>
      </c>
      <c r="L47" s="579"/>
      <c r="M47" s="580"/>
    </row>
    <row r="48" spans="1:13" ht="20.100000000000001" customHeight="1">
      <c r="A48" s="119">
        <v>41</v>
      </c>
      <c r="B48" s="120">
        <v>162123098</v>
      </c>
      <c r="C48" s="121" t="s">
        <v>302</v>
      </c>
      <c r="D48" s="122" t="s">
        <v>303</v>
      </c>
      <c r="E48" s="123" t="s">
        <v>191</v>
      </c>
      <c r="F48" s="124" t="s">
        <v>187</v>
      </c>
      <c r="G48" s="125"/>
      <c r="H48" s="126"/>
      <c r="I48" s="126"/>
      <c r="J48" s="126"/>
      <c r="K48" s="578" t="s">
        <v>3311</v>
      </c>
      <c r="L48" s="579"/>
      <c r="M48" s="580"/>
    </row>
    <row r="49" spans="1:16" ht="20.100000000000001" customHeight="1">
      <c r="A49" s="119">
        <v>42</v>
      </c>
      <c r="B49" s="120">
        <v>162146665</v>
      </c>
      <c r="C49" s="121" t="s">
        <v>304</v>
      </c>
      <c r="D49" s="122" t="s">
        <v>305</v>
      </c>
      <c r="E49" s="123" t="s">
        <v>186</v>
      </c>
      <c r="F49" s="124" t="s">
        <v>187</v>
      </c>
      <c r="G49" s="125"/>
      <c r="H49" s="126"/>
      <c r="I49" s="126"/>
      <c r="J49" s="126"/>
      <c r="K49" s="578" t="s">
        <v>3311</v>
      </c>
      <c r="L49" s="579"/>
      <c r="M49" s="580"/>
    </row>
    <row r="50" spans="1:16" ht="20.100000000000001" customHeight="1">
      <c r="A50" s="119">
        <v>43</v>
      </c>
      <c r="B50" s="120">
        <v>162123084</v>
      </c>
      <c r="C50" s="121" t="s">
        <v>307</v>
      </c>
      <c r="D50" s="122" t="s">
        <v>308</v>
      </c>
      <c r="E50" s="123" t="s">
        <v>191</v>
      </c>
      <c r="F50" s="124" t="s">
        <v>187</v>
      </c>
      <c r="G50" s="125"/>
      <c r="H50" s="126"/>
      <c r="I50" s="126"/>
      <c r="J50" s="126"/>
      <c r="K50" s="578" t="s">
        <v>3311</v>
      </c>
      <c r="L50" s="579"/>
      <c r="M50" s="580"/>
    </row>
    <row r="51" spans="1:16" ht="20.100000000000001" customHeight="1">
      <c r="A51" s="119">
        <v>44</v>
      </c>
      <c r="B51" s="120">
        <v>162147281</v>
      </c>
      <c r="C51" s="121" t="s">
        <v>310</v>
      </c>
      <c r="D51" s="122" t="s">
        <v>311</v>
      </c>
      <c r="E51" s="123" t="s">
        <v>186</v>
      </c>
      <c r="F51" s="124" t="s">
        <v>187</v>
      </c>
      <c r="G51" s="125"/>
      <c r="H51" s="126"/>
      <c r="I51" s="126"/>
      <c r="J51" s="126"/>
      <c r="K51" s="578" t="s">
        <v>3311</v>
      </c>
      <c r="L51" s="579"/>
      <c r="M51" s="580"/>
    </row>
    <row r="52" spans="1:16" ht="20.100000000000001" customHeight="1">
      <c r="A52" s="119">
        <v>45</v>
      </c>
      <c r="B52" s="120">
        <v>132124137</v>
      </c>
      <c r="C52" s="121" t="s">
        <v>2330</v>
      </c>
      <c r="D52" s="122" t="s">
        <v>532</v>
      </c>
      <c r="E52" s="123" t="s">
        <v>2331</v>
      </c>
      <c r="F52" s="124" t="s">
        <v>187</v>
      </c>
      <c r="G52" s="125"/>
      <c r="H52" s="126"/>
      <c r="I52" s="126"/>
      <c r="J52" s="126"/>
      <c r="K52" s="578">
        <v>25279</v>
      </c>
      <c r="L52" s="579"/>
      <c r="M52" s="580"/>
    </row>
    <row r="54" spans="1:16" s="110" customFormat="1">
      <c r="B54" s="561" t="s">
        <v>80</v>
      </c>
      <c r="C54" s="561"/>
      <c r="D54" s="111"/>
      <c r="E54" s="561" t="s">
        <v>81</v>
      </c>
      <c r="F54" s="561"/>
      <c r="G54" s="561"/>
      <c r="H54" s="561"/>
      <c r="I54" s="561"/>
      <c r="J54" s="561"/>
      <c r="K54" s="112" t="s">
        <v>3312</v>
      </c>
    </row>
    <row r="55" spans="1:16" s="110" customFormat="1">
      <c r="B55" s="561" t="s">
        <v>82</v>
      </c>
      <c r="C55" s="561"/>
      <c r="D55" s="113" t="s">
        <v>3313</v>
      </c>
      <c r="E55" s="561" t="s">
        <v>3306</v>
      </c>
      <c r="F55" s="561"/>
      <c r="G55" s="561"/>
      <c r="H55" s="561"/>
      <c r="I55" s="561"/>
      <c r="J55" s="561"/>
      <c r="K55" s="114" t="s">
        <v>83</v>
      </c>
      <c r="L55" s="115" t="s">
        <v>84</v>
      </c>
      <c r="M55" s="115">
        <v>2</v>
      </c>
    </row>
    <row r="56" spans="1:16" s="116" customFormat="1" ht="18.75" customHeight="1">
      <c r="B56" s="117" t="s">
        <v>3307</v>
      </c>
      <c r="C56" s="562" t="s">
        <v>3308</v>
      </c>
      <c r="D56" s="562"/>
      <c r="E56" s="562"/>
      <c r="F56" s="562"/>
      <c r="G56" s="562"/>
      <c r="H56" s="562"/>
      <c r="I56" s="562"/>
      <c r="J56" s="562"/>
      <c r="K56" s="114" t="s">
        <v>85</v>
      </c>
      <c r="L56" s="114" t="s">
        <v>84</v>
      </c>
      <c r="M56" s="114">
        <v>5</v>
      </c>
    </row>
    <row r="57" spans="1:16" s="116" customFormat="1" ht="18.75" customHeight="1">
      <c r="A57" s="563" t="s">
        <v>3314</v>
      </c>
      <c r="B57" s="563"/>
      <c r="C57" s="563"/>
      <c r="D57" s="563"/>
      <c r="E57" s="563"/>
      <c r="F57" s="563"/>
      <c r="G57" s="563"/>
      <c r="H57" s="563"/>
      <c r="I57" s="563"/>
      <c r="J57" s="563"/>
      <c r="K57" s="114" t="s">
        <v>86</v>
      </c>
      <c r="L57" s="114" t="s">
        <v>84</v>
      </c>
      <c r="M57" s="114">
        <v>1</v>
      </c>
    </row>
    <row r="58" spans="1:16" ht="9" customHeight="1"/>
    <row r="59" spans="1:16" ht="15" customHeight="1">
      <c r="A59" s="564" t="s">
        <v>4</v>
      </c>
      <c r="B59" s="565" t="s">
        <v>87</v>
      </c>
      <c r="C59" s="566" t="s">
        <v>10</v>
      </c>
      <c r="D59" s="567" t="s">
        <v>11</v>
      </c>
      <c r="E59" s="565" t="s">
        <v>13</v>
      </c>
      <c r="F59" s="565" t="s">
        <v>88</v>
      </c>
      <c r="G59" s="565" t="s">
        <v>89</v>
      </c>
      <c r="H59" s="565" t="s">
        <v>90</v>
      </c>
      <c r="I59" s="568" t="s">
        <v>79</v>
      </c>
      <c r="J59" s="568"/>
      <c r="K59" s="569" t="s">
        <v>91</v>
      </c>
      <c r="L59" s="570"/>
      <c r="M59" s="571"/>
    </row>
    <row r="60" spans="1:16" ht="27" customHeight="1">
      <c r="A60" s="564"/>
      <c r="B60" s="564"/>
      <c r="C60" s="566"/>
      <c r="D60" s="567"/>
      <c r="E60" s="564"/>
      <c r="F60" s="564"/>
      <c r="G60" s="564"/>
      <c r="H60" s="564"/>
      <c r="I60" s="118" t="s">
        <v>92</v>
      </c>
      <c r="J60" s="118" t="s">
        <v>93</v>
      </c>
      <c r="K60" s="572"/>
      <c r="L60" s="573"/>
      <c r="M60" s="574"/>
      <c r="P60" s="76"/>
    </row>
    <row r="61" spans="1:16" ht="20.100000000000001" customHeight="1">
      <c r="A61" s="119">
        <v>1</v>
      </c>
      <c r="B61" s="120">
        <v>142121112</v>
      </c>
      <c r="C61" s="121" t="s">
        <v>2332</v>
      </c>
      <c r="D61" s="122" t="s">
        <v>556</v>
      </c>
      <c r="E61" s="123" t="s">
        <v>2333</v>
      </c>
      <c r="F61" s="124" t="s">
        <v>187</v>
      </c>
      <c r="G61" s="125"/>
      <c r="H61" s="126"/>
      <c r="I61" s="126"/>
      <c r="J61" s="126"/>
      <c r="K61" s="575">
        <v>25442</v>
      </c>
      <c r="L61" s="576"/>
      <c r="M61" s="577"/>
    </row>
    <row r="62" spans="1:16" ht="20.100000000000001" customHeight="1">
      <c r="A62" s="119">
        <v>2</v>
      </c>
      <c r="B62" s="120">
        <v>122120074</v>
      </c>
      <c r="C62" s="121" t="s">
        <v>2334</v>
      </c>
      <c r="D62" s="122" t="s">
        <v>2335</v>
      </c>
      <c r="E62" s="123" t="s">
        <v>2336</v>
      </c>
      <c r="F62" s="124" t="s">
        <v>187</v>
      </c>
      <c r="G62" s="125"/>
      <c r="H62" s="126"/>
      <c r="I62" s="126"/>
      <c r="J62" s="126"/>
      <c r="K62" s="578">
        <v>25445</v>
      </c>
      <c r="L62" s="579"/>
      <c r="M62" s="580"/>
    </row>
    <row r="63" spans="1:16" ht="20.100000000000001" customHeight="1">
      <c r="A63" s="119">
        <v>3</v>
      </c>
      <c r="B63" s="120">
        <v>122110002</v>
      </c>
      <c r="C63" s="121" t="s">
        <v>2337</v>
      </c>
      <c r="D63" s="122" t="s">
        <v>193</v>
      </c>
      <c r="E63" s="123" t="s">
        <v>2336</v>
      </c>
      <c r="F63" s="124" t="s">
        <v>187</v>
      </c>
      <c r="G63" s="125"/>
      <c r="H63" s="126"/>
      <c r="I63" s="126"/>
      <c r="J63" s="126"/>
      <c r="K63" s="578">
        <v>25446</v>
      </c>
      <c r="L63" s="579"/>
      <c r="M63" s="580"/>
    </row>
    <row r="64" spans="1:16" ht="20.100000000000001" customHeight="1">
      <c r="A64" s="119">
        <v>4</v>
      </c>
      <c r="B64" s="120">
        <v>162256877</v>
      </c>
      <c r="C64" s="121" t="s">
        <v>312</v>
      </c>
      <c r="D64" s="122" t="s">
        <v>184</v>
      </c>
      <c r="E64" s="123" t="s">
        <v>314</v>
      </c>
      <c r="F64" s="124" t="s">
        <v>315</v>
      </c>
      <c r="G64" s="125"/>
      <c r="H64" s="126"/>
      <c r="I64" s="126"/>
      <c r="J64" s="126"/>
      <c r="K64" s="578" t="s">
        <v>3311</v>
      </c>
      <c r="L64" s="579"/>
      <c r="M64" s="580"/>
    </row>
    <row r="65" spans="1:13" ht="20.100000000000001" customHeight="1">
      <c r="A65" s="119">
        <v>5</v>
      </c>
      <c r="B65" s="120">
        <v>162253647</v>
      </c>
      <c r="C65" s="121" t="s">
        <v>316</v>
      </c>
      <c r="D65" s="122" t="s">
        <v>317</v>
      </c>
      <c r="E65" s="123" t="s">
        <v>314</v>
      </c>
      <c r="F65" s="124" t="s">
        <v>315</v>
      </c>
      <c r="G65" s="125"/>
      <c r="H65" s="126"/>
      <c r="I65" s="126"/>
      <c r="J65" s="126"/>
      <c r="K65" s="578" t="s">
        <v>3311</v>
      </c>
      <c r="L65" s="579"/>
      <c r="M65" s="580"/>
    </row>
    <row r="66" spans="1:13" ht="20.100000000000001" customHeight="1">
      <c r="A66" s="119">
        <v>6</v>
      </c>
      <c r="B66" s="120">
        <v>162256771</v>
      </c>
      <c r="C66" s="121" t="s">
        <v>319</v>
      </c>
      <c r="D66" s="122" t="s">
        <v>320</v>
      </c>
      <c r="E66" s="123" t="s">
        <v>314</v>
      </c>
      <c r="F66" s="124" t="s">
        <v>315</v>
      </c>
      <c r="G66" s="125"/>
      <c r="H66" s="126"/>
      <c r="I66" s="126"/>
      <c r="J66" s="126"/>
      <c r="K66" s="578" t="s">
        <v>3311</v>
      </c>
      <c r="L66" s="579"/>
      <c r="M66" s="580"/>
    </row>
    <row r="67" spans="1:13" ht="20.100000000000001" customHeight="1">
      <c r="A67" s="119">
        <v>7</v>
      </c>
      <c r="B67" s="120">
        <v>162257351</v>
      </c>
      <c r="C67" s="121" t="s">
        <v>322</v>
      </c>
      <c r="D67" s="122" t="s">
        <v>323</v>
      </c>
      <c r="E67" s="123" t="s">
        <v>314</v>
      </c>
      <c r="F67" s="124" t="s">
        <v>315</v>
      </c>
      <c r="G67" s="125"/>
      <c r="H67" s="126"/>
      <c r="I67" s="126"/>
      <c r="J67" s="126"/>
      <c r="K67" s="578" t="s">
        <v>3311</v>
      </c>
      <c r="L67" s="579"/>
      <c r="M67" s="580"/>
    </row>
    <row r="68" spans="1:13" ht="20.100000000000001" customHeight="1">
      <c r="A68" s="119">
        <v>8</v>
      </c>
      <c r="B68" s="120">
        <v>162256772</v>
      </c>
      <c r="C68" s="121" t="s">
        <v>325</v>
      </c>
      <c r="D68" s="122" t="s">
        <v>196</v>
      </c>
      <c r="E68" s="123" t="s">
        <v>314</v>
      </c>
      <c r="F68" s="124" t="s">
        <v>315</v>
      </c>
      <c r="G68" s="125"/>
      <c r="H68" s="126"/>
      <c r="I68" s="126"/>
      <c r="J68" s="126"/>
      <c r="K68" s="578" t="s">
        <v>3311</v>
      </c>
      <c r="L68" s="579"/>
      <c r="M68" s="580"/>
    </row>
    <row r="69" spans="1:13" ht="20.100000000000001" customHeight="1">
      <c r="A69" s="119">
        <v>9</v>
      </c>
      <c r="B69" s="120">
        <v>162257352</v>
      </c>
      <c r="C69" s="121" t="s">
        <v>327</v>
      </c>
      <c r="D69" s="122" t="s">
        <v>328</v>
      </c>
      <c r="E69" s="123" t="s">
        <v>314</v>
      </c>
      <c r="F69" s="124" t="s">
        <v>315</v>
      </c>
      <c r="G69" s="125"/>
      <c r="H69" s="126"/>
      <c r="I69" s="126"/>
      <c r="J69" s="126"/>
      <c r="K69" s="578" t="s">
        <v>3311</v>
      </c>
      <c r="L69" s="579"/>
      <c r="M69" s="580"/>
    </row>
    <row r="70" spans="1:13" ht="20.100000000000001" customHeight="1">
      <c r="A70" s="119">
        <v>10</v>
      </c>
      <c r="B70" s="120">
        <v>162257498</v>
      </c>
      <c r="C70" s="121" t="s">
        <v>330</v>
      </c>
      <c r="D70" s="122" t="s">
        <v>331</v>
      </c>
      <c r="E70" s="123" t="s">
        <v>314</v>
      </c>
      <c r="F70" s="124" t="s">
        <v>315</v>
      </c>
      <c r="G70" s="125"/>
      <c r="H70" s="126"/>
      <c r="I70" s="126"/>
      <c r="J70" s="126"/>
      <c r="K70" s="578" t="s">
        <v>3311</v>
      </c>
      <c r="L70" s="579"/>
      <c r="M70" s="580"/>
    </row>
    <row r="71" spans="1:13" ht="20.100000000000001" customHeight="1">
      <c r="A71" s="119">
        <v>11</v>
      </c>
      <c r="B71" s="120">
        <v>161325368</v>
      </c>
      <c r="C71" s="121" t="s">
        <v>333</v>
      </c>
      <c r="D71" s="122" t="s">
        <v>146</v>
      </c>
      <c r="E71" s="123" t="s">
        <v>314</v>
      </c>
      <c r="F71" s="124" t="s">
        <v>315</v>
      </c>
      <c r="G71" s="125"/>
      <c r="H71" s="126"/>
      <c r="I71" s="126"/>
      <c r="J71" s="126"/>
      <c r="K71" s="578" t="s">
        <v>3311</v>
      </c>
      <c r="L71" s="579"/>
      <c r="M71" s="580"/>
    </row>
    <row r="72" spans="1:13" ht="20.100000000000001" customHeight="1">
      <c r="A72" s="119">
        <v>12</v>
      </c>
      <c r="B72" s="120">
        <v>162253653</v>
      </c>
      <c r="C72" s="121" t="s">
        <v>281</v>
      </c>
      <c r="D72" s="122" t="s">
        <v>221</v>
      </c>
      <c r="E72" s="123" t="s">
        <v>314</v>
      </c>
      <c r="F72" s="124" t="s">
        <v>315</v>
      </c>
      <c r="G72" s="125"/>
      <c r="H72" s="126"/>
      <c r="I72" s="126"/>
      <c r="J72" s="126"/>
      <c r="K72" s="578" t="s">
        <v>3311</v>
      </c>
      <c r="L72" s="579"/>
      <c r="M72" s="580"/>
    </row>
    <row r="73" spans="1:13" ht="20.100000000000001" customHeight="1">
      <c r="A73" s="119">
        <v>13</v>
      </c>
      <c r="B73" s="120">
        <v>162257425</v>
      </c>
      <c r="C73" s="121" t="s">
        <v>336</v>
      </c>
      <c r="D73" s="122" t="s">
        <v>224</v>
      </c>
      <c r="E73" s="123" t="s">
        <v>314</v>
      </c>
      <c r="F73" s="124" t="s">
        <v>315</v>
      </c>
      <c r="G73" s="125"/>
      <c r="H73" s="126"/>
      <c r="I73" s="126"/>
      <c r="J73" s="126"/>
      <c r="K73" s="578" t="s">
        <v>3311</v>
      </c>
      <c r="L73" s="579"/>
      <c r="M73" s="580"/>
    </row>
    <row r="74" spans="1:13" ht="20.100000000000001" customHeight="1">
      <c r="A74" s="119">
        <v>14</v>
      </c>
      <c r="B74" s="120">
        <v>162253654</v>
      </c>
      <c r="C74" s="121" t="s">
        <v>338</v>
      </c>
      <c r="D74" s="122" t="s">
        <v>339</v>
      </c>
      <c r="E74" s="123" t="s">
        <v>314</v>
      </c>
      <c r="F74" s="124" t="s">
        <v>315</v>
      </c>
      <c r="G74" s="125"/>
      <c r="H74" s="126"/>
      <c r="I74" s="126"/>
      <c r="J74" s="126"/>
      <c r="K74" s="578" t="s">
        <v>3311</v>
      </c>
      <c r="L74" s="579"/>
      <c r="M74" s="580"/>
    </row>
    <row r="75" spans="1:13" ht="20.100000000000001" customHeight="1">
      <c r="A75" s="119">
        <v>15</v>
      </c>
      <c r="B75" s="120">
        <v>162253656</v>
      </c>
      <c r="C75" s="121" t="s">
        <v>341</v>
      </c>
      <c r="D75" s="122" t="s">
        <v>342</v>
      </c>
      <c r="E75" s="123" t="s">
        <v>314</v>
      </c>
      <c r="F75" s="124" t="s">
        <v>315</v>
      </c>
      <c r="G75" s="125"/>
      <c r="H75" s="126"/>
      <c r="I75" s="126"/>
      <c r="J75" s="126"/>
      <c r="K75" s="578" t="s">
        <v>3311</v>
      </c>
      <c r="L75" s="579"/>
      <c r="M75" s="580"/>
    </row>
    <row r="76" spans="1:13" ht="20.100000000000001" customHeight="1">
      <c r="A76" s="119">
        <v>16</v>
      </c>
      <c r="B76" s="120">
        <v>162257353</v>
      </c>
      <c r="C76" s="121" t="s">
        <v>344</v>
      </c>
      <c r="D76" s="122" t="s">
        <v>345</v>
      </c>
      <c r="E76" s="123" t="s">
        <v>314</v>
      </c>
      <c r="F76" s="124" t="s">
        <v>315</v>
      </c>
      <c r="G76" s="125"/>
      <c r="H76" s="126"/>
      <c r="I76" s="126"/>
      <c r="J76" s="126"/>
      <c r="K76" s="578" t="s">
        <v>3311</v>
      </c>
      <c r="L76" s="579"/>
      <c r="M76" s="580"/>
    </row>
    <row r="77" spans="1:13" ht="20.100000000000001" customHeight="1">
      <c r="A77" s="119">
        <v>17</v>
      </c>
      <c r="B77" s="120">
        <v>162253658</v>
      </c>
      <c r="C77" s="121" t="s">
        <v>347</v>
      </c>
      <c r="D77" s="122" t="s">
        <v>348</v>
      </c>
      <c r="E77" s="123" t="s">
        <v>314</v>
      </c>
      <c r="F77" s="124" t="s">
        <v>315</v>
      </c>
      <c r="G77" s="125"/>
      <c r="H77" s="126"/>
      <c r="I77" s="126"/>
      <c r="J77" s="126"/>
      <c r="K77" s="578" t="s">
        <v>3311</v>
      </c>
      <c r="L77" s="579"/>
      <c r="M77" s="580"/>
    </row>
    <row r="78" spans="1:13" ht="20.100000000000001" customHeight="1">
      <c r="A78" s="119">
        <v>18</v>
      </c>
      <c r="B78" s="120">
        <v>162257176</v>
      </c>
      <c r="C78" s="121" t="s">
        <v>350</v>
      </c>
      <c r="D78" s="122" t="s">
        <v>351</v>
      </c>
      <c r="E78" s="123" t="s">
        <v>314</v>
      </c>
      <c r="F78" s="124" t="s">
        <v>315</v>
      </c>
      <c r="G78" s="125"/>
      <c r="H78" s="126"/>
      <c r="I78" s="126"/>
      <c r="J78" s="126"/>
      <c r="K78" s="578" t="s">
        <v>3311</v>
      </c>
      <c r="L78" s="579"/>
      <c r="M78" s="580"/>
    </row>
    <row r="79" spans="1:13" ht="20.100000000000001" customHeight="1">
      <c r="A79" s="119">
        <v>19</v>
      </c>
      <c r="B79" s="120">
        <v>162256711</v>
      </c>
      <c r="C79" s="121" t="s">
        <v>353</v>
      </c>
      <c r="D79" s="122" t="s">
        <v>354</v>
      </c>
      <c r="E79" s="123" t="s">
        <v>314</v>
      </c>
      <c r="F79" s="124" t="s">
        <v>315</v>
      </c>
      <c r="G79" s="125"/>
      <c r="H79" s="126"/>
      <c r="I79" s="126"/>
      <c r="J79" s="126"/>
      <c r="K79" s="578" t="s">
        <v>3311</v>
      </c>
      <c r="L79" s="579"/>
      <c r="M79" s="580"/>
    </row>
    <row r="80" spans="1:13" ht="20.100000000000001" customHeight="1">
      <c r="A80" s="119">
        <v>20</v>
      </c>
      <c r="B80" s="120">
        <v>162256837</v>
      </c>
      <c r="C80" s="121" t="s">
        <v>240</v>
      </c>
      <c r="D80" s="122" t="s">
        <v>354</v>
      </c>
      <c r="E80" s="123" t="s">
        <v>314</v>
      </c>
      <c r="F80" s="124" t="s">
        <v>315</v>
      </c>
      <c r="G80" s="125"/>
      <c r="H80" s="126"/>
      <c r="I80" s="126"/>
      <c r="J80" s="126"/>
      <c r="K80" s="578" t="s">
        <v>3311</v>
      </c>
      <c r="L80" s="579"/>
      <c r="M80" s="580"/>
    </row>
    <row r="81" spans="1:13" ht="20.100000000000001" customHeight="1">
      <c r="A81" s="119">
        <v>21</v>
      </c>
      <c r="B81" s="120">
        <v>162256773</v>
      </c>
      <c r="C81" s="121" t="s">
        <v>357</v>
      </c>
      <c r="D81" s="122" t="s">
        <v>358</v>
      </c>
      <c r="E81" s="123" t="s">
        <v>314</v>
      </c>
      <c r="F81" s="124" t="s">
        <v>315</v>
      </c>
      <c r="G81" s="125"/>
      <c r="H81" s="126"/>
      <c r="I81" s="126"/>
      <c r="J81" s="126"/>
      <c r="K81" s="578" t="s">
        <v>3311</v>
      </c>
      <c r="L81" s="579"/>
      <c r="M81" s="580"/>
    </row>
    <row r="82" spans="1:13" ht="20.100000000000001" customHeight="1">
      <c r="A82" s="119">
        <v>22</v>
      </c>
      <c r="B82" s="120">
        <v>162253661</v>
      </c>
      <c r="C82" s="121" t="s">
        <v>360</v>
      </c>
      <c r="D82" s="122" t="s">
        <v>361</v>
      </c>
      <c r="E82" s="123" t="s">
        <v>314</v>
      </c>
      <c r="F82" s="124" t="s">
        <v>315</v>
      </c>
      <c r="G82" s="125"/>
      <c r="H82" s="126"/>
      <c r="I82" s="126"/>
      <c r="J82" s="126"/>
      <c r="K82" s="578" t="s">
        <v>3311</v>
      </c>
      <c r="L82" s="579"/>
      <c r="M82" s="580"/>
    </row>
    <row r="83" spans="1:13" ht="20.100000000000001" customHeight="1">
      <c r="A83" s="119">
        <v>23</v>
      </c>
      <c r="B83" s="120">
        <v>162257261</v>
      </c>
      <c r="C83" s="121" t="s">
        <v>281</v>
      </c>
      <c r="D83" s="122" t="s">
        <v>361</v>
      </c>
      <c r="E83" s="123" t="s">
        <v>314</v>
      </c>
      <c r="F83" s="124" t="s">
        <v>315</v>
      </c>
      <c r="G83" s="125"/>
      <c r="H83" s="126"/>
      <c r="I83" s="126"/>
      <c r="J83" s="126"/>
      <c r="K83" s="578" t="s">
        <v>3311</v>
      </c>
      <c r="L83" s="579"/>
      <c r="M83" s="580"/>
    </row>
    <row r="84" spans="1:13" ht="20.100000000000001" customHeight="1">
      <c r="A84" s="119">
        <v>24</v>
      </c>
      <c r="B84" s="120">
        <v>162257089</v>
      </c>
      <c r="C84" s="121" t="s">
        <v>188</v>
      </c>
      <c r="D84" s="122" t="s">
        <v>364</v>
      </c>
      <c r="E84" s="123" t="s">
        <v>314</v>
      </c>
      <c r="F84" s="124" t="s">
        <v>315</v>
      </c>
      <c r="G84" s="125"/>
      <c r="H84" s="126"/>
      <c r="I84" s="126"/>
      <c r="J84" s="126"/>
      <c r="K84" s="578" t="s">
        <v>3311</v>
      </c>
      <c r="L84" s="579"/>
      <c r="M84" s="580"/>
    </row>
    <row r="85" spans="1:13" ht="20.100000000000001" customHeight="1">
      <c r="A85" s="119">
        <v>25</v>
      </c>
      <c r="B85" s="120">
        <v>162256774</v>
      </c>
      <c r="C85" s="121" t="s">
        <v>366</v>
      </c>
      <c r="D85" s="122" t="s">
        <v>367</v>
      </c>
      <c r="E85" s="123" t="s">
        <v>314</v>
      </c>
      <c r="F85" s="124" t="s">
        <v>315</v>
      </c>
      <c r="G85" s="125"/>
      <c r="H85" s="126"/>
      <c r="I85" s="126"/>
      <c r="J85" s="126"/>
      <c r="K85" s="578" t="s">
        <v>3311</v>
      </c>
      <c r="L85" s="579"/>
      <c r="M85" s="580"/>
    </row>
    <row r="86" spans="1:13" ht="20.100000000000001" customHeight="1">
      <c r="A86" s="119">
        <v>26</v>
      </c>
      <c r="B86" s="120">
        <v>162257091</v>
      </c>
      <c r="C86" s="121" t="s">
        <v>369</v>
      </c>
      <c r="D86" s="122" t="s">
        <v>370</v>
      </c>
      <c r="E86" s="123" t="s">
        <v>314</v>
      </c>
      <c r="F86" s="124" t="s">
        <v>315</v>
      </c>
      <c r="G86" s="125"/>
      <c r="H86" s="126"/>
      <c r="I86" s="126"/>
      <c r="J86" s="126"/>
      <c r="K86" s="578" t="s">
        <v>3311</v>
      </c>
      <c r="L86" s="579"/>
      <c r="M86" s="580"/>
    </row>
    <row r="87" spans="1:13" ht="20.100000000000001" customHeight="1">
      <c r="A87" s="119">
        <v>27</v>
      </c>
      <c r="B87" s="120">
        <v>162253663</v>
      </c>
      <c r="C87" s="121" t="s">
        <v>372</v>
      </c>
      <c r="D87" s="122" t="s">
        <v>276</v>
      </c>
      <c r="E87" s="123" t="s">
        <v>314</v>
      </c>
      <c r="F87" s="124" t="s">
        <v>315</v>
      </c>
      <c r="G87" s="125"/>
      <c r="H87" s="126"/>
      <c r="I87" s="126"/>
      <c r="J87" s="126"/>
      <c r="K87" s="578" t="s">
        <v>3311</v>
      </c>
      <c r="L87" s="579"/>
      <c r="M87" s="580"/>
    </row>
    <row r="88" spans="1:13" ht="20.100000000000001" customHeight="1">
      <c r="A88" s="119">
        <v>28</v>
      </c>
      <c r="B88" s="120">
        <v>162256512</v>
      </c>
      <c r="C88" s="121" t="s">
        <v>374</v>
      </c>
      <c r="D88" s="122" t="s">
        <v>276</v>
      </c>
      <c r="E88" s="123" t="s">
        <v>314</v>
      </c>
      <c r="F88" s="124" t="s">
        <v>315</v>
      </c>
      <c r="G88" s="125"/>
      <c r="H88" s="126"/>
      <c r="I88" s="126"/>
      <c r="J88" s="126"/>
      <c r="K88" s="578" t="s">
        <v>3311</v>
      </c>
      <c r="L88" s="579"/>
      <c r="M88" s="580"/>
    </row>
    <row r="89" spans="1:13" ht="20.100000000000001" customHeight="1">
      <c r="A89" s="119">
        <v>29</v>
      </c>
      <c r="B89" s="120">
        <v>162253664</v>
      </c>
      <c r="C89" s="121" t="s">
        <v>376</v>
      </c>
      <c r="D89" s="122" t="s">
        <v>282</v>
      </c>
      <c r="E89" s="123" t="s">
        <v>314</v>
      </c>
      <c r="F89" s="124" t="s">
        <v>315</v>
      </c>
      <c r="G89" s="125"/>
      <c r="H89" s="126"/>
      <c r="I89" s="126"/>
      <c r="J89" s="126"/>
      <c r="K89" s="578" t="s">
        <v>3311</v>
      </c>
      <c r="L89" s="579"/>
      <c r="M89" s="580"/>
    </row>
    <row r="90" spans="1:13" ht="20.100000000000001" customHeight="1">
      <c r="A90" s="128">
        <v>30</v>
      </c>
      <c r="B90" s="120">
        <v>162257055</v>
      </c>
      <c r="C90" s="121" t="s">
        <v>378</v>
      </c>
      <c r="D90" s="122" t="s">
        <v>379</v>
      </c>
      <c r="E90" s="123" t="s">
        <v>314</v>
      </c>
      <c r="F90" s="124" t="s">
        <v>315</v>
      </c>
      <c r="G90" s="129"/>
      <c r="H90" s="130"/>
      <c r="I90" s="130"/>
      <c r="J90" s="130"/>
      <c r="K90" s="578" t="s">
        <v>3311</v>
      </c>
      <c r="L90" s="579"/>
      <c r="M90" s="580"/>
    </row>
    <row r="91" spans="1:13" ht="20.100000000000001" customHeight="1">
      <c r="A91" s="150">
        <v>31</v>
      </c>
      <c r="B91" s="151">
        <v>161325649</v>
      </c>
      <c r="C91" s="152" t="s">
        <v>380</v>
      </c>
      <c r="D91" s="153" t="s">
        <v>381</v>
      </c>
      <c r="E91" s="154" t="s">
        <v>314</v>
      </c>
      <c r="F91" s="155" t="s">
        <v>315</v>
      </c>
      <c r="G91" s="156"/>
      <c r="H91" s="157"/>
      <c r="I91" s="157"/>
      <c r="J91" s="157"/>
      <c r="K91" s="575" t="s">
        <v>3311</v>
      </c>
      <c r="L91" s="576"/>
      <c r="M91" s="577"/>
    </row>
    <row r="92" spans="1:13" ht="20.100000000000001" customHeight="1">
      <c r="A92" s="119">
        <v>32</v>
      </c>
      <c r="B92" s="120">
        <v>162256878</v>
      </c>
      <c r="C92" s="121" t="s">
        <v>198</v>
      </c>
      <c r="D92" s="122" t="s">
        <v>383</v>
      </c>
      <c r="E92" s="123" t="s">
        <v>314</v>
      </c>
      <c r="F92" s="124" t="s">
        <v>315</v>
      </c>
      <c r="G92" s="125"/>
      <c r="H92" s="126"/>
      <c r="I92" s="126"/>
      <c r="J92" s="126"/>
      <c r="K92" s="578" t="s">
        <v>3311</v>
      </c>
      <c r="L92" s="579"/>
      <c r="M92" s="580"/>
    </row>
    <row r="93" spans="1:13" ht="20.100000000000001" customHeight="1">
      <c r="A93" s="119">
        <v>33</v>
      </c>
      <c r="B93" s="120">
        <v>162257008</v>
      </c>
      <c r="C93" s="121" t="s">
        <v>385</v>
      </c>
      <c r="D93" s="122" t="s">
        <v>386</v>
      </c>
      <c r="E93" s="123" t="s">
        <v>314</v>
      </c>
      <c r="F93" s="124" t="s">
        <v>315</v>
      </c>
      <c r="G93" s="125"/>
      <c r="H93" s="126"/>
      <c r="I93" s="126"/>
      <c r="J93" s="126"/>
      <c r="K93" s="578" t="s">
        <v>3311</v>
      </c>
      <c r="L93" s="579"/>
      <c r="M93" s="580"/>
    </row>
    <row r="94" spans="1:13" ht="20.100000000000001" customHeight="1">
      <c r="A94" s="119">
        <v>34</v>
      </c>
      <c r="B94" s="120">
        <v>162257262</v>
      </c>
      <c r="C94" s="121" t="s">
        <v>388</v>
      </c>
      <c r="D94" s="122" t="s">
        <v>288</v>
      </c>
      <c r="E94" s="123" t="s">
        <v>314</v>
      </c>
      <c r="F94" s="124" t="s">
        <v>315</v>
      </c>
      <c r="G94" s="125"/>
      <c r="H94" s="126"/>
      <c r="I94" s="126"/>
      <c r="J94" s="126"/>
      <c r="K94" s="578" t="s">
        <v>3311</v>
      </c>
      <c r="L94" s="579"/>
      <c r="M94" s="580"/>
    </row>
    <row r="95" spans="1:13" ht="20.100000000000001" customHeight="1">
      <c r="A95" s="119">
        <v>35</v>
      </c>
      <c r="B95" s="120">
        <v>161327336</v>
      </c>
      <c r="C95" s="121" t="s">
        <v>390</v>
      </c>
      <c r="D95" s="122" t="s">
        <v>391</v>
      </c>
      <c r="E95" s="123" t="s">
        <v>314</v>
      </c>
      <c r="F95" s="124" t="s">
        <v>315</v>
      </c>
      <c r="G95" s="125"/>
      <c r="H95" s="126"/>
      <c r="I95" s="126"/>
      <c r="J95" s="126"/>
      <c r="K95" s="578" t="s">
        <v>3311</v>
      </c>
      <c r="L95" s="579"/>
      <c r="M95" s="580"/>
    </row>
    <row r="96" spans="1:13" ht="20.100000000000001" customHeight="1">
      <c r="A96" s="119">
        <v>36</v>
      </c>
      <c r="B96" s="120">
        <v>162253666</v>
      </c>
      <c r="C96" s="121" t="s">
        <v>393</v>
      </c>
      <c r="D96" s="122" t="s">
        <v>291</v>
      </c>
      <c r="E96" s="123" t="s">
        <v>314</v>
      </c>
      <c r="F96" s="124" t="s">
        <v>315</v>
      </c>
      <c r="G96" s="125"/>
      <c r="H96" s="126"/>
      <c r="I96" s="126"/>
      <c r="J96" s="126"/>
      <c r="K96" s="578" t="s">
        <v>3311</v>
      </c>
      <c r="L96" s="579"/>
      <c r="M96" s="580"/>
    </row>
    <row r="97" spans="1:13" ht="20.100000000000001" customHeight="1">
      <c r="A97" s="119">
        <v>37</v>
      </c>
      <c r="B97" s="120">
        <v>162257056</v>
      </c>
      <c r="C97" s="121" t="s">
        <v>395</v>
      </c>
      <c r="D97" s="122" t="s">
        <v>396</v>
      </c>
      <c r="E97" s="123" t="s">
        <v>314</v>
      </c>
      <c r="F97" s="124" t="s">
        <v>315</v>
      </c>
      <c r="G97" s="125"/>
      <c r="H97" s="126"/>
      <c r="I97" s="126"/>
      <c r="J97" s="126"/>
      <c r="K97" s="578" t="s">
        <v>3311</v>
      </c>
      <c r="L97" s="579"/>
      <c r="M97" s="580"/>
    </row>
    <row r="98" spans="1:13" ht="20.100000000000001" customHeight="1">
      <c r="A98" s="119">
        <v>38</v>
      </c>
      <c r="B98" s="120">
        <v>162257092</v>
      </c>
      <c r="C98" s="121" t="s">
        <v>398</v>
      </c>
      <c r="D98" s="122" t="s">
        <v>300</v>
      </c>
      <c r="E98" s="123" t="s">
        <v>314</v>
      </c>
      <c r="F98" s="124" t="s">
        <v>315</v>
      </c>
      <c r="G98" s="125"/>
      <c r="H98" s="126"/>
      <c r="I98" s="126"/>
      <c r="J98" s="126"/>
      <c r="K98" s="578" t="s">
        <v>3311</v>
      </c>
      <c r="L98" s="579"/>
      <c r="M98" s="580"/>
    </row>
    <row r="99" spans="1:13" ht="20.100000000000001" customHeight="1">
      <c r="A99" s="119">
        <v>39</v>
      </c>
      <c r="B99" s="120">
        <v>162257426</v>
      </c>
      <c r="C99" s="121" t="s">
        <v>400</v>
      </c>
      <c r="D99" s="122" t="s">
        <v>303</v>
      </c>
      <c r="E99" s="123" t="s">
        <v>314</v>
      </c>
      <c r="F99" s="124" t="s">
        <v>315</v>
      </c>
      <c r="G99" s="125"/>
      <c r="H99" s="126"/>
      <c r="I99" s="126"/>
      <c r="J99" s="126"/>
      <c r="K99" s="578" t="s">
        <v>3311</v>
      </c>
      <c r="L99" s="579"/>
      <c r="M99" s="580"/>
    </row>
    <row r="100" spans="1:13" ht="20.100000000000001" customHeight="1">
      <c r="A100" s="119">
        <v>40</v>
      </c>
      <c r="B100" s="120">
        <v>162257499</v>
      </c>
      <c r="C100" s="121" t="s">
        <v>401</v>
      </c>
      <c r="D100" s="122" t="s">
        <v>402</v>
      </c>
      <c r="E100" s="123" t="s">
        <v>314</v>
      </c>
      <c r="F100" s="124" t="s">
        <v>315</v>
      </c>
      <c r="G100" s="125"/>
      <c r="H100" s="126"/>
      <c r="I100" s="126"/>
      <c r="J100" s="126"/>
      <c r="K100" s="578" t="s">
        <v>3311</v>
      </c>
      <c r="L100" s="579"/>
      <c r="M100" s="580"/>
    </row>
    <row r="101" spans="1:13" ht="20.100000000000001" customHeight="1">
      <c r="A101" s="119">
        <v>41</v>
      </c>
      <c r="B101" s="120">
        <v>162143145</v>
      </c>
      <c r="C101" s="121" t="s">
        <v>404</v>
      </c>
      <c r="D101" s="122" t="s">
        <v>405</v>
      </c>
      <c r="E101" s="123" t="s">
        <v>314</v>
      </c>
      <c r="F101" s="124" t="s">
        <v>315</v>
      </c>
      <c r="G101" s="125"/>
      <c r="H101" s="126"/>
      <c r="I101" s="126"/>
      <c r="J101" s="126"/>
      <c r="K101" s="578" t="s">
        <v>3311</v>
      </c>
      <c r="L101" s="579"/>
      <c r="M101" s="580"/>
    </row>
    <row r="102" spans="1:13" ht="20.100000000000001" customHeight="1">
      <c r="A102" s="119">
        <v>42</v>
      </c>
      <c r="B102" s="120">
        <v>142251544</v>
      </c>
      <c r="C102" s="121" t="s">
        <v>3299</v>
      </c>
      <c r="D102" s="122" t="s">
        <v>367</v>
      </c>
      <c r="E102" s="123" t="s">
        <v>3300</v>
      </c>
      <c r="F102" s="124" t="s">
        <v>315</v>
      </c>
      <c r="G102" s="125"/>
      <c r="H102" s="126"/>
      <c r="I102" s="126"/>
      <c r="J102" s="126"/>
      <c r="K102" s="578">
        <v>25041</v>
      </c>
      <c r="L102" s="579"/>
      <c r="M102" s="580"/>
    </row>
    <row r="103" spans="1:13" ht="20.100000000000001" customHeight="1">
      <c r="A103" s="119">
        <v>43</v>
      </c>
      <c r="B103" s="120">
        <v>162416551</v>
      </c>
      <c r="C103" s="121" t="s">
        <v>407</v>
      </c>
      <c r="D103" s="122" t="s">
        <v>408</v>
      </c>
      <c r="E103" s="123" t="s">
        <v>410</v>
      </c>
      <c r="F103" s="124" t="s">
        <v>411</v>
      </c>
      <c r="G103" s="125"/>
      <c r="H103" s="126"/>
      <c r="I103" s="126"/>
      <c r="J103" s="126"/>
      <c r="K103" s="578" t="s">
        <v>3311</v>
      </c>
      <c r="L103" s="579"/>
      <c r="M103" s="580"/>
    </row>
    <row r="104" spans="1:13" ht="20.100000000000001" customHeight="1">
      <c r="A104" s="119">
        <v>44</v>
      </c>
      <c r="B104" s="120">
        <v>162417201</v>
      </c>
      <c r="C104" s="121" t="s">
        <v>412</v>
      </c>
      <c r="D104" s="122" t="s">
        <v>413</v>
      </c>
      <c r="E104" s="123" t="s">
        <v>415</v>
      </c>
      <c r="F104" s="124" t="s">
        <v>411</v>
      </c>
      <c r="G104" s="125"/>
      <c r="H104" s="126"/>
      <c r="I104" s="126"/>
      <c r="J104" s="126"/>
      <c r="K104" s="578" t="s">
        <v>3311</v>
      </c>
      <c r="L104" s="579"/>
      <c r="M104" s="580"/>
    </row>
    <row r="105" spans="1:13" ht="20.100000000000001" customHeight="1">
      <c r="A105" s="119">
        <v>45</v>
      </c>
      <c r="B105" s="120">
        <v>162417279</v>
      </c>
      <c r="C105" s="121" t="s">
        <v>416</v>
      </c>
      <c r="D105" s="122" t="s">
        <v>417</v>
      </c>
      <c r="E105" s="123" t="s">
        <v>415</v>
      </c>
      <c r="F105" s="124" t="s">
        <v>411</v>
      </c>
      <c r="G105" s="125"/>
      <c r="H105" s="126"/>
      <c r="I105" s="126"/>
      <c r="J105" s="126"/>
      <c r="K105" s="578" t="s">
        <v>3311</v>
      </c>
      <c r="L105" s="579"/>
      <c r="M105" s="580"/>
    </row>
    <row r="106" spans="1:13" ht="20.100000000000001" customHeight="1">
      <c r="A106" s="119">
        <v>46</v>
      </c>
      <c r="B106" s="120">
        <v>162416957</v>
      </c>
      <c r="C106" s="121" t="s">
        <v>419</v>
      </c>
      <c r="D106" s="122" t="s">
        <v>420</v>
      </c>
      <c r="E106" s="123" t="s">
        <v>410</v>
      </c>
      <c r="F106" s="124" t="s">
        <v>411</v>
      </c>
      <c r="G106" s="125"/>
      <c r="H106" s="126"/>
      <c r="I106" s="126"/>
      <c r="J106" s="126"/>
      <c r="K106" s="578" t="s">
        <v>3311</v>
      </c>
      <c r="L106" s="579"/>
      <c r="M106" s="580"/>
    </row>
    <row r="107" spans="1:13" ht="20.100000000000001" customHeight="1">
      <c r="A107" s="119">
        <v>47</v>
      </c>
      <c r="B107" s="120">
        <v>162413888</v>
      </c>
      <c r="C107" s="121" t="s">
        <v>421</v>
      </c>
      <c r="D107" s="122" t="s">
        <v>422</v>
      </c>
      <c r="E107" s="123" t="s">
        <v>415</v>
      </c>
      <c r="F107" s="124" t="s">
        <v>411</v>
      </c>
      <c r="G107" s="125"/>
      <c r="H107" s="126"/>
      <c r="I107" s="126"/>
      <c r="J107" s="126"/>
      <c r="K107" s="578" t="s">
        <v>3311</v>
      </c>
      <c r="L107" s="579"/>
      <c r="M107" s="580"/>
    </row>
    <row r="108" spans="1:13" ht="20.100000000000001" customHeight="1">
      <c r="A108" s="119">
        <v>48</v>
      </c>
      <c r="B108" s="120">
        <v>162413889</v>
      </c>
      <c r="C108" s="121" t="s">
        <v>299</v>
      </c>
      <c r="D108" s="122" t="s">
        <v>184</v>
      </c>
      <c r="E108" s="123" t="s">
        <v>410</v>
      </c>
      <c r="F108" s="124" t="s">
        <v>411</v>
      </c>
      <c r="G108" s="125"/>
      <c r="H108" s="126"/>
      <c r="I108" s="126"/>
      <c r="J108" s="126"/>
      <c r="K108" s="578" t="s">
        <v>3311</v>
      </c>
      <c r="L108" s="579"/>
      <c r="M108" s="580"/>
    </row>
    <row r="109" spans="1:13" ht="20.100000000000001" customHeight="1">
      <c r="A109" s="119">
        <v>49</v>
      </c>
      <c r="B109" s="120">
        <v>162413890</v>
      </c>
      <c r="C109" s="121" t="s">
        <v>423</v>
      </c>
      <c r="D109" s="122" t="s">
        <v>424</v>
      </c>
      <c r="E109" s="123" t="s">
        <v>410</v>
      </c>
      <c r="F109" s="124" t="s">
        <v>411</v>
      </c>
      <c r="G109" s="125"/>
      <c r="H109" s="126"/>
      <c r="I109" s="126"/>
      <c r="J109" s="126"/>
      <c r="K109" s="578" t="s">
        <v>3311</v>
      </c>
      <c r="L109" s="579"/>
      <c r="M109" s="580"/>
    </row>
    <row r="110" spans="1:13" ht="20.100000000000001" customHeight="1">
      <c r="A110" s="119">
        <v>50</v>
      </c>
      <c r="B110" s="120">
        <v>162417280</v>
      </c>
      <c r="C110" s="121" t="s">
        <v>425</v>
      </c>
      <c r="D110" s="122" t="s">
        <v>331</v>
      </c>
      <c r="E110" s="123" t="s">
        <v>415</v>
      </c>
      <c r="F110" s="124" t="s">
        <v>411</v>
      </c>
      <c r="G110" s="125"/>
      <c r="H110" s="126"/>
      <c r="I110" s="126"/>
      <c r="J110" s="126"/>
      <c r="K110" s="578" t="s">
        <v>3311</v>
      </c>
      <c r="L110" s="579"/>
      <c r="M110" s="580"/>
    </row>
    <row r="111" spans="1:13" ht="20.100000000000001" customHeight="1">
      <c r="A111" s="119">
        <v>51</v>
      </c>
      <c r="B111" s="120">
        <v>162413897</v>
      </c>
      <c r="C111" s="121" t="s">
        <v>427</v>
      </c>
      <c r="D111" s="122" t="s">
        <v>428</v>
      </c>
      <c r="E111" s="123" t="s">
        <v>410</v>
      </c>
      <c r="F111" s="124" t="s">
        <v>411</v>
      </c>
      <c r="G111" s="125"/>
      <c r="H111" s="126"/>
      <c r="I111" s="126"/>
      <c r="J111" s="126"/>
      <c r="K111" s="578" t="s">
        <v>3311</v>
      </c>
      <c r="L111" s="579"/>
      <c r="M111" s="580"/>
    </row>
    <row r="112" spans="1:13" ht="20.100000000000001" customHeight="1">
      <c r="A112" s="119">
        <v>52</v>
      </c>
      <c r="B112" s="120">
        <v>162627588</v>
      </c>
      <c r="C112" s="121" t="s">
        <v>429</v>
      </c>
      <c r="D112" s="122" t="s">
        <v>428</v>
      </c>
      <c r="E112" s="123" t="s">
        <v>410</v>
      </c>
      <c r="F112" s="124" t="s">
        <v>411</v>
      </c>
      <c r="G112" s="125"/>
      <c r="H112" s="126"/>
      <c r="I112" s="126"/>
      <c r="J112" s="126"/>
      <c r="K112" s="578" t="s">
        <v>3311</v>
      </c>
      <c r="L112" s="579"/>
      <c r="M112" s="580"/>
    </row>
    <row r="113" spans="1:16" ht="20.100000000000001" customHeight="1">
      <c r="A113" s="119">
        <v>53</v>
      </c>
      <c r="B113" s="120">
        <v>162333721</v>
      </c>
      <c r="C113" s="121" t="s">
        <v>431</v>
      </c>
      <c r="D113" s="122" t="s">
        <v>432</v>
      </c>
      <c r="E113" s="123" t="s">
        <v>415</v>
      </c>
      <c r="F113" s="124" t="s">
        <v>411</v>
      </c>
      <c r="G113" s="125"/>
      <c r="H113" s="126"/>
      <c r="I113" s="126"/>
      <c r="J113" s="126"/>
      <c r="K113" s="578" t="s">
        <v>3311</v>
      </c>
      <c r="L113" s="579"/>
      <c r="M113" s="580"/>
    </row>
    <row r="114" spans="1:16" ht="20.100000000000001" customHeight="1">
      <c r="A114" s="119">
        <v>54</v>
      </c>
      <c r="B114" s="120">
        <v>162524203</v>
      </c>
      <c r="C114" s="121" t="s">
        <v>433</v>
      </c>
      <c r="D114" s="122" t="s">
        <v>434</v>
      </c>
      <c r="E114" s="123" t="s">
        <v>410</v>
      </c>
      <c r="F114" s="124" t="s">
        <v>411</v>
      </c>
      <c r="G114" s="125"/>
      <c r="H114" s="126"/>
      <c r="I114" s="126"/>
      <c r="J114" s="126"/>
      <c r="K114" s="578" t="s">
        <v>3311</v>
      </c>
      <c r="L114" s="579"/>
      <c r="M114" s="580"/>
    </row>
    <row r="115" spans="1:16" ht="20.100000000000001" customHeight="1">
      <c r="A115" s="119">
        <v>55</v>
      </c>
      <c r="B115" s="120">
        <v>162413899</v>
      </c>
      <c r="C115" s="121" t="s">
        <v>436</v>
      </c>
      <c r="D115" s="122" t="s">
        <v>211</v>
      </c>
      <c r="E115" s="123" t="s">
        <v>415</v>
      </c>
      <c r="F115" s="124" t="s">
        <v>411</v>
      </c>
      <c r="G115" s="125"/>
      <c r="H115" s="126"/>
      <c r="I115" s="126"/>
      <c r="J115" s="126"/>
      <c r="K115" s="578" t="s">
        <v>3311</v>
      </c>
      <c r="L115" s="579"/>
      <c r="M115" s="580"/>
    </row>
    <row r="116" spans="1:16" ht="20.100000000000001" customHeight="1">
      <c r="A116" s="119">
        <v>56</v>
      </c>
      <c r="B116" s="120">
        <v>162413900</v>
      </c>
      <c r="C116" s="121" t="s">
        <v>198</v>
      </c>
      <c r="D116" s="122" t="s">
        <v>437</v>
      </c>
      <c r="E116" s="123" t="s">
        <v>415</v>
      </c>
      <c r="F116" s="124" t="s">
        <v>411</v>
      </c>
      <c r="G116" s="125"/>
      <c r="H116" s="126"/>
      <c r="I116" s="126"/>
      <c r="J116" s="126"/>
      <c r="K116" s="578" t="s">
        <v>3311</v>
      </c>
      <c r="L116" s="579"/>
      <c r="M116" s="580"/>
    </row>
    <row r="118" spans="1:16" s="110" customFormat="1">
      <c r="B118" s="561" t="s">
        <v>80</v>
      </c>
      <c r="C118" s="561"/>
      <c r="D118" s="111"/>
      <c r="E118" s="561" t="s">
        <v>81</v>
      </c>
      <c r="F118" s="561"/>
      <c r="G118" s="561"/>
      <c r="H118" s="561"/>
      <c r="I118" s="561"/>
      <c r="J118" s="561"/>
      <c r="K118" s="112" t="s">
        <v>3315</v>
      </c>
    </row>
    <row r="119" spans="1:16" s="110" customFormat="1">
      <c r="B119" s="561" t="s">
        <v>82</v>
      </c>
      <c r="C119" s="561"/>
      <c r="D119" s="113" t="s">
        <v>3316</v>
      </c>
      <c r="E119" s="561" t="s">
        <v>3306</v>
      </c>
      <c r="F119" s="561"/>
      <c r="G119" s="561"/>
      <c r="H119" s="561"/>
      <c r="I119" s="561"/>
      <c r="J119" s="561"/>
      <c r="K119" s="114" t="s">
        <v>83</v>
      </c>
      <c r="L119" s="115" t="s">
        <v>84</v>
      </c>
      <c r="M119" s="115">
        <v>2</v>
      </c>
    </row>
    <row r="120" spans="1:16" s="116" customFormat="1" ht="18.75" customHeight="1">
      <c r="B120" s="117" t="s">
        <v>3307</v>
      </c>
      <c r="C120" s="562" t="s">
        <v>3308</v>
      </c>
      <c r="D120" s="562"/>
      <c r="E120" s="562"/>
      <c r="F120" s="562"/>
      <c r="G120" s="562"/>
      <c r="H120" s="562"/>
      <c r="I120" s="562"/>
      <c r="J120" s="562"/>
      <c r="K120" s="114" t="s">
        <v>85</v>
      </c>
      <c r="L120" s="114" t="s">
        <v>84</v>
      </c>
      <c r="M120" s="114">
        <v>5</v>
      </c>
    </row>
    <row r="121" spans="1:16" s="116" customFormat="1" ht="18.75" customHeight="1">
      <c r="A121" s="563" t="s">
        <v>3317</v>
      </c>
      <c r="B121" s="563"/>
      <c r="C121" s="563"/>
      <c r="D121" s="563"/>
      <c r="E121" s="563"/>
      <c r="F121" s="563"/>
      <c r="G121" s="563"/>
      <c r="H121" s="563"/>
      <c r="I121" s="563"/>
      <c r="J121" s="563"/>
      <c r="K121" s="114" t="s">
        <v>86</v>
      </c>
      <c r="L121" s="114" t="s">
        <v>84</v>
      </c>
      <c r="M121" s="114">
        <v>1</v>
      </c>
    </row>
    <row r="122" spans="1:16" ht="9" customHeight="1"/>
    <row r="123" spans="1:16" ht="15" customHeight="1">
      <c r="A123" s="564" t="s">
        <v>4</v>
      </c>
      <c r="B123" s="565" t="s">
        <v>87</v>
      </c>
      <c r="C123" s="566" t="s">
        <v>10</v>
      </c>
      <c r="D123" s="567" t="s">
        <v>11</v>
      </c>
      <c r="E123" s="565" t="s">
        <v>13</v>
      </c>
      <c r="F123" s="565" t="s">
        <v>88</v>
      </c>
      <c r="G123" s="565" t="s">
        <v>89</v>
      </c>
      <c r="H123" s="565" t="s">
        <v>90</v>
      </c>
      <c r="I123" s="568" t="s">
        <v>79</v>
      </c>
      <c r="J123" s="568"/>
      <c r="K123" s="569" t="s">
        <v>91</v>
      </c>
      <c r="L123" s="570"/>
      <c r="M123" s="571"/>
    </row>
    <row r="124" spans="1:16" ht="27" customHeight="1">
      <c r="A124" s="564"/>
      <c r="B124" s="564"/>
      <c r="C124" s="566"/>
      <c r="D124" s="567"/>
      <c r="E124" s="564"/>
      <c r="F124" s="564"/>
      <c r="G124" s="564"/>
      <c r="H124" s="564"/>
      <c r="I124" s="118" t="s">
        <v>92</v>
      </c>
      <c r="J124" s="118" t="s">
        <v>93</v>
      </c>
      <c r="K124" s="572"/>
      <c r="L124" s="573"/>
      <c r="M124" s="574"/>
      <c r="P124" s="76"/>
    </row>
    <row r="125" spans="1:16" ht="20.100000000000001" customHeight="1">
      <c r="A125" s="119">
        <v>1</v>
      </c>
      <c r="B125" s="120">
        <v>162413904</v>
      </c>
      <c r="C125" s="121" t="s">
        <v>439</v>
      </c>
      <c r="D125" s="122" t="s">
        <v>440</v>
      </c>
      <c r="E125" s="123" t="s">
        <v>415</v>
      </c>
      <c r="F125" s="124" t="s">
        <v>411</v>
      </c>
      <c r="G125" s="125"/>
      <c r="H125" s="126"/>
      <c r="I125" s="126"/>
      <c r="J125" s="126"/>
      <c r="K125" s="575" t="s">
        <v>3311</v>
      </c>
      <c r="L125" s="576"/>
      <c r="M125" s="577"/>
    </row>
    <row r="126" spans="1:16" ht="20.100000000000001" customHeight="1">
      <c r="A126" s="119">
        <v>2</v>
      </c>
      <c r="B126" s="120">
        <v>162413907</v>
      </c>
      <c r="C126" s="121" t="s">
        <v>441</v>
      </c>
      <c r="D126" s="122" t="s">
        <v>235</v>
      </c>
      <c r="E126" s="123" t="s">
        <v>415</v>
      </c>
      <c r="F126" s="124" t="s">
        <v>411</v>
      </c>
      <c r="G126" s="125"/>
      <c r="H126" s="126"/>
      <c r="I126" s="126"/>
      <c r="J126" s="126"/>
      <c r="K126" s="578" t="s">
        <v>3311</v>
      </c>
      <c r="L126" s="579"/>
      <c r="M126" s="580"/>
    </row>
    <row r="127" spans="1:16" ht="20.100000000000001" customHeight="1">
      <c r="A127" s="119">
        <v>3</v>
      </c>
      <c r="B127" s="120">
        <v>162413912</v>
      </c>
      <c r="C127" s="121" t="s">
        <v>443</v>
      </c>
      <c r="D127" s="122" t="s">
        <v>444</v>
      </c>
      <c r="E127" s="123" t="s">
        <v>410</v>
      </c>
      <c r="F127" s="124" t="s">
        <v>411</v>
      </c>
      <c r="G127" s="125"/>
      <c r="H127" s="126"/>
      <c r="I127" s="126"/>
      <c r="J127" s="126"/>
      <c r="K127" s="578" t="s">
        <v>3311</v>
      </c>
      <c r="L127" s="579"/>
      <c r="M127" s="580"/>
    </row>
    <row r="128" spans="1:16" ht="20.100000000000001" customHeight="1">
      <c r="A128" s="119">
        <v>4</v>
      </c>
      <c r="B128" s="120">
        <v>162333744</v>
      </c>
      <c r="C128" s="121" t="s">
        <v>446</v>
      </c>
      <c r="D128" s="122" t="s">
        <v>124</v>
      </c>
      <c r="E128" s="123" t="s">
        <v>410</v>
      </c>
      <c r="F128" s="124" t="s">
        <v>411</v>
      </c>
      <c r="G128" s="125"/>
      <c r="H128" s="126"/>
      <c r="I128" s="126"/>
      <c r="J128" s="126"/>
      <c r="K128" s="578" t="s">
        <v>3311</v>
      </c>
      <c r="L128" s="579"/>
      <c r="M128" s="580"/>
    </row>
    <row r="129" spans="1:13" ht="20.100000000000001" customHeight="1">
      <c r="A129" s="119">
        <v>5</v>
      </c>
      <c r="B129" s="120">
        <v>162413917</v>
      </c>
      <c r="C129" s="121" t="s">
        <v>447</v>
      </c>
      <c r="D129" s="122" t="s">
        <v>448</v>
      </c>
      <c r="E129" s="123" t="s">
        <v>410</v>
      </c>
      <c r="F129" s="124" t="s">
        <v>411</v>
      </c>
      <c r="G129" s="125"/>
      <c r="H129" s="126"/>
      <c r="I129" s="126"/>
      <c r="J129" s="126"/>
      <c r="K129" s="578" t="s">
        <v>3311</v>
      </c>
      <c r="L129" s="579"/>
      <c r="M129" s="580"/>
    </row>
    <row r="130" spans="1:13" ht="20.100000000000001" customHeight="1">
      <c r="A130" s="119">
        <v>6</v>
      </c>
      <c r="B130" s="120">
        <v>162413918</v>
      </c>
      <c r="C130" s="121" t="s">
        <v>450</v>
      </c>
      <c r="D130" s="122" t="s">
        <v>448</v>
      </c>
      <c r="E130" s="123" t="s">
        <v>415</v>
      </c>
      <c r="F130" s="124" t="s">
        <v>411</v>
      </c>
      <c r="G130" s="125"/>
      <c r="H130" s="126"/>
      <c r="I130" s="126"/>
      <c r="J130" s="126"/>
      <c r="K130" s="578" t="s">
        <v>3311</v>
      </c>
      <c r="L130" s="579"/>
      <c r="M130" s="580"/>
    </row>
    <row r="131" spans="1:13" ht="20.100000000000001" customHeight="1">
      <c r="A131" s="119">
        <v>7</v>
      </c>
      <c r="B131" s="120">
        <v>162417439</v>
      </c>
      <c r="C131" s="121" t="s">
        <v>452</v>
      </c>
      <c r="D131" s="122" t="s">
        <v>453</v>
      </c>
      <c r="E131" s="123" t="s">
        <v>415</v>
      </c>
      <c r="F131" s="124" t="s">
        <v>411</v>
      </c>
      <c r="G131" s="125"/>
      <c r="H131" s="126"/>
      <c r="I131" s="126"/>
      <c r="J131" s="126"/>
      <c r="K131" s="578" t="s">
        <v>3311</v>
      </c>
      <c r="L131" s="579"/>
      <c r="M131" s="580"/>
    </row>
    <row r="132" spans="1:13" ht="20.100000000000001" customHeight="1">
      <c r="A132" s="119">
        <v>8</v>
      </c>
      <c r="B132" s="120">
        <v>162413920</v>
      </c>
      <c r="C132" s="121" t="s">
        <v>454</v>
      </c>
      <c r="D132" s="122" t="s">
        <v>455</v>
      </c>
      <c r="E132" s="123" t="s">
        <v>410</v>
      </c>
      <c r="F132" s="124" t="s">
        <v>411</v>
      </c>
      <c r="G132" s="125"/>
      <c r="H132" s="126"/>
      <c r="I132" s="126"/>
      <c r="J132" s="126"/>
      <c r="K132" s="578" t="s">
        <v>3311</v>
      </c>
      <c r="L132" s="579"/>
      <c r="M132" s="580"/>
    </row>
    <row r="133" spans="1:13" ht="20.100000000000001" customHeight="1">
      <c r="A133" s="119">
        <v>9</v>
      </c>
      <c r="B133" s="120">
        <v>162417506</v>
      </c>
      <c r="C133" s="121" t="s">
        <v>457</v>
      </c>
      <c r="D133" s="122" t="s">
        <v>455</v>
      </c>
      <c r="E133" s="123" t="s">
        <v>415</v>
      </c>
      <c r="F133" s="124" t="s">
        <v>411</v>
      </c>
      <c r="G133" s="125"/>
      <c r="H133" s="126"/>
      <c r="I133" s="126"/>
      <c r="J133" s="126"/>
      <c r="K133" s="578" t="s">
        <v>3311</v>
      </c>
      <c r="L133" s="579"/>
      <c r="M133" s="580"/>
    </row>
    <row r="134" spans="1:13" ht="20.100000000000001" customHeight="1">
      <c r="A134" s="119">
        <v>10</v>
      </c>
      <c r="B134" s="120">
        <v>162413923</v>
      </c>
      <c r="C134" s="121" t="s">
        <v>198</v>
      </c>
      <c r="D134" s="122" t="s">
        <v>459</v>
      </c>
      <c r="E134" s="123" t="s">
        <v>415</v>
      </c>
      <c r="F134" s="124" t="s">
        <v>411</v>
      </c>
      <c r="G134" s="125"/>
      <c r="H134" s="126"/>
      <c r="I134" s="126"/>
      <c r="J134" s="126"/>
      <c r="K134" s="578" t="s">
        <v>3311</v>
      </c>
      <c r="L134" s="579"/>
      <c r="M134" s="580"/>
    </row>
    <row r="135" spans="1:13" ht="20.100000000000001" customHeight="1">
      <c r="A135" s="119">
        <v>11</v>
      </c>
      <c r="B135" s="120">
        <v>162413924</v>
      </c>
      <c r="C135" s="121" t="s">
        <v>461</v>
      </c>
      <c r="D135" s="122" t="s">
        <v>459</v>
      </c>
      <c r="E135" s="123" t="s">
        <v>410</v>
      </c>
      <c r="F135" s="124" t="s">
        <v>411</v>
      </c>
      <c r="G135" s="125"/>
      <c r="H135" s="126"/>
      <c r="I135" s="126"/>
      <c r="J135" s="126"/>
      <c r="K135" s="578" t="s">
        <v>3311</v>
      </c>
      <c r="L135" s="579"/>
      <c r="M135" s="580"/>
    </row>
    <row r="136" spans="1:13" ht="20.100000000000001" customHeight="1">
      <c r="A136" s="119">
        <v>12</v>
      </c>
      <c r="B136" s="120">
        <v>152416453</v>
      </c>
      <c r="C136" s="121" t="s">
        <v>463</v>
      </c>
      <c r="D136" s="122" t="s">
        <v>464</v>
      </c>
      <c r="E136" s="123" t="s">
        <v>415</v>
      </c>
      <c r="F136" s="124" t="s">
        <v>411</v>
      </c>
      <c r="G136" s="125"/>
      <c r="H136" s="126"/>
      <c r="I136" s="126"/>
      <c r="J136" s="126"/>
      <c r="K136" s="578" t="s">
        <v>3311</v>
      </c>
      <c r="L136" s="579"/>
      <c r="M136" s="580"/>
    </row>
    <row r="137" spans="1:13" ht="20.100000000000001" customHeight="1">
      <c r="A137" s="119">
        <v>13</v>
      </c>
      <c r="B137" s="120">
        <v>162413926</v>
      </c>
      <c r="C137" s="121" t="s">
        <v>465</v>
      </c>
      <c r="D137" s="122" t="s">
        <v>464</v>
      </c>
      <c r="E137" s="123" t="s">
        <v>410</v>
      </c>
      <c r="F137" s="124" t="s">
        <v>411</v>
      </c>
      <c r="G137" s="125"/>
      <c r="H137" s="126"/>
      <c r="I137" s="126"/>
      <c r="J137" s="126"/>
      <c r="K137" s="578" t="s">
        <v>3311</v>
      </c>
      <c r="L137" s="579"/>
      <c r="M137" s="580"/>
    </row>
    <row r="138" spans="1:13" ht="20.100000000000001" customHeight="1">
      <c r="A138" s="119">
        <v>14</v>
      </c>
      <c r="B138" s="120">
        <v>162413927</v>
      </c>
      <c r="C138" s="121" t="s">
        <v>466</v>
      </c>
      <c r="D138" s="122" t="s">
        <v>467</v>
      </c>
      <c r="E138" s="123" t="s">
        <v>410</v>
      </c>
      <c r="F138" s="124" t="s">
        <v>411</v>
      </c>
      <c r="G138" s="125"/>
      <c r="H138" s="126"/>
      <c r="I138" s="126"/>
      <c r="J138" s="126"/>
      <c r="K138" s="578" t="s">
        <v>3311</v>
      </c>
      <c r="L138" s="579"/>
      <c r="M138" s="580"/>
    </row>
    <row r="139" spans="1:13" ht="20.100000000000001" customHeight="1">
      <c r="A139" s="119">
        <v>15</v>
      </c>
      <c r="B139" s="120">
        <v>162416456</v>
      </c>
      <c r="C139" s="121" t="s">
        <v>469</v>
      </c>
      <c r="D139" s="122" t="s">
        <v>259</v>
      </c>
      <c r="E139" s="123" t="s">
        <v>415</v>
      </c>
      <c r="F139" s="124" t="s">
        <v>411</v>
      </c>
      <c r="G139" s="125"/>
      <c r="H139" s="126"/>
      <c r="I139" s="126"/>
      <c r="J139" s="126"/>
      <c r="K139" s="578" t="s">
        <v>3311</v>
      </c>
      <c r="L139" s="579"/>
      <c r="M139" s="580"/>
    </row>
    <row r="140" spans="1:13" ht="20.100000000000001" customHeight="1">
      <c r="A140" s="119">
        <v>16</v>
      </c>
      <c r="B140" s="120">
        <v>162413934</v>
      </c>
      <c r="C140" s="121" t="s">
        <v>471</v>
      </c>
      <c r="D140" s="122" t="s">
        <v>121</v>
      </c>
      <c r="E140" s="123" t="s">
        <v>415</v>
      </c>
      <c r="F140" s="124" t="s">
        <v>411</v>
      </c>
      <c r="G140" s="125"/>
      <c r="H140" s="126"/>
      <c r="I140" s="126"/>
      <c r="J140" s="126"/>
      <c r="K140" s="578" t="s">
        <v>3311</v>
      </c>
      <c r="L140" s="579"/>
      <c r="M140" s="580"/>
    </row>
    <row r="141" spans="1:13" ht="20.100000000000001" customHeight="1">
      <c r="A141" s="119">
        <v>17</v>
      </c>
      <c r="B141" s="120">
        <v>162413935</v>
      </c>
      <c r="C141" s="121" t="s">
        <v>443</v>
      </c>
      <c r="D141" s="122" t="s">
        <v>121</v>
      </c>
      <c r="E141" s="123" t="s">
        <v>415</v>
      </c>
      <c r="F141" s="124" t="s">
        <v>411</v>
      </c>
      <c r="G141" s="125"/>
      <c r="H141" s="126"/>
      <c r="I141" s="126"/>
      <c r="J141" s="126"/>
      <c r="K141" s="578" t="s">
        <v>3311</v>
      </c>
      <c r="L141" s="579"/>
      <c r="M141" s="580"/>
    </row>
    <row r="142" spans="1:13" ht="20.100000000000001" customHeight="1">
      <c r="A142" s="119">
        <v>18</v>
      </c>
      <c r="B142" s="120">
        <v>162413939</v>
      </c>
      <c r="C142" s="121" t="s">
        <v>474</v>
      </c>
      <c r="D142" s="122" t="s">
        <v>121</v>
      </c>
      <c r="E142" s="123" t="s">
        <v>410</v>
      </c>
      <c r="F142" s="124" t="s">
        <v>411</v>
      </c>
      <c r="G142" s="125"/>
      <c r="H142" s="126"/>
      <c r="I142" s="126"/>
      <c r="J142" s="126"/>
      <c r="K142" s="578" t="s">
        <v>3311</v>
      </c>
      <c r="L142" s="579"/>
      <c r="M142" s="580"/>
    </row>
    <row r="143" spans="1:13" ht="20.100000000000001" customHeight="1">
      <c r="A143" s="119">
        <v>19</v>
      </c>
      <c r="B143" s="120">
        <v>162417023</v>
      </c>
      <c r="C143" s="121" t="s">
        <v>475</v>
      </c>
      <c r="D143" s="122" t="s">
        <v>121</v>
      </c>
      <c r="E143" s="123" t="s">
        <v>415</v>
      </c>
      <c r="F143" s="124" t="s">
        <v>411</v>
      </c>
      <c r="G143" s="125"/>
      <c r="H143" s="126"/>
      <c r="I143" s="126"/>
      <c r="J143" s="126"/>
      <c r="K143" s="578" t="s">
        <v>3311</v>
      </c>
      <c r="L143" s="579"/>
      <c r="M143" s="580"/>
    </row>
    <row r="144" spans="1:13" ht="20.100000000000001" customHeight="1">
      <c r="A144" s="119">
        <v>20</v>
      </c>
      <c r="B144" s="120">
        <v>162413940</v>
      </c>
      <c r="C144" s="121" t="s">
        <v>192</v>
      </c>
      <c r="D144" s="122" t="s">
        <v>270</v>
      </c>
      <c r="E144" s="123" t="s">
        <v>415</v>
      </c>
      <c r="F144" s="124" t="s">
        <v>411</v>
      </c>
      <c r="G144" s="125"/>
      <c r="H144" s="126"/>
      <c r="I144" s="126"/>
      <c r="J144" s="126"/>
      <c r="K144" s="578" t="s">
        <v>3311</v>
      </c>
      <c r="L144" s="579"/>
      <c r="M144" s="580"/>
    </row>
    <row r="145" spans="1:13" ht="20.100000000000001" customHeight="1">
      <c r="A145" s="119">
        <v>21</v>
      </c>
      <c r="B145" s="120">
        <v>162413952</v>
      </c>
      <c r="C145" s="121" t="s">
        <v>198</v>
      </c>
      <c r="D145" s="122" t="s">
        <v>478</v>
      </c>
      <c r="E145" s="123" t="s">
        <v>415</v>
      </c>
      <c r="F145" s="124" t="s">
        <v>411</v>
      </c>
      <c r="G145" s="125"/>
      <c r="H145" s="126"/>
      <c r="I145" s="126"/>
      <c r="J145" s="126"/>
      <c r="K145" s="578" t="s">
        <v>3311</v>
      </c>
      <c r="L145" s="579"/>
      <c r="M145" s="580"/>
    </row>
    <row r="146" spans="1:13" ht="20.100000000000001" customHeight="1">
      <c r="A146" s="119">
        <v>22</v>
      </c>
      <c r="B146" s="120">
        <v>152412052</v>
      </c>
      <c r="C146" s="121" t="s">
        <v>479</v>
      </c>
      <c r="D146" s="122" t="s">
        <v>480</v>
      </c>
      <c r="E146" s="123" t="s">
        <v>410</v>
      </c>
      <c r="F146" s="124" t="s">
        <v>411</v>
      </c>
      <c r="G146" s="125"/>
      <c r="H146" s="126"/>
      <c r="I146" s="126"/>
      <c r="J146" s="126"/>
      <c r="K146" s="578" t="s">
        <v>3311</v>
      </c>
      <c r="L146" s="579"/>
      <c r="M146" s="580"/>
    </row>
    <row r="147" spans="1:13" ht="20.100000000000001" customHeight="1">
      <c r="A147" s="119">
        <v>23</v>
      </c>
      <c r="B147" s="120">
        <v>152413376</v>
      </c>
      <c r="C147" s="121" t="s">
        <v>482</v>
      </c>
      <c r="D147" s="122" t="s">
        <v>308</v>
      </c>
      <c r="E147" s="123" t="s">
        <v>410</v>
      </c>
      <c r="F147" s="124" t="s">
        <v>411</v>
      </c>
      <c r="G147" s="125"/>
      <c r="H147" s="126"/>
      <c r="I147" s="126"/>
      <c r="J147" s="126"/>
      <c r="K147" s="578" t="s">
        <v>3311</v>
      </c>
      <c r="L147" s="579"/>
      <c r="M147" s="580"/>
    </row>
    <row r="148" spans="1:13" ht="20.100000000000001" customHeight="1">
      <c r="A148" s="119">
        <v>24</v>
      </c>
      <c r="B148" s="120">
        <v>152413333</v>
      </c>
      <c r="C148" s="121" t="s">
        <v>484</v>
      </c>
      <c r="D148" s="122" t="s">
        <v>485</v>
      </c>
      <c r="E148" s="123" t="s">
        <v>415</v>
      </c>
      <c r="F148" s="124" t="s">
        <v>411</v>
      </c>
      <c r="G148" s="125"/>
      <c r="H148" s="126"/>
      <c r="I148" s="126"/>
      <c r="J148" s="126"/>
      <c r="K148" s="578" t="s">
        <v>3311</v>
      </c>
      <c r="L148" s="579"/>
      <c r="M148" s="580"/>
    </row>
    <row r="149" spans="1:13" ht="20.100000000000001" customHeight="1">
      <c r="A149" s="119">
        <v>25</v>
      </c>
      <c r="B149" s="120">
        <v>152413326</v>
      </c>
      <c r="C149" s="121" t="s">
        <v>3139</v>
      </c>
      <c r="D149" s="122" t="s">
        <v>262</v>
      </c>
      <c r="E149" s="123" t="s">
        <v>3301</v>
      </c>
      <c r="F149" s="124" t="s">
        <v>411</v>
      </c>
      <c r="G149" s="125"/>
      <c r="H149" s="126"/>
      <c r="I149" s="126"/>
      <c r="J149" s="126"/>
      <c r="K149" s="578" t="s">
        <v>3311</v>
      </c>
      <c r="L149" s="579"/>
      <c r="M149" s="580"/>
    </row>
    <row r="150" spans="1:13" ht="20.100000000000001" customHeight="1">
      <c r="A150" s="119">
        <v>26</v>
      </c>
      <c r="B150" s="120">
        <v>162423967</v>
      </c>
      <c r="C150" s="121" t="s">
        <v>466</v>
      </c>
      <c r="D150" s="122" t="s">
        <v>486</v>
      </c>
      <c r="E150" s="123" t="s">
        <v>488</v>
      </c>
      <c r="F150" s="124" t="s">
        <v>489</v>
      </c>
      <c r="G150" s="125"/>
      <c r="H150" s="126"/>
      <c r="I150" s="126"/>
      <c r="J150" s="126"/>
      <c r="K150" s="578" t="s">
        <v>3311</v>
      </c>
      <c r="L150" s="579"/>
      <c r="M150" s="580"/>
    </row>
    <row r="151" spans="1:13" ht="20.100000000000001" customHeight="1">
      <c r="A151" s="119">
        <v>27</v>
      </c>
      <c r="B151" s="120">
        <v>162717325</v>
      </c>
      <c r="C151" s="121" t="s">
        <v>429</v>
      </c>
      <c r="D151" s="122" t="s">
        <v>486</v>
      </c>
      <c r="E151" s="123" t="s">
        <v>491</v>
      </c>
      <c r="F151" s="124" t="s">
        <v>489</v>
      </c>
      <c r="G151" s="125"/>
      <c r="H151" s="126"/>
      <c r="I151" s="126"/>
      <c r="J151" s="126"/>
      <c r="K151" s="578" t="s">
        <v>3311</v>
      </c>
      <c r="L151" s="579"/>
      <c r="M151" s="580"/>
    </row>
    <row r="152" spans="1:13" ht="20.100000000000001" customHeight="1">
      <c r="A152" s="119">
        <v>28</v>
      </c>
      <c r="B152" s="120">
        <v>162423968</v>
      </c>
      <c r="C152" s="121" t="s">
        <v>492</v>
      </c>
      <c r="D152" s="122" t="s">
        <v>422</v>
      </c>
      <c r="E152" s="123" t="s">
        <v>488</v>
      </c>
      <c r="F152" s="124" t="s">
        <v>489</v>
      </c>
      <c r="G152" s="125"/>
      <c r="H152" s="126"/>
      <c r="I152" s="126"/>
      <c r="J152" s="126"/>
      <c r="K152" s="578" t="s">
        <v>3311</v>
      </c>
      <c r="L152" s="579"/>
      <c r="M152" s="580"/>
    </row>
    <row r="153" spans="1:13" ht="20.100000000000001" customHeight="1">
      <c r="A153" s="119">
        <v>29</v>
      </c>
      <c r="B153" s="120">
        <v>162735068</v>
      </c>
      <c r="C153" s="121" t="s">
        <v>494</v>
      </c>
      <c r="D153" s="122" t="s">
        <v>495</v>
      </c>
      <c r="E153" s="123" t="s">
        <v>491</v>
      </c>
      <c r="F153" s="124" t="s">
        <v>489</v>
      </c>
      <c r="G153" s="125"/>
      <c r="H153" s="126"/>
      <c r="I153" s="126"/>
      <c r="J153" s="126"/>
      <c r="K153" s="578" t="s">
        <v>3311</v>
      </c>
      <c r="L153" s="579"/>
      <c r="M153" s="580"/>
    </row>
    <row r="154" spans="1:13" ht="20.100000000000001" customHeight="1">
      <c r="A154" s="128">
        <v>30</v>
      </c>
      <c r="B154" s="120">
        <v>162716854</v>
      </c>
      <c r="C154" s="121" t="s">
        <v>496</v>
      </c>
      <c r="D154" s="122" t="s">
        <v>323</v>
      </c>
      <c r="E154" s="123" t="s">
        <v>491</v>
      </c>
      <c r="F154" s="124" t="s">
        <v>489</v>
      </c>
      <c r="G154" s="129"/>
      <c r="H154" s="130"/>
      <c r="I154" s="130"/>
      <c r="J154" s="130"/>
      <c r="K154" s="578" t="s">
        <v>3311</v>
      </c>
      <c r="L154" s="579"/>
      <c r="M154" s="580"/>
    </row>
    <row r="155" spans="1:13" ht="20.100000000000001" customHeight="1">
      <c r="A155" s="150">
        <v>31</v>
      </c>
      <c r="B155" s="151">
        <v>162427109</v>
      </c>
      <c r="C155" s="152" t="s">
        <v>498</v>
      </c>
      <c r="D155" s="153" t="s">
        <v>499</v>
      </c>
      <c r="E155" s="154" t="s">
        <v>488</v>
      </c>
      <c r="F155" s="155" t="s">
        <v>489</v>
      </c>
      <c r="G155" s="156"/>
      <c r="H155" s="157"/>
      <c r="I155" s="157"/>
      <c r="J155" s="157"/>
      <c r="K155" s="575" t="s">
        <v>3311</v>
      </c>
      <c r="L155" s="576"/>
      <c r="M155" s="577"/>
    </row>
    <row r="156" spans="1:13" ht="20.100000000000001" customHeight="1">
      <c r="A156" s="119">
        <v>32</v>
      </c>
      <c r="B156" s="120">
        <v>162715065</v>
      </c>
      <c r="C156" s="121" t="s">
        <v>198</v>
      </c>
      <c r="D156" s="122" t="s">
        <v>328</v>
      </c>
      <c r="E156" s="123" t="s">
        <v>491</v>
      </c>
      <c r="F156" s="124" t="s">
        <v>489</v>
      </c>
      <c r="G156" s="125"/>
      <c r="H156" s="126"/>
      <c r="I156" s="126"/>
      <c r="J156" s="126"/>
      <c r="K156" s="578" t="s">
        <v>3311</v>
      </c>
      <c r="L156" s="579"/>
      <c r="M156" s="580"/>
    </row>
    <row r="157" spans="1:13" ht="20.100000000000001" customHeight="1">
      <c r="A157" s="119">
        <v>33</v>
      </c>
      <c r="B157" s="120">
        <v>162737113</v>
      </c>
      <c r="C157" s="121" t="s">
        <v>330</v>
      </c>
      <c r="D157" s="122" t="s">
        <v>331</v>
      </c>
      <c r="E157" s="123" t="s">
        <v>491</v>
      </c>
      <c r="F157" s="124" t="s">
        <v>489</v>
      </c>
      <c r="G157" s="125"/>
      <c r="H157" s="126"/>
      <c r="I157" s="126"/>
      <c r="J157" s="126"/>
      <c r="K157" s="578" t="s">
        <v>3311</v>
      </c>
      <c r="L157" s="579"/>
      <c r="M157" s="580"/>
    </row>
    <row r="158" spans="1:13" ht="20.100000000000001" customHeight="1">
      <c r="A158" s="119">
        <v>34</v>
      </c>
      <c r="B158" s="120">
        <v>162423969</v>
      </c>
      <c r="C158" s="121" t="s">
        <v>503</v>
      </c>
      <c r="D158" s="122" t="s">
        <v>504</v>
      </c>
      <c r="E158" s="123" t="s">
        <v>488</v>
      </c>
      <c r="F158" s="124" t="s">
        <v>489</v>
      </c>
      <c r="G158" s="125"/>
      <c r="H158" s="126"/>
      <c r="I158" s="126"/>
      <c r="J158" s="126"/>
      <c r="K158" s="578" t="s">
        <v>3311</v>
      </c>
      <c r="L158" s="579"/>
      <c r="M158" s="580"/>
    </row>
    <row r="159" spans="1:13" ht="20.100000000000001" customHeight="1">
      <c r="A159" s="119">
        <v>35</v>
      </c>
      <c r="B159" s="120">
        <v>162715066</v>
      </c>
      <c r="C159" s="121" t="s">
        <v>330</v>
      </c>
      <c r="D159" s="122" t="s">
        <v>199</v>
      </c>
      <c r="E159" s="123" t="s">
        <v>491</v>
      </c>
      <c r="F159" s="124" t="s">
        <v>489</v>
      </c>
      <c r="G159" s="125"/>
      <c r="H159" s="126"/>
      <c r="I159" s="126"/>
      <c r="J159" s="126"/>
      <c r="K159" s="578" t="s">
        <v>3311</v>
      </c>
      <c r="L159" s="579"/>
      <c r="M159" s="580"/>
    </row>
    <row r="160" spans="1:13" ht="20.100000000000001" customHeight="1">
      <c r="A160" s="119">
        <v>36</v>
      </c>
      <c r="B160" s="120">
        <v>161325317</v>
      </c>
      <c r="C160" s="121" t="s">
        <v>506</v>
      </c>
      <c r="D160" s="122" t="s">
        <v>199</v>
      </c>
      <c r="E160" s="123" t="s">
        <v>491</v>
      </c>
      <c r="F160" s="124" t="s">
        <v>489</v>
      </c>
      <c r="G160" s="125"/>
      <c r="H160" s="126"/>
      <c r="I160" s="126"/>
      <c r="J160" s="126"/>
      <c r="K160" s="578" t="s">
        <v>3311</v>
      </c>
      <c r="L160" s="579"/>
      <c r="M160" s="580"/>
    </row>
    <row r="161" spans="1:13" ht="20.100000000000001" customHeight="1">
      <c r="A161" s="119">
        <v>37</v>
      </c>
      <c r="B161" s="120">
        <v>152714465</v>
      </c>
      <c r="C161" s="121" t="s">
        <v>508</v>
      </c>
      <c r="D161" s="122" t="s">
        <v>211</v>
      </c>
      <c r="E161" s="123" t="s">
        <v>491</v>
      </c>
      <c r="F161" s="124" t="s">
        <v>489</v>
      </c>
      <c r="G161" s="125"/>
      <c r="H161" s="126"/>
      <c r="I161" s="126"/>
      <c r="J161" s="126"/>
      <c r="K161" s="578" t="s">
        <v>3311</v>
      </c>
      <c r="L161" s="579"/>
      <c r="M161" s="580"/>
    </row>
    <row r="162" spans="1:13" ht="20.100000000000001" customHeight="1">
      <c r="A162" s="119">
        <v>38</v>
      </c>
      <c r="B162" s="120">
        <v>162423971</v>
      </c>
      <c r="C162" s="121" t="s">
        <v>350</v>
      </c>
      <c r="D162" s="122" t="s">
        <v>437</v>
      </c>
      <c r="E162" s="123" t="s">
        <v>488</v>
      </c>
      <c r="F162" s="124" t="s">
        <v>489</v>
      </c>
      <c r="G162" s="125"/>
      <c r="H162" s="126"/>
      <c r="I162" s="126"/>
      <c r="J162" s="126"/>
      <c r="K162" s="578" t="s">
        <v>3311</v>
      </c>
      <c r="L162" s="579"/>
      <c r="M162" s="580"/>
    </row>
    <row r="163" spans="1:13" ht="20.100000000000001" customHeight="1">
      <c r="A163" s="119">
        <v>39</v>
      </c>
      <c r="B163" s="120">
        <v>152734522</v>
      </c>
      <c r="C163" s="121" t="s">
        <v>511</v>
      </c>
      <c r="D163" s="122" t="s">
        <v>437</v>
      </c>
      <c r="E163" s="123" t="s">
        <v>491</v>
      </c>
      <c r="F163" s="124" t="s">
        <v>489</v>
      </c>
      <c r="G163" s="125"/>
      <c r="H163" s="126"/>
      <c r="I163" s="126"/>
      <c r="J163" s="126"/>
      <c r="K163" s="578" t="s">
        <v>3311</v>
      </c>
      <c r="L163" s="579"/>
      <c r="M163" s="580"/>
    </row>
    <row r="164" spans="1:13" ht="20.100000000000001" customHeight="1">
      <c r="A164" s="119">
        <v>40</v>
      </c>
      <c r="B164" s="120">
        <v>162423972</v>
      </c>
      <c r="C164" s="121" t="s">
        <v>513</v>
      </c>
      <c r="D164" s="122" t="s">
        <v>514</v>
      </c>
      <c r="E164" s="123" t="s">
        <v>488</v>
      </c>
      <c r="F164" s="124" t="s">
        <v>489</v>
      </c>
      <c r="G164" s="125"/>
      <c r="H164" s="126"/>
      <c r="I164" s="126"/>
      <c r="J164" s="126"/>
      <c r="K164" s="578" t="s">
        <v>3311</v>
      </c>
      <c r="L164" s="579"/>
      <c r="M164" s="580"/>
    </row>
    <row r="165" spans="1:13" ht="20.100000000000001" customHeight="1">
      <c r="A165" s="119">
        <v>41</v>
      </c>
      <c r="B165" s="120">
        <v>162735072</v>
      </c>
      <c r="C165" s="121" t="s">
        <v>516</v>
      </c>
      <c r="D165" s="122" t="s">
        <v>230</v>
      </c>
      <c r="E165" s="123" t="s">
        <v>491</v>
      </c>
      <c r="F165" s="124" t="s">
        <v>489</v>
      </c>
      <c r="G165" s="125"/>
      <c r="H165" s="126"/>
      <c r="I165" s="126"/>
      <c r="J165" s="126"/>
      <c r="K165" s="578" t="s">
        <v>3311</v>
      </c>
      <c r="L165" s="579"/>
      <c r="M165" s="580"/>
    </row>
    <row r="166" spans="1:13" ht="20.100000000000001" customHeight="1">
      <c r="A166" s="119">
        <v>42</v>
      </c>
      <c r="B166" s="120">
        <v>162716961</v>
      </c>
      <c r="C166" s="121" t="s">
        <v>518</v>
      </c>
      <c r="D166" s="122" t="s">
        <v>519</v>
      </c>
      <c r="E166" s="123" t="s">
        <v>491</v>
      </c>
      <c r="F166" s="124" t="s">
        <v>489</v>
      </c>
      <c r="G166" s="125"/>
      <c r="H166" s="126"/>
      <c r="I166" s="126"/>
      <c r="J166" s="126"/>
      <c r="K166" s="578" t="s">
        <v>3311</v>
      </c>
      <c r="L166" s="579"/>
      <c r="M166" s="580"/>
    </row>
    <row r="167" spans="1:13" ht="20.100000000000001" customHeight="1">
      <c r="A167" s="119">
        <v>43</v>
      </c>
      <c r="B167" s="120">
        <v>162736788</v>
      </c>
      <c r="C167" s="121" t="s">
        <v>443</v>
      </c>
      <c r="D167" s="122" t="s">
        <v>520</v>
      </c>
      <c r="E167" s="123" t="s">
        <v>491</v>
      </c>
      <c r="F167" s="124" t="s">
        <v>489</v>
      </c>
      <c r="G167" s="125"/>
      <c r="H167" s="126"/>
      <c r="I167" s="126"/>
      <c r="J167" s="126"/>
      <c r="K167" s="578" t="s">
        <v>3311</v>
      </c>
      <c r="L167" s="579"/>
      <c r="M167" s="580"/>
    </row>
    <row r="168" spans="1:13" ht="20.100000000000001" customHeight="1">
      <c r="A168" s="119">
        <v>44</v>
      </c>
      <c r="B168" s="120">
        <v>162717203</v>
      </c>
      <c r="C168" s="121" t="s">
        <v>521</v>
      </c>
      <c r="D168" s="122" t="s">
        <v>522</v>
      </c>
      <c r="E168" s="123" t="s">
        <v>491</v>
      </c>
      <c r="F168" s="124" t="s">
        <v>489</v>
      </c>
      <c r="G168" s="125"/>
      <c r="H168" s="126"/>
      <c r="I168" s="126"/>
      <c r="J168" s="126"/>
      <c r="K168" s="578" t="s">
        <v>3311</v>
      </c>
      <c r="L168" s="579"/>
      <c r="M168" s="580"/>
    </row>
    <row r="169" spans="1:13" ht="20.100000000000001" customHeight="1">
      <c r="A169" s="119">
        <v>45</v>
      </c>
      <c r="B169" s="120">
        <v>162423973</v>
      </c>
      <c r="C169" s="121" t="s">
        <v>524</v>
      </c>
      <c r="D169" s="122" t="s">
        <v>448</v>
      </c>
      <c r="E169" s="123" t="s">
        <v>488</v>
      </c>
      <c r="F169" s="124" t="s">
        <v>489</v>
      </c>
      <c r="G169" s="125"/>
      <c r="H169" s="126"/>
      <c r="I169" s="126"/>
      <c r="J169" s="126"/>
      <c r="K169" s="578" t="s">
        <v>3311</v>
      </c>
      <c r="L169" s="579"/>
      <c r="M169" s="580"/>
    </row>
    <row r="170" spans="1:13" ht="20.100000000000001" customHeight="1">
      <c r="A170" s="119">
        <v>46</v>
      </c>
      <c r="B170" s="120">
        <v>162735073</v>
      </c>
      <c r="C170" s="121" t="s">
        <v>526</v>
      </c>
      <c r="D170" s="122" t="s">
        <v>342</v>
      </c>
      <c r="E170" s="123" t="s">
        <v>491</v>
      </c>
      <c r="F170" s="124" t="s">
        <v>489</v>
      </c>
      <c r="G170" s="125"/>
      <c r="H170" s="126"/>
      <c r="I170" s="126"/>
      <c r="J170" s="126"/>
      <c r="K170" s="578" t="s">
        <v>3311</v>
      </c>
      <c r="L170" s="579"/>
      <c r="M170" s="580"/>
    </row>
    <row r="171" spans="1:13" ht="20.100000000000001" customHeight="1">
      <c r="A171" s="119">
        <v>47</v>
      </c>
      <c r="B171" s="120">
        <v>152734510</v>
      </c>
      <c r="C171" s="121" t="s">
        <v>527</v>
      </c>
      <c r="D171" s="122" t="s">
        <v>464</v>
      </c>
      <c r="E171" s="123" t="s">
        <v>491</v>
      </c>
      <c r="F171" s="124" t="s">
        <v>489</v>
      </c>
      <c r="G171" s="125"/>
      <c r="H171" s="126"/>
      <c r="I171" s="126"/>
      <c r="J171" s="126"/>
      <c r="K171" s="578" t="s">
        <v>3311</v>
      </c>
      <c r="L171" s="579"/>
      <c r="M171" s="580"/>
    </row>
    <row r="172" spans="1:13" ht="20.100000000000001" customHeight="1">
      <c r="A172" s="119">
        <v>48</v>
      </c>
      <c r="B172" s="120">
        <v>162423976</v>
      </c>
      <c r="C172" s="121" t="s">
        <v>529</v>
      </c>
      <c r="D172" s="122" t="s">
        <v>530</v>
      </c>
      <c r="E172" s="123" t="s">
        <v>488</v>
      </c>
      <c r="F172" s="124" t="s">
        <v>489</v>
      </c>
      <c r="G172" s="125"/>
      <c r="H172" s="126"/>
      <c r="I172" s="126"/>
      <c r="J172" s="126"/>
      <c r="K172" s="578" t="s">
        <v>3311</v>
      </c>
      <c r="L172" s="579"/>
      <c r="M172" s="580"/>
    </row>
    <row r="173" spans="1:13" ht="20.100000000000001" customHeight="1">
      <c r="A173" s="119">
        <v>49</v>
      </c>
      <c r="B173" s="120">
        <v>162426908</v>
      </c>
      <c r="C173" s="121" t="s">
        <v>441</v>
      </c>
      <c r="D173" s="122" t="s">
        <v>532</v>
      </c>
      <c r="E173" s="123" t="s">
        <v>488</v>
      </c>
      <c r="F173" s="124" t="s">
        <v>489</v>
      </c>
      <c r="G173" s="125"/>
      <c r="H173" s="126"/>
      <c r="I173" s="126"/>
      <c r="J173" s="126"/>
      <c r="K173" s="578" t="s">
        <v>3311</v>
      </c>
      <c r="L173" s="579"/>
      <c r="M173" s="580"/>
    </row>
    <row r="174" spans="1:13" ht="20.100000000000001" customHeight="1">
      <c r="A174" s="119">
        <v>50</v>
      </c>
      <c r="B174" s="120">
        <v>162413937</v>
      </c>
      <c r="C174" s="121" t="s">
        <v>534</v>
      </c>
      <c r="D174" s="122" t="s">
        <v>121</v>
      </c>
      <c r="E174" s="123" t="s">
        <v>488</v>
      </c>
      <c r="F174" s="124" t="s">
        <v>489</v>
      </c>
      <c r="G174" s="125"/>
      <c r="H174" s="126"/>
      <c r="I174" s="126"/>
      <c r="J174" s="126"/>
      <c r="K174" s="578" t="s">
        <v>3311</v>
      </c>
      <c r="L174" s="579"/>
      <c r="M174" s="580"/>
    </row>
    <row r="175" spans="1:13" ht="20.100000000000001" customHeight="1">
      <c r="A175" s="119">
        <v>51</v>
      </c>
      <c r="B175" s="120">
        <v>152732087</v>
      </c>
      <c r="C175" s="121" t="s">
        <v>536</v>
      </c>
      <c r="D175" s="122" t="s">
        <v>121</v>
      </c>
      <c r="E175" s="123" t="s">
        <v>491</v>
      </c>
      <c r="F175" s="124" t="s">
        <v>489</v>
      </c>
      <c r="G175" s="125"/>
      <c r="H175" s="126"/>
      <c r="I175" s="126"/>
      <c r="J175" s="126"/>
      <c r="K175" s="578" t="s">
        <v>3311</v>
      </c>
      <c r="L175" s="579"/>
      <c r="M175" s="580"/>
    </row>
    <row r="176" spans="1:13" ht="20.100000000000001" customHeight="1">
      <c r="A176" s="119">
        <v>52</v>
      </c>
      <c r="B176" s="120">
        <v>162735074</v>
      </c>
      <c r="C176" s="121" t="s">
        <v>538</v>
      </c>
      <c r="D176" s="122" t="s">
        <v>539</v>
      </c>
      <c r="E176" s="123" t="s">
        <v>491</v>
      </c>
      <c r="F176" s="124" t="s">
        <v>489</v>
      </c>
      <c r="G176" s="125"/>
      <c r="H176" s="126"/>
      <c r="I176" s="126"/>
      <c r="J176" s="126"/>
      <c r="K176" s="578" t="s">
        <v>3311</v>
      </c>
      <c r="L176" s="579"/>
      <c r="M176" s="580"/>
    </row>
    <row r="177" spans="1:13" ht="20.100000000000001" customHeight="1">
      <c r="A177" s="119">
        <v>53</v>
      </c>
      <c r="B177" s="120">
        <v>162737379</v>
      </c>
      <c r="C177" s="121" t="s">
        <v>471</v>
      </c>
      <c r="D177" s="122" t="s">
        <v>539</v>
      </c>
      <c r="E177" s="123" t="s">
        <v>491</v>
      </c>
      <c r="F177" s="124" t="s">
        <v>489</v>
      </c>
      <c r="G177" s="125"/>
      <c r="H177" s="126"/>
      <c r="I177" s="126"/>
      <c r="J177" s="126"/>
      <c r="K177" s="578" t="s">
        <v>3311</v>
      </c>
      <c r="L177" s="579"/>
      <c r="M177" s="580"/>
    </row>
    <row r="178" spans="1:13" ht="20.100000000000001" customHeight="1">
      <c r="A178" s="119">
        <v>54</v>
      </c>
      <c r="B178" s="120">
        <v>152734529</v>
      </c>
      <c r="C178" s="121" t="s">
        <v>542</v>
      </c>
      <c r="D178" s="122" t="s">
        <v>276</v>
      </c>
      <c r="E178" s="123" t="s">
        <v>491</v>
      </c>
      <c r="F178" s="124" t="s">
        <v>489</v>
      </c>
      <c r="G178" s="125"/>
      <c r="H178" s="126"/>
      <c r="I178" s="126"/>
      <c r="J178" s="126"/>
      <c r="K178" s="578" t="s">
        <v>3311</v>
      </c>
      <c r="L178" s="579"/>
      <c r="M178" s="580"/>
    </row>
    <row r="179" spans="1:13" ht="20.100000000000001" customHeight="1">
      <c r="A179" s="119">
        <v>55</v>
      </c>
      <c r="B179" s="120">
        <v>162737114</v>
      </c>
      <c r="C179" s="121" t="s">
        <v>544</v>
      </c>
      <c r="D179" s="122" t="s">
        <v>276</v>
      </c>
      <c r="E179" s="123" t="s">
        <v>491</v>
      </c>
      <c r="F179" s="124" t="s">
        <v>489</v>
      </c>
      <c r="G179" s="125"/>
      <c r="H179" s="126"/>
      <c r="I179" s="126"/>
      <c r="J179" s="126"/>
      <c r="K179" s="578" t="s">
        <v>3311</v>
      </c>
      <c r="L179" s="579"/>
      <c r="M179" s="580"/>
    </row>
    <row r="180" spans="1:13" ht="20.100000000000001" customHeight="1">
      <c r="A180" s="119">
        <v>56</v>
      </c>
      <c r="B180" s="120">
        <v>162715067</v>
      </c>
      <c r="C180" s="121" t="s">
        <v>198</v>
      </c>
      <c r="D180" s="122" t="s">
        <v>546</v>
      </c>
      <c r="E180" s="123" t="s">
        <v>491</v>
      </c>
      <c r="F180" s="124" t="s">
        <v>489</v>
      </c>
      <c r="G180" s="125"/>
      <c r="H180" s="126"/>
      <c r="I180" s="126"/>
      <c r="J180" s="126"/>
      <c r="K180" s="578" t="s">
        <v>3311</v>
      </c>
      <c r="L180" s="579"/>
      <c r="M180" s="580"/>
    </row>
    <row r="181" spans="1:13" ht="20.100000000000001" customHeight="1">
      <c r="A181" s="119">
        <v>57</v>
      </c>
      <c r="B181" s="120">
        <v>162737204</v>
      </c>
      <c r="C181" s="121" t="s">
        <v>443</v>
      </c>
      <c r="D181" s="122" t="s">
        <v>548</v>
      </c>
      <c r="E181" s="123" t="s">
        <v>491</v>
      </c>
      <c r="F181" s="124" t="s">
        <v>489</v>
      </c>
      <c r="G181" s="125"/>
      <c r="H181" s="126"/>
      <c r="I181" s="126"/>
      <c r="J181" s="126"/>
      <c r="K181" s="578" t="s">
        <v>3311</v>
      </c>
      <c r="L181" s="579"/>
      <c r="M181" s="580"/>
    </row>
    <row r="182" spans="1:13" ht="20.100000000000001" customHeight="1">
      <c r="A182" s="119">
        <v>58</v>
      </c>
      <c r="B182" s="120">
        <v>162735076</v>
      </c>
      <c r="C182" s="121" t="s">
        <v>550</v>
      </c>
      <c r="D182" s="122" t="s">
        <v>391</v>
      </c>
      <c r="E182" s="123" t="s">
        <v>491</v>
      </c>
      <c r="F182" s="124" t="s">
        <v>489</v>
      </c>
      <c r="G182" s="125"/>
      <c r="H182" s="126"/>
      <c r="I182" s="126"/>
      <c r="J182" s="126"/>
      <c r="K182" s="578" t="s">
        <v>3311</v>
      </c>
      <c r="L182" s="579"/>
      <c r="M182" s="580"/>
    </row>
    <row r="183" spans="1:13" ht="20.100000000000001" customHeight="1">
      <c r="A183" s="119">
        <v>59</v>
      </c>
      <c r="B183" s="120">
        <v>152734519</v>
      </c>
      <c r="C183" s="121" t="s">
        <v>552</v>
      </c>
      <c r="D183" s="122" t="s">
        <v>553</v>
      </c>
      <c r="E183" s="123" t="s">
        <v>491</v>
      </c>
      <c r="F183" s="124" t="s">
        <v>489</v>
      </c>
      <c r="G183" s="125"/>
      <c r="H183" s="126"/>
      <c r="I183" s="126"/>
      <c r="J183" s="126"/>
      <c r="K183" s="578" t="s">
        <v>3311</v>
      </c>
      <c r="L183" s="579"/>
      <c r="M183" s="580"/>
    </row>
    <row r="184" spans="1:13" ht="20.100000000000001" customHeight="1">
      <c r="A184" s="119">
        <v>60</v>
      </c>
      <c r="B184" s="120">
        <v>162413953</v>
      </c>
      <c r="C184" s="121" t="s">
        <v>555</v>
      </c>
      <c r="D184" s="122" t="s">
        <v>556</v>
      </c>
      <c r="E184" s="123" t="s">
        <v>488</v>
      </c>
      <c r="F184" s="124" t="s">
        <v>489</v>
      </c>
      <c r="G184" s="125"/>
      <c r="H184" s="126"/>
      <c r="I184" s="126"/>
      <c r="J184" s="126"/>
      <c r="K184" s="578" t="s">
        <v>3311</v>
      </c>
      <c r="L184" s="579"/>
      <c r="M184" s="580"/>
    </row>
    <row r="185" spans="1:13" ht="20.100000000000001" customHeight="1">
      <c r="A185" s="150">
        <v>61</v>
      </c>
      <c r="B185" s="151">
        <v>152714476</v>
      </c>
      <c r="C185" s="152" t="s">
        <v>558</v>
      </c>
      <c r="D185" s="153" t="s">
        <v>303</v>
      </c>
      <c r="E185" s="154" t="s">
        <v>491</v>
      </c>
      <c r="F185" s="155" t="s">
        <v>489</v>
      </c>
      <c r="G185" s="156"/>
      <c r="H185" s="157"/>
      <c r="I185" s="157"/>
      <c r="J185" s="157"/>
      <c r="K185" s="575" t="s">
        <v>3311</v>
      </c>
      <c r="L185" s="576"/>
      <c r="M185" s="577"/>
    </row>
    <row r="186" spans="1:13" ht="20.100000000000001" customHeight="1">
      <c r="A186" s="119">
        <v>62</v>
      </c>
      <c r="B186" s="120">
        <v>162413959</v>
      </c>
      <c r="C186" s="121" t="s">
        <v>560</v>
      </c>
      <c r="D186" s="122" t="s">
        <v>305</v>
      </c>
      <c r="E186" s="123" t="s">
        <v>488</v>
      </c>
      <c r="F186" s="124" t="s">
        <v>489</v>
      </c>
      <c r="G186" s="125"/>
      <c r="H186" s="126"/>
      <c r="I186" s="126"/>
      <c r="J186" s="126"/>
      <c r="K186" s="578" t="s">
        <v>3311</v>
      </c>
      <c r="L186" s="579"/>
      <c r="M186" s="580"/>
    </row>
    <row r="187" spans="1:13" ht="20.100000000000001" customHeight="1">
      <c r="A187" s="119">
        <v>63</v>
      </c>
      <c r="B187" s="120">
        <v>162736815</v>
      </c>
      <c r="C187" s="121" t="s">
        <v>562</v>
      </c>
      <c r="D187" s="122" t="s">
        <v>405</v>
      </c>
      <c r="E187" s="123" t="s">
        <v>491</v>
      </c>
      <c r="F187" s="124" t="s">
        <v>489</v>
      </c>
      <c r="G187" s="125"/>
      <c r="H187" s="126"/>
      <c r="I187" s="126"/>
      <c r="J187" s="126"/>
      <c r="K187" s="578" t="s">
        <v>3311</v>
      </c>
      <c r="L187" s="579"/>
      <c r="M187" s="580"/>
    </row>
    <row r="188" spans="1:13" ht="20.100000000000001" customHeight="1">
      <c r="A188" s="119">
        <v>64</v>
      </c>
      <c r="B188" s="120">
        <v>162735078</v>
      </c>
      <c r="C188" s="121" t="s">
        <v>564</v>
      </c>
      <c r="D188" s="122" t="s">
        <v>565</v>
      </c>
      <c r="E188" s="123" t="s">
        <v>491</v>
      </c>
      <c r="F188" s="124" t="s">
        <v>489</v>
      </c>
      <c r="G188" s="125"/>
      <c r="H188" s="126"/>
      <c r="I188" s="126"/>
      <c r="J188" s="126"/>
      <c r="K188" s="578" t="s">
        <v>3311</v>
      </c>
      <c r="L188" s="579"/>
      <c r="M188" s="580"/>
    </row>
    <row r="189" spans="1:13" ht="20.100000000000001" customHeight="1">
      <c r="A189" s="119">
        <v>65</v>
      </c>
      <c r="B189" s="120">
        <v>162736555</v>
      </c>
      <c r="C189" s="121" t="s">
        <v>566</v>
      </c>
      <c r="D189" s="122" t="s">
        <v>308</v>
      </c>
      <c r="E189" s="123" t="s">
        <v>491</v>
      </c>
      <c r="F189" s="124" t="s">
        <v>489</v>
      </c>
      <c r="G189" s="125"/>
      <c r="H189" s="126"/>
      <c r="I189" s="126"/>
      <c r="J189" s="126"/>
      <c r="K189" s="578" t="s">
        <v>3311</v>
      </c>
      <c r="L189" s="579"/>
      <c r="M189" s="580"/>
    </row>
    <row r="191" spans="1:13" s="110" customFormat="1">
      <c r="B191" s="561" t="s">
        <v>80</v>
      </c>
      <c r="C191" s="561"/>
      <c r="D191" s="111"/>
      <c r="E191" s="561" t="s">
        <v>81</v>
      </c>
      <c r="F191" s="561"/>
      <c r="G191" s="561"/>
      <c r="H191" s="561"/>
      <c r="I191" s="561"/>
      <c r="J191" s="561"/>
      <c r="K191" s="112" t="s">
        <v>3318</v>
      </c>
    </row>
    <row r="192" spans="1:13" s="110" customFormat="1">
      <c r="B192" s="561" t="s">
        <v>82</v>
      </c>
      <c r="C192" s="561"/>
      <c r="D192" s="113" t="s">
        <v>3319</v>
      </c>
      <c r="E192" s="561" t="s">
        <v>3306</v>
      </c>
      <c r="F192" s="561"/>
      <c r="G192" s="561"/>
      <c r="H192" s="561"/>
      <c r="I192" s="561"/>
      <c r="J192" s="561"/>
      <c r="K192" s="114" t="s">
        <v>83</v>
      </c>
      <c r="L192" s="115" t="s">
        <v>84</v>
      </c>
      <c r="M192" s="115">
        <v>2</v>
      </c>
    </row>
    <row r="193" spans="1:16" s="116" customFormat="1" ht="18.75" customHeight="1">
      <c r="B193" s="117" t="s">
        <v>3307</v>
      </c>
      <c r="C193" s="562" t="s">
        <v>3308</v>
      </c>
      <c r="D193" s="562"/>
      <c r="E193" s="562"/>
      <c r="F193" s="562"/>
      <c r="G193" s="562"/>
      <c r="H193" s="562"/>
      <c r="I193" s="562"/>
      <c r="J193" s="562"/>
      <c r="K193" s="114" t="s">
        <v>85</v>
      </c>
      <c r="L193" s="114" t="s">
        <v>84</v>
      </c>
      <c r="M193" s="114">
        <v>5</v>
      </c>
    </row>
    <row r="194" spans="1:16" s="116" customFormat="1" ht="18.75" customHeight="1">
      <c r="A194" s="563" t="s">
        <v>3320</v>
      </c>
      <c r="B194" s="563"/>
      <c r="C194" s="563"/>
      <c r="D194" s="563"/>
      <c r="E194" s="563"/>
      <c r="F194" s="563"/>
      <c r="G194" s="563"/>
      <c r="H194" s="563"/>
      <c r="I194" s="563"/>
      <c r="J194" s="563"/>
      <c r="K194" s="114" t="s">
        <v>86</v>
      </c>
      <c r="L194" s="114" t="s">
        <v>84</v>
      </c>
      <c r="M194" s="114">
        <v>1</v>
      </c>
    </row>
    <row r="195" spans="1:16" ht="9" customHeight="1"/>
    <row r="196" spans="1:16" ht="15" customHeight="1">
      <c r="A196" s="564" t="s">
        <v>4</v>
      </c>
      <c r="B196" s="565" t="s">
        <v>87</v>
      </c>
      <c r="C196" s="566" t="s">
        <v>10</v>
      </c>
      <c r="D196" s="567" t="s">
        <v>11</v>
      </c>
      <c r="E196" s="565" t="s">
        <v>13</v>
      </c>
      <c r="F196" s="565" t="s">
        <v>88</v>
      </c>
      <c r="G196" s="565" t="s">
        <v>89</v>
      </c>
      <c r="H196" s="565" t="s">
        <v>90</v>
      </c>
      <c r="I196" s="568" t="s">
        <v>79</v>
      </c>
      <c r="J196" s="568"/>
      <c r="K196" s="569" t="s">
        <v>91</v>
      </c>
      <c r="L196" s="570"/>
      <c r="M196" s="571"/>
    </row>
    <row r="197" spans="1:16" ht="27" customHeight="1">
      <c r="A197" s="564"/>
      <c r="B197" s="564"/>
      <c r="C197" s="566"/>
      <c r="D197" s="567"/>
      <c r="E197" s="564"/>
      <c r="F197" s="564"/>
      <c r="G197" s="564"/>
      <c r="H197" s="564"/>
      <c r="I197" s="118" t="s">
        <v>92</v>
      </c>
      <c r="J197" s="118" t="s">
        <v>93</v>
      </c>
      <c r="K197" s="572"/>
      <c r="L197" s="573"/>
      <c r="M197" s="574"/>
      <c r="P197" s="76"/>
    </row>
    <row r="198" spans="1:16" ht="20.100000000000001" customHeight="1">
      <c r="A198" s="119">
        <v>1</v>
      </c>
      <c r="B198" s="120">
        <v>161446331</v>
      </c>
      <c r="C198" s="121" t="s">
        <v>568</v>
      </c>
      <c r="D198" s="122" t="s">
        <v>569</v>
      </c>
      <c r="E198" s="123" t="s">
        <v>491</v>
      </c>
      <c r="F198" s="124" t="s">
        <v>489</v>
      </c>
      <c r="G198" s="125"/>
      <c r="H198" s="126"/>
      <c r="I198" s="126"/>
      <c r="J198" s="126"/>
      <c r="K198" s="575" t="s">
        <v>3311</v>
      </c>
      <c r="L198" s="576"/>
      <c r="M198" s="577"/>
    </row>
    <row r="199" spans="1:16" ht="20.100000000000001" customHeight="1">
      <c r="A199" s="119">
        <v>2</v>
      </c>
      <c r="B199" s="120">
        <v>162423977</v>
      </c>
      <c r="C199" s="121" t="s">
        <v>570</v>
      </c>
      <c r="D199" s="122" t="s">
        <v>571</v>
      </c>
      <c r="E199" s="123" t="s">
        <v>488</v>
      </c>
      <c r="F199" s="124" t="s">
        <v>489</v>
      </c>
      <c r="G199" s="125"/>
      <c r="H199" s="126"/>
      <c r="I199" s="126"/>
      <c r="J199" s="126"/>
      <c r="K199" s="578" t="s">
        <v>3311</v>
      </c>
      <c r="L199" s="579"/>
      <c r="M199" s="580"/>
    </row>
    <row r="200" spans="1:16" ht="20.100000000000001" customHeight="1">
      <c r="A200" s="119">
        <v>3</v>
      </c>
      <c r="B200" s="120">
        <v>162324805</v>
      </c>
      <c r="C200" s="121" t="s">
        <v>443</v>
      </c>
      <c r="D200" s="122" t="s">
        <v>495</v>
      </c>
      <c r="E200" s="123" t="s">
        <v>574</v>
      </c>
      <c r="F200" s="124" t="s">
        <v>575</v>
      </c>
      <c r="G200" s="125"/>
      <c r="H200" s="126"/>
      <c r="I200" s="126"/>
      <c r="J200" s="126"/>
      <c r="K200" s="578" t="s">
        <v>3311</v>
      </c>
      <c r="L200" s="579"/>
      <c r="M200" s="580"/>
    </row>
    <row r="201" spans="1:16" ht="20.100000000000001" customHeight="1">
      <c r="A201" s="119">
        <v>4</v>
      </c>
      <c r="B201" s="120">
        <v>152343273</v>
      </c>
      <c r="C201" s="121" t="s">
        <v>576</v>
      </c>
      <c r="D201" s="122" t="s">
        <v>577</v>
      </c>
      <c r="E201" s="123" t="s">
        <v>579</v>
      </c>
      <c r="F201" s="124" t="s">
        <v>575</v>
      </c>
      <c r="G201" s="125"/>
      <c r="H201" s="126"/>
      <c r="I201" s="126"/>
      <c r="J201" s="126"/>
      <c r="K201" s="578" t="s">
        <v>3310</v>
      </c>
      <c r="L201" s="579"/>
      <c r="M201" s="580"/>
    </row>
    <row r="202" spans="1:16" ht="20.100000000000001" customHeight="1">
      <c r="A202" s="119">
        <v>5</v>
      </c>
      <c r="B202" s="120">
        <v>162353995</v>
      </c>
      <c r="C202" s="121" t="s">
        <v>580</v>
      </c>
      <c r="D202" s="122" t="s">
        <v>581</v>
      </c>
      <c r="E202" s="123" t="s">
        <v>574</v>
      </c>
      <c r="F202" s="124" t="s">
        <v>575</v>
      </c>
      <c r="G202" s="125"/>
      <c r="H202" s="126"/>
      <c r="I202" s="126"/>
      <c r="J202" s="126"/>
      <c r="K202" s="578" t="s">
        <v>3311</v>
      </c>
      <c r="L202" s="579"/>
      <c r="M202" s="580"/>
    </row>
    <row r="203" spans="1:16" ht="20.100000000000001" customHeight="1">
      <c r="A203" s="119">
        <v>6</v>
      </c>
      <c r="B203" s="120">
        <v>162343850</v>
      </c>
      <c r="C203" s="121" t="s">
        <v>583</v>
      </c>
      <c r="D203" s="122" t="s">
        <v>328</v>
      </c>
      <c r="E203" s="123" t="s">
        <v>579</v>
      </c>
      <c r="F203" s="124" t="s">
        <v>575</v>
      </c>
      <c r="G203" s="125"/>
      <c r="H203" s="126"/>
      <c r="I203" s="126"/>
      <c r="J203" s="126"/>
      <c r="K203" s="578" t="s">
        <v>3311</v>
      </c>
      <c r="L203" s="579"/>
      <c r="M203" s="580"/>
    </row>
    <row r="204" spans="1:16" ht="20.100000000000001" customHeight="1">
      <c r="A204" s="119">
        <v>7</v>
      </c>
      <c r="B204" s="120">
        <v>162324824</v>
      </c>
      <c r="C204" s="121" t="s">
        <v>585</v>
      </c>
      <c r="D204" s="122" t="s">
        <v>586</v>
      </c>
      <c r="E204" s="123" t="s">
        <v>574</v>
      </c>
      <c r="F204" s="124" t="s">
        <v>575</v>
      </c>
      <c r="G204" s="125"/>
      <c r="H204" s="126"/>
      <c r="I204" s="126"/>
      <c r="J204" s="126"/>
      <c r="K204" s="578" t="s">
        <v>3311</v>
      </c>
      <c r="L204" s="579"/>
      <c r="M204" s="580"/>
    </row>
    <row r="205" spans="1:16" ht="20.100000000000001" customHeight="1">
      <c r="A205" s="119">
        <v>8</v>
      </c>
      <c r="B205" s="120">
        <v>162163167</v>
      </c>
      <c r="C205" s="121" t="s">
        <v>293</v>
      </c>
      <c r="D205" s="122" t="s">
        <v>205</v>
      </c>
      <c r="E205" s="123" t="s">
        <v>579</v>
      </c>
      <c r="F205" s="124" t="s">
        <v>575</v>
      </c>
      <c r="G205" s="125"/>
      <c r="H205" s="126"/>
      <c r="I205" s="126"/>
      <c r="J205" s="126"/>
      <c r="K205" s="578" t="s">
        <v>3311</v>
      </c>
      <c r="L205" s="579"/>
      <c r="M205" s="580"/>
    </row>
    <row r="206" spans="1:16" ht="20.100000000000001" customHeight="1">
      <c r="A206" s="119">
        <v>9</v>
      </c>
      <c r="B206" s="120">
        <v>162524196</v>
      </c>
      <c r="C206" s="121" t="s">
        <v>589</v>
      </c>
      <c r="D206" s="122" t="s">
        <v>205</v>
      </c>
      <c r="E206" s="123" t="s">
        <v>579</v>
      </c>
      <c r="F206" s="124" t="s">
        <v>575</v>
      </c>
      <c r="G206" s="125"/>
      <c r="H206" s="126"/>
      <c r="I206" s="126"/>
      <c r="J206" s="126"/>
      <c r="K206" s="578" t="s">
        <v>3311</v>
      </c>
      <c r="L206" s="579"/>
      <c r="M206" s="580"/>
    </row>
    <row r="207" spans="1:16" ht="20.100000000000001" customHeight="1">
      <c r="A207" s="119">
        <v>10</v>
      </c>
      <c r="B207" s="120">
        <v>162354005</v>
      </c>
      <c r="C207" s="121" t="s">
        <v>591</v>
      </c>
      <c r="D207" s="122" t="s">
        <v>205</v>
      </c>
      <c r="E207" s="123" t="s">
        <v>574</v>
      </c>
      <c r="F207" s="124" t="s">
        <v>575</v>
      </c>
      <c r="G207" s="125"/>
      <c r="H207" s="126"/>
      <c r="I207" s="126"/>
      <c r="J207" s="126"/>
      <c r="K207" s="578" t="s">
        <v>3311</v>
      </c>
      <c r="L207" s="579"/>
      <c r="M207" s="580"/>
    </row>
    <row r="208" spans="1:16" ht="20.100000000000001" customHeight="1">
      <c r="A208" s="119">
        <v>11</v>
      </c>
      <c r="B208" s="120">
        <v>162347182</v>
      </c>
      <c r="C208" s="121" t="s">
        <v>443</v>
      </c>
      <c r="D208" s="122" t="s">
        <v>593</v>
      </c>
      <c r="E208" s="123" t="s">
        <v>579</v>
      </c>
      <c r="F208" s="124" t="s">
        <v>575</v>
      </c>
      <c r="G208" s="125"/>
      <c r="H208" s="126"/>
      <c r="I208" s="126"/>
      <c r="J208" s="126"/>
      <c r="K208" s="578" t="s">
        <v>3311</v>
      </c>
      <c r="L208" s="579"/>
      <c r="M208" s="580"/>
    </row>
    <row r="209" spans="1:13" ht="20.100000000000001" customHeight="1">
      <c r="A209" s="119">
        <v>12</v>
      </c>
      <c r="B209" s="120">
        <v>162357429</v>
      </c>
      <c r="C209" s="121" t="s">
        <v>594</v>
      </c>
      <c r="D209" s="122" t="s">
        <v>595</v>
      </c>
      <c r="E209" s="123" t="s">
        <v>574</v>
      </c>
      <c r="F209" s="124" t="s">
        <v>575</v>
      </c>
      <c r="G209" s="125"/>
      <c r="H209" s="126"/>
      <c r="I209" s="126"/>
      <c r="J209" s="126"/>
      <c r="K209" s="578" t="s">
        <v>3311</v>
      </c>
      <c r="L209" s="579"/>
      <c r="M209" s="580"/>
    </row>
    <row r="210" spans="1:13" ht="20.100000000000001" customHeight="1">
      <c r="A210" s="119">
        <v>13</v>
      </c>
      <c r="B210" s="120">
        <v>162354011</v>
      </c>
      <c r="C210" s="121" t="s">
        <v>597</v>
      </c>
      <c r="D210" s="122" t="s">
        <v>437</v>
      </c>
      <c r="E210" s="123" t="s">
        <v>574</v>
      </c>
      <c r="F210" s="124" t="s">
        <v>575</v>
      </c>
      <c r="G210" s="125"/>
      <c r="H210" s="126"/>
      <c r="I210" s="126"/>
      <c r="J210" s="126"/>
      <c r="K210" s="578" t="s">
        <v>3311</v>
      </c>
      <c r="L210" s="579"/>
      <c r="M210" s="580"/>
    </row>
    <row r="211" spans="1:13" ht="20.100000000000001" customHeight="1">
      <c r="A211" s="119">
        <v>14</v>
      </c>
      <c r="B211" s="120">
        <v>162356650</v>
      </c>
      <c r="C211" s="121" t="s">
        <v>431</v>
      </c>
      <c r="D211" s="122" t="s">
        <v>437</v>
      </c>
      <c r="E211" s="123" t="s">
        <v>574</v>
      </c>
      <c r="F211" s="124" t="s">
        <v>575</v>
      </c>
      <c r="G211" s="125"/>
      <c r="H211" s="126"/>
      <c r="I211" s="126"/>
      <c r="J211" s="126"/>
      <c r="K211" s="578" t="s">
        <v>3311</v>
      </c>
      <c r="L211" s="579"/>
      <c r="M211" s="580"/>
    </row>
    <row r="212" spans="1:13" ht="20.100000000000001" customHeight="1">
      <c r="A212" s="119">
        <v>15</v>
      </c>
      <c r="B212" s="120">
        <v>162524220</v>
      </c>
      <c r="C212" s="121" t="s">
        <v>600</v>
      </c>
      <c r="D212" s="122" t="s">
        <v>601</v>
      </c>
      <c r="E212" s="123" t="s">
        <v>574</v>
      </c>
      <c r="F212" s="124" t="s">
        <v>575</v>
      </c>
      <c r="G212" s="125"/>
      <c r="H212" s="126"/>
      <c r="I212" s="126"/>
      <c r="J212" s="126"/>
      <c r="K212" s="578" t="s">
        <v>3311</v>
      </c>
      <c r="L212" s="579"/>
      <c r="M212" s="580"/>
    </row>
    <row r="213" spans="1:13" ht="20.100000000000001" customHeight="1">
      <c r="A213" s="119">
        <v>16</v>
      </c>
      <c r="B213" s="120">
        <v>162343855</v>
      </c>
      <c r="C213" s="121" t="s">
        <v>602</v>
      </c>
      <c r="D213" s="122" t="s">
        <v>603</v>
      </c>
      <c r="E213" s="123" t="s">
        <v>579</v>
      </c>
      <c r="F213" s="124" t="s">
        <v>575</v>
      </c>
      <c r="G213" s="125"/>
      <c r="H213" s="126"/>
      <c r="I213" s="126"/>
      <c r="J213" s="126"/>
      <c r="K213" s="578" t="s">
        <v>3311</v>
      </c>
      <c r="L213" s="579"/>
      <c r="M213" s="580"/>
    </row>
    <row r="214" spans="1:13" ht="20.100000000000001" customHeight="1">
      <c r="A214" s="119">
        <v>17</v>
      </c>
      <c r="B214" s="120">
        <v>162354016</v>
      </c>
      <c r="C214" s="121" t="s">
        <v>605</v>
      </c>
      <c r="D214" s="122" t="s">
        <v>221</v>
      </c>
      <c r="E214" s="123" t="s">
        <v>574</v>
      </c>
      <c r="F214" s="124" t="s">
        <v>575</v>
      </c>
      <c r="G214" s="125"/>
      <c r="H214" s="126"/>
      <c r="I214" s="126"/>
      <c r="J214" s="126"/>
      <c r="K214" s="578" t="s">
        <v>3311</v>
      </c>
      <c r="L214" s="579"/>
      <c r="M214" s="580"/>
    </row>
    <row r="215" spans="1:13" ht="20.100000000000001" customHeight="1">
      <c r="A215" s="119">
        <v>18</v>
      </c>
      <c r="B215" s="120">
        <v>162347057</v>
      </c>
      <c r="C215" s="121" t="s">
        <v>607</v>
      </c>
      <c r="D215" s="122" t="s">
        <v>608</v>
      </c>
      <c r="E215" s="123" t="s">
        <v>579</v>
      </c>
      <c r="F215" s="124" t="s">
        <v>575</v>
      </c>
      <c r="G215" s="125"/>
      <c r="H215" s="126"/>
      <c r="I215" s="126"/>
      <c r="J215" s="126"/>
      <c r="K215" s="578" t="s">
        <v>3311</v>
      </c>
      <c r="L215" s="579"/>
      <c r="M215" s="580"/>
    </row>
    <row r="216" spans="1:13" ht="20.100000000000001" customHeight="1">
      <c r="A216" s="119">
        <v>19</v>
      </c>
      <c r="B216" s="120">
        <v>162354020</v>
      </c>
      <c r="C216" s="121" t="s">
        <v>360</v>
      </c>
      <c r="D216" s="122" t="s">
        <v>238</v>
      </c>
      <c r="E216" s="123" t="s">
        <v>574</v>
      </c>
      <c r="F216" s="124" t="s">
        <v>575</v>
      </c>
      <c r="G216" s="125"/>
      <c r="H216" s="126"/>
      <c r="I216" s="126"/>
      <c r="J216" s="126"/>
      <c r="K216" s="578" t="s">
        <v>3311</v>
      </c>
      <c r="L216" s="579"/>
      <c r="M216" s="580"/>
    </row>
    <row r="217" spans="1:13" ht="20.100000000000001" customHeight="1">
      <c r="A217" s="119">
        <v>20</v>
      </c>
      <c r="B217" s="120">
        <v>162354023</v>
      </c>
      <c r="C217" s="121" t="s">
        <v>433</v>
      </c>
      <c r="D217" s="122" t="s">
        <v>238</v>
      </c>
      <c r="E217" s="123" t="s">
        <v>574</v>
      </c>
      <c r="F217" s="124" t="s">
        <v>575</v>
      </c>
      <c r="G217" s="125"/>
      <c r="H217" s="126"/>
      <c r="I217" s="126"/>
      <c r="J217" s="126"/>
      <c r="K217" s="578" t="s">
        <v>3311</v>
      </c>
      <c r="L217" s="579"/>
      <c r="M217" s="580"/>
    </row>
    <row r="218" spans="1:13" ht="20.100000000000001" customHeight="1">
      <c r="A218" s="119">
        <v>21</v>
      </c>
      <c r="B218" s="120">
        <v>162354027</v>
      </c>
      <c r="C218" s="121" t="s">
        <v>611</v>
      </c>
      <c r="D218" s="122" t="s">
        <v>238</v>
      </c>
      <c r="E218" s="123" t="s">
        <v>574</v>
      </c>
      <c r="F218" s="124" t="s">
        <v>575</v>
      </c>
      <c r="G218" s="125"/>
      <c r="H218" s="126"/>
      <c r="I218" s="126"/>
      <c r="J218" s="126"/>
      <c r="K218" s="578" t="s">
        <v>3311</v>
      </c>
      <c r="L218" s="579"/>
      <c r="M218" s="580"/>
    </row>
    <row r="219" spans="1:13" ht="20.100000000000001" customHeight="1">
      <c r="A219" s="119">
        <v>22</v>
      </c>
      <c r="B219" s="120">
        <v>162333739</v>
      </c>
      <c r="C219" s="121" t="s">
        <v>613</v>
      </c>
      <c r="D219" s="122" t="s">
        <v>614</v>
      </c>
      <c r="E219" s="123" t="s">
        <v>579</v>
      </c>
      <c r="F219" s="124" t="s">
        <v>575</v>
      </c>
      <c r="G219" s="125"/>
      <c r="H219" s="126"/>
      <c r="I219" s="126"/>
      <c r="J219" s="126"/>
      <c r="K219" s="578" t="s">
        <v>3311</v>
      </c>
      <c r="L219" s="579"/>
      <c r="M219" s="580"/>
    </row>
    <row r="220" spans="1:13" ht="20.100000000000001" customHeight="1">
      <c r="A220" s="119">
        <v>23</v>
      </c>
      <c r="B220" s="120">
        <v>162346442</v>
      </c>
      <c r="C220" s="121" t="s">
        <v>615</v>
      </c>
      <c r="D220" s="122" t="s">
        <v>241</v>
      </c>
      <c r="E220" s="123" t="s">
        <v>579</v>
      </c>
      <c r="F220" s="124" t="s">
        <v>575</v>
      </c>
      <c r="G220" s="125"/>
      <c r="H220" s="126"/>
      <c r="I220" s="126"/>
      <c r="J220" s="126"/>
      <c r="K220" s="578" t="s">
        <v>3311</v>
      </c>
      <c r="L220" s="579"/>
      <c r="M220" s="580"/>
    </row>
    <row r="221" spans="1:13" ht="20.100000000000001" customHeight="1">
      <c r="A221" s="119">
        <v>24</v>
      </c>
      <c r="B221" s="120">
        <v>162357430</v>
      </c>
      <c r="C221" s="121" t="s">
        <v>281</v>
      </c>
      <c r="D221" s="122" t="s">
        <v>617</v>
      </c>
      <c r="E221" s="123" t="s">
        <v>574</v>
      </c>
      <c r="F221" s="124" t="s">
        <v>575</v>
      </c>
      <c r="G221" s="125"/>
      <c r="H221" s="126"/>
      <c r="I221" s="126"/>
      <c r="J221" s="126"/>
      <c r="K221" s="578" t="s">
        <v>3311</v>
      </c>
      <c r="L221" s="579"/>
      <c r="M221" s="580"/>
    </row>
    <row r="222" spans="1:13" ht="20.100000000000001" customHeight="1">
      <c r="A222" s="119">
        <v>25</v>
      </c>
      <c r="B222" s="120">
        <v>162354030</v>
      </c>
      <c r="C222" s="121" t="s">
        <v>619</v>
      </c>
      <c r="D222" s="122" t="s">
        <v>448</v>
      </c>
      <c r="E222" s="123" t="s">
        <v>574</v>
      </c>
      <c r="F222" s="124" t="s">
        <v>575</v>
      </c>
      <c r="G222" s="125"/>
      <c r="H222" s="126"/>
      <c r="I222" s="126"/>
      <c r="J222" s="126"/>
      <c r="K222" s="578" t="s">
        <v>3311</v>
      </c>
      <c r="L222" s="579"/>
      <c r="M222" s="580"/>
    </row>
    <row r="223" spans="1:13" ht="20.100000000000001" customHeight="1">
      <c r="A223" s="119">
        <v>26</v>
      </c>
      <c r="B223" s="120">
        <v>162324871</v>
      </c>
      <c r="C223" s="121" t="s">
        <v>621</v>
      </c>
      <c r="D223" s="122" t="s">
        <v>622</v>
      </c>
      <c r="E223" s="123" t="s">
        <v>574</v>
      </c>
      <c r="F223" s="124" t="s">
        <v>575</v>
      </c>
      <c r="G223" s="125"/>
      <c r="H223" s="126"/>
      <c r="I223" s="126"/>
      <c r="J223" s="126"/>
      <c r="K223" s="578" t="s">
        <v>3311</v>
      </c>
      <c r="L223" s="579"/>
      <c r="M223" s="580"/>
    </row>
    <row r="224" spans="1:13" ht="20.100000000000001" customHeight="1">
      <c r="A224" s="119">
        <v>27</v>
      </c>
      <c r="B224" s="120">
        <v>162343858</v>
      </c>
      <c r="C224" s="121" t="s">
        <v>624</v>
      </c>
      <c r="D224" s="122" t="s">
        <v>625</v>
      </c>
      <c r="E224" s="123" t="s">
        <v>579</v>
      </c>
      <c r="F224" s="124" t="s">
        <v>575</v>
      </c>
      <c r="G224" s="125"/>
      <c r="H224" s="126"/>
      <c r="I224" s="126"/>
      <c r="J224" s="126"/>
      <c r="K224" s="578" t="s">
        <v>3311</v>
      </c>
      <c r="L224" s="579"/>
      <c r="M224" s="580"/>
    </row>
    <row r="225" spans="1:16" ht="20.100000000000001" customHeight="1">
      <c r="A225" s="119">
        <v>28</v>
      </c>
      <c r="B225" s="120">
        <v>162343859</v>
      </c>
      <c r="C225" s="121" t="s">
        <v>240</v>
      </c>
      <c r="D225" s="122" t="s">
        <v>348</v>
      </c>
      <c r="E225" s="123" t="s">
        <v>579</v>
      </c>
      <c r="F225" s="124" t="s">
        <v>575</v>
      </c>
      <c r="G225" s="125"/>
      <c r="H225" s="126"/>
      <c r="I225" s="126"/>
      <c r="J225" s="126"/>
      <c r="K225" s="578" t="s">
        <v>3310</v>
      </c>
      <c r="L225" s="579"/>
      <c r="M225" s="580"/>
    </row>
    <row r="227" spans="1:16" s="110" customFormat="1">
      <c r="B227" s="561" t="s">
        <v>80</v>
      </c>
      <c r="C227" s="561"/>
      <c r="D227" s="111"/>
      <c r="E227" s="561" t="s">
        <v>81</v>
      </c>
      <c r="F227" s="561"/>
      <c r="G227" s="561"/>
      <c r="H227" s="561"/>
      <c r="I227" s="561"/>
      <c r="J227" s="561"/>
      <c r="K227" s="112" t="s">
        <v>3321</v>
      </c>
    </row>
    <row r="228" spans="1:16" s="110" customFormat="1">
      <c r="B228" s="561" t="s">
        <v>82</v>
      </c>
      <c r="C228" s="561"/>
      <c r="D228" s="113" t="s">
        <v>3322</v>
      </c>
      <c r="E228" s="561" t="s">
        <v>3306</v>
      </c>
      <c r="F228" s="561"/>
      <c r="G228" s="561"/>
      <c r="H228" s="561"/>
      <c r="I228" s="561"/>
      <c r="J228" s="561"/>
      <c r="K228" s="114" t="s">
        <v>83</v>
      </c>
      <c r="L228" s="115" t="s">
        <v>84</v>
      </c>
      <c r="M228" s="115">
        <v>2</v>
      </c>
    </row>
    <row r="229" spans="1:16" s="116" customFormat="1" ht="18.75" customHeight="1">
      <c r="B229" s="117" t="s">
        <v>3307</v>
      </c>
      <c r="C229" s="562" t="s">
        <v>3308</v>
      </c>
      <c r="D229" s="562"/>
      <c r="E229" s="562"/>
      <c r="F229" s="562"/>
      <c r="G229" s="562"/>
      <c r="H229" s="562"/>
      <c r="I229" s="562"/>
      <c r="J229" s="562"/>
      <c r="K229" s="114" t="s">
        <v>85</v>
      </c>
      <c r="L229" s="114" t="s">
        <v>84</v>
      </c>
      <c r="M229" s="114">
        <v>5</v>
      </c>
    </row>
    <row r="230" spans="1:16" s="116" customFormat="1" ht="18.75" customHeight="1">
      <c r="A230" s="563" t="s">
        <v>3323</v>
      </c>
      <c r="B230" s="563"/>
      <c r="C230" s="563"/>
      <c r="D230" s="563"/>
      <c r="E230" s="563"/>
      <c r="F230" s="563"/>
      <c r="G230" s="563"/>
      <c r="H230" s="563"/>
      <c r="I230" s="563"/>
      <c r="J230" s="563"/>
      <c r="K230" s="114" t="s">
        <v>86</v>
      </c>
      <c r="L230" s="114" t="s">
        <v>84</v>
      </c>
      <c r="M230" s="114">
        <v>1</v>
      </c>
    </row>
    <row r="231" spans="1:16" ht="9" customHeight="1"/>
    <row r="232" spans="1:16" ht="15" customHeight="1">
      <c r="A232" s="564" t="s">
        <v>4</v>
      </c>
      <c r="B232" s="565" t="s">
        <v>87</v>
      </c>
      <c r="C232" s="566" t="s">
        <v>10</v>
      </c>
      <c r="D232" s="567" t="s">
        <v>11</v>
      </c>
      <c r="E232" s="565" t="s">
        <v>13</v>
      </c>
      <c r="F232" s="565" t="s">
        <v>88</v>
      </c>
      <c r="G232" s="565" t="s">
        <v>89</v>
      </c>
      <c r="H232" s="565" t="s">
        <v>90</v>
      </c>
      <c r="I232" s="568" t="s">
        <v>79</v>
      </c>
      <c r="J232" s="568"/>
      <c r="K232" s="569" t="s">
        <v>91</v>
      </c>
      <c r="L232" s="570"/>
      <c r="M232" s="571"/>
    </row>
    <row r="233" spans="1:16" ht="27" customHeight="1">
      <c r="A233" s="564"/>
      <c r="B233" s="564"/>
      <c r="C233" s="566"/>
      <c r="D233" s="567"/>
      <c r="E233" s="564"/>
      <c r="F233" s="564"/>
      <c r="G233" s="564"/>
      <c r="H233" s="564"/>
      <c r="I233" s="118" t="s">
        <v>92</v>
      </c>
      <c r="J233" s="118" t="s">
        <v>93</v>
      </c>
      <c r="K233" s="572"/>
      <c r="L233" s="573"/>
      <c r="M233" s="574"/>
      <c r="P233" s="76"/>
    </row>
    <row r="234" spans="1:16" ht="20.100000000000001" customHeight="1">
      <c r="A234" s="119">
        <v>1</v>
      </c>
      <c r="B234" s="120">
        <v>162343860</v>
      </c>
      <c r="C234" s="121" t="s">
        <v>628</v>
      </c>
      <c r="D234" s="122" t="s">
        <v>629</v>
      </c>
      <c r="E234" s="123" t="s">
        <v>579</v>
      </c>
      <c r="F234" s="124" t="s">
        <v>575</v>
      </c>
      <c r="G234" s="125"/>
      <c r="H234" s="126"/>
      <c r="I234" s="126"/>
      <c r="J234" s="126"/>
      <c r="K234" s="575" t="s">
        <v>3311</v>
      </c>
      <c r="L234" s="576"/>
      <c r="M234" s="577"/>
    </row>
    <row r="235" spans="1:16" ht="20.100000000000001" customHeight="1">
      <c r="A235" s="119">
        <v>2</v>
      </c>
      <c r="B235" s="120">
        <v>162343861</v>
      </c>
      <c r="C235" s="121" t="s">
        <v>631</v>
      </c>
      <c r="D235" s="122" t="s">
        <v>464</v>
      </c>
      <c r="E235" s="123" t="s">
        <v>579</v>
      </c>
      <c r="F235" s="124" t="s">
        <v>575</v>
      </c>
      <c r="G235" s="125"/>
      <c r="H235" s="126"/>
      <c r="I235" s="126"/>
      <c r="J235" s="126"/>
      <c r="K235" s="578" t="s">
        <v>3311</v>
      </c>
      <c r="L235" s="579"/>
      <c r="M235" s="580"/>
    </row>
    <row r="236" spans="1:16" ht="20.100000000000001" customHeight="1">
      <c r="A236" s="119">
        <v>3</v>
      </c>
      <c r="B236" s="120">
        <v>162333765</v>
      </c>
      <c r="C236" s="121" t="s">
        <v>632</v>
      </c>
      <c r="D236" s="122" t="s">
        <v>254</v>
      </c>
      <c r="E236" s="123" t="s">
        <v>579</v>
      </c>
      <c r="F236" s="124" t="s">
        <v>575</v>
      </c>
      <c r="G236" s="125"/>
      <c r="H236" s="126"/>
      <c r="I236" s="126"/>
      <c r="J236" s="126"/>
      <c r="K236" s="578" t="s">
        <v>3311</v>
      </c>
      <c r="L236" s="579"/>
      <c r="M236" s="580"/>
    </row>
    <row r="237" spans="1:16" ht="20.100000000000001" customHeight="1">
      <c r="A237" s="119">
        <v>4</v>
      </c>
      <c r="B237" s="120">
        <v>162354050</v>
      </c>
      <c r="C237" s="121" t="s">
        <v>369</v>
      </c>
      <c r="D237" s="122" t="s">
        <v>259</v>
      </c>
      <c r="E237" s="123" t="s">
        <v>574</v>
      </c>
      <c r="F237" s="124" t="s">
        <v>575</v>
      </c>
      <c r="G237" s="125"/>
      <c r="H237" s="126"/>
      <c r="I237" s="126"/>
      <c r="J237" s="126"/>
      <c r="K237" s="578" t="s">
        <v>3311</v>
      </c>
      <c r="L237" s="579"/>
      <c r="M237" s="580"/>
    </row>
    <row r="238" spans="1:16" ht="20.100000000000001" customHeight="1">
      <c r="A238" s="119">
        <v>5</v>
      </c>
      <c r="B238" s="120">
        <v>162354059</v>
      </c>
      <c r="C238" s="121" t="s">
        <v>635</v>
      </c>
      <c r="D238" s="122" t="s">
        <v>636</v>
      </c>
      <c r="E238" s="123" t="s">
        <v>574</v>
      </c>
      <c r="F238" s="124" t="s">
        <v>575</v>
      </c>
      <c r="G238" s="125"/>
      <c r="H238" s="126"/>
      <c r="I238" s="126"/>
      <c r="J238" s="126"/>
      <c r="K238" s="578" t="s">
        <v>3311</v>
      </c>
      <c r="L238" s="579"/>
      <c r="M238" s="580"/>
    </row>
    <row r="239" spans="1:16" ht="20.100000000000001" customHeight="1">
      <c r="A239" s="119">
        <v>6</v>
      </c>
      <c r="B239" s="120">
        <v>162354063</v>
      </c>
      <c r="C239" s="121" t="s">
        <v>638</v>
      </c>
      <c r="D239" s="122" t="s">
        <v>276</v>
      </c>
      <c r="E239" s="123" t="s">
        <v>574</v>
      </c>
      <c r="F239" s="124" t="s">
        <v>575</v>
      </c>
      <c r="G239" s="125"/>
      <c r="H239" s="126"/>
      <c r="I239" s="126"/>
      <c r="J239" s="126"/>
      <c r="K239" s="578" t="s">
        <v>3311</v>
      </c>
      <c r="L239" s="579"/>
      <c r="M239" s="580"/>
    </row>
    <row r="240" spans="1:16" ht="20.100000000000001" customHeight="1">
      <c r="A240" s="119">
        <v>7</v>
      </c>
      <c r="B240" s="120">
        <v>162343864</v>
      </c>
      <c r="C240" s="121" t="s">
        <v>469</v>
      </c>
      <c r="D240" s="122" t="s">
        <v>143</v>
      </c>
      <c r="E240" s="123" t="s">
        <v>579</v>
      </c>
      <c r="F240" s="124" t="s">
        <v>575</v>
      </c>
      <c r="G240" s="125"/>
      <c r="H240" s="126"/>
      <c r="I240" s="126"/>
      <c r="J240" s="126"/>
      <c r="K240" s="578" t="s">
        <v>3311</v>
      </c>
      <c r="L240" s="579"/>
      <c r="M240" s="580"/>
    </row>
    <row r="241" spans="1:13" ht="20.100000000000001" customHeight="1">
      <c r="A241" s="119">
        <v>8</v>
      </c>
      <c r="B241" s="120">
        <v>162343865</v>
      </c>
      <c r="C241" s="121" t="s">
        <v>641</v>
      </c>
      <c r="D241" s="122" t="s">
        <v>642</v>
      </c>
      <c r="E241" s="123" t="s">
        <v>579</v>
      </c>
      <c r="F241" s="124" t="s">
        <v>575</v>
      </c>
      <c r="G241" s="125"/>
      <c r="H241" s="126"/>
      <c r="I241" s="126"/>
      <c r="J241" s="126"/>
      <c r="K241" s="578" t="s">
        <v>3311</v>
      </c>
      <c r="L241" s="579"/>
      <c r="M241" s="580"/>
    </row>
    <row r="242" spans="1:13" ht="20.100000000000001" customHeight="1">
      <c r="A242" s="119">
        <v>9</v>
      </c>
      <c r="B242" s="120">
        <v>162343867</v>
      </c>
      <c r="C242" s="121" t="s">
        <v>643</v>
      </c>
      <c r="D242" s="122" t="s">
        <v>546</v>
      </c>
      <c r="E242" s="123" t="s">
        <v>579</v>
      </c>
      <c r="F242" s="124" t="s">
        <v>575</v>
      </c>
      <c r="G242" s="125"/>
      <c r="H242" s="126"/>
      <c r="I242" s="126"/>
      <c r="J242" s="126"/>
      <c r="K242" s="578" t="s">
        <v>3311</v>
      </c>
      <c r="L242" s="579"/>
      <c r="M242" s="580"/>
    </row>
    <row r="243" spans="1:13" ht="20.100000000000001" customHeight="1">
      <c r="A243" s="119">
        <v>10</v>
      </c>
      <c r="B243" s="120">
        <v>162324914</v>
      </c>
      <c r="C243" s="121" t="s">
        <v>322</v>
      </c>
      <c r="D243" s="122" t="s">
        <v>546</v>
      </c>
      <c r="E243" s="123" t="s">
        <v>574</v>
      </c>
      <c r="F243" s="124" t="s">
        <v>575</v>
      </c>
      <c r="G243" s="125"/>
      <c r="H243" s="126"/>
      <c r="I243" s="126"/>
      <c r="J243" s="126"/>
      <c r="K243" s="578" t="s">
        <v>3311</v>
      </c>
      <c r="L243" s="579"/>
      <c r="M243" s="580"/>
    </row>
    <row r="244" spans="1:13" ht="20.100000000000001" customHeight="1">
      <c r="A244" s="119">
        <v>11</v>
      </c>
      <c r="B244" s="120">
        <v>162346936</v>
      </c>
      <c r="C244" s="121" t="s">
        <v>287</v>
      </c>
      <c r="D244" s="122" t="s">
        <v>646</v>
      </c>
      <c r="E244" s="123" t="s">
        <v>579</v>
      </c>
      <c r="F244" s="124" t="s">
        <v>575</v>
      </c>
      <c r="G244" s="125"/>
      <c r="H244" s="126"/>
      <c r="I244" s="126"/>
      <c r="J244" s="126"/>
      <c r="K244" s="578" t="s">
        <v>3311</v>
      </c>
      <c r="L244" s="579"/>
      <c r="M244" s="580"/>
    </row>
    <row r="245" spans="1:13" ht="20.100000000000001" customHeight="1">
      <c r="A245" s="119">
        <v>12</v>
      </c>
      <c r="B245" s="120">
        <v>162354075</v>
      </c>
      <c r="C245" s="121" t="s">
        <v>648</v>
      </c>
      <c r="D245" s="122" t="s">
        <v>649</v>
      </c>
      <c r="E245" s="123" t="s">
        <v>574</v>
      </c>
      <c r="F245" s="124" t="s">
        <v>575</v>
      </c>
      <c r="G245" s="125"/>
      <c r="H245" s="126"/>
      <c r="I245" s="126"/>
      <c r="J245" s="126"/>
      <c r="K245" s="578" t="s">
        <v>3311</v>
      </c>
      <c r="L245" s="579"/>
      <c r="M245" s="580"/>
    </row>
    <row r="246" spans="1:13" ht="20.100000000000001" customHeight="1">
      <c r="A246" s="119">
        <v>13</v>
      </c>
      <c r="B246" s="120">
        <v>162354076</v>
      </c>
      <c r="C246" s="121" t="s">
        <v>650</v>
      </c>
      <c r="D246" s="122" t="s">
        <v>649</v>
      </c>
      <c r="E246" s="123" t="s">
        <v>574</v>
      </c>
      <c r="F246" s="124" t="s">
        <v>575</v>
      </c>
      <c r="G246" s="125"/>
      <c r="H246" s="126"/>
      <c r="I246" s="126"/>
      <c r="J246" s="126"/>
      <c r="K246" s="578" t="s">
        <v>3311</v>
      </c>
      <c r="L246" s="579"/>
      <c r="M246" s="580"/>
    </row>
    <row r="247" spans="1:13" ht="20.100000000000001" customHeight="1">
      <c r="A247" s="119">
        <v>14</v>
      </c>
      <c r="B247" s="120">
        <v>152353476</v>
      </c>
      <c r="C247" s="121" t="s">
        <v>651</v>
      </c>
      <c r="D247" s="122" t="s">
        <v>652</v>
      </c>
      <c r="E247" s="123" t="s">
        <v>574</v>
      </c>
      <c r="F247" s="124" t="s">
        <v>575</v>
      </c>
      <c r="G247" s="125"/>
      <c r="H247" s="126"/>
      <c r="I247" s="126"/>
      <c r="J247" s="126"/>
      <c r="K247" s="578" t="s">
        <v>3311</v>
      </c>
      <c r="L247" s="579"/>
      <c r="M247" s="580"/>
    </row>
    <row r="248" spans="1:13" ht="20.100000000000001" customHeight="1">
      <c r="A248" s="119">
        <v>15</v>
      </c>
      <c r="B248" s="120">
        <v>162343869</v>
      </c>
      <c r="C248" s="121" t="s">
        <v>653</v>
      </c>
      <c r="D248" s="122" t="s">
        <v>396</v>
      </c>
      <c r="E248" s="123" t="s">
        <v>579</v>
      </c>
      <c r="F248" s="124" t="s">
        <v>575</v>
      </c>
      <c r="G248" s="125"/>
      <c r="H248" s="126"/>
      <c r="I248" s="126"/>
      <c r="J248" s="126"/>
      <c r="K248" s="578" t="s">
        <v>3311</v>
      </c>
      <c r="L248" s="579"/>
      <c r="M248" s="580"/>
    </row>
    <row r="249" spans="1:13" ht="20.100000000000001" customHeight="1">
      <c r="A249" s="119">
        <v>16</v>
      </c>
      <c r="B249" s="120">
        <v>162343870</v>
      </c>
      <c r="C249" s="121" t="s">
        <v>655</v>
      </c>
      <c r="D249" s="122" t="s">
        <v>556</v>
      </c>
      <c r="E249" s="123" t="s">
        <v>579</v>
      </c>
      <c r="F249" s="124" t="s">
        <v>575</v>
      </c>
      <c r="G249" s="125"/>
      <c r="H249" s="126"/>
      <c r="I249" s="126"/>
      <c r="J249" s="126"/>
      <c r="K249" s="578" t="s">
        <v>3311</v>
      </c>
      <c r="L249" s="579"/>
      <c r="M249" s="580"/>
    </row>
    <row r="250" spans="1:13" ht="20.100000000000001" customHeight="1">
      <c r="A250" s="119">
        <v>17</v>
      </c>
      <c r="B250" s="120">
        <v>162347267</v>
      </c>
      <c r="C250" s="121" t="s">
        <v>330</v>
      </c>
      <c r="D250" s="122" t="s">
        <v>657</v>
      </c>
      <c r="E250" s="123" t="s">
        <v>579</v>
      </c>
      <c r="F250" s="124" t="s">
        <v>575</v>
      </c>
      <c r="G250" s="125"/>
      <c r="H250" s="126"/>
      <c r="I250" s="126"/>
      <c r="J250" s="126"/>
      <c r="K250" s="578" t="s">
        <v>3311</v>
      </c>
      <c r="L250" s="579"/>
      <c r="M250" s="580"/>
    </row>
    <row r="251" spans="1:13" ht="20.100000000000001" customHeight="1">
      <c r="A251" s="119">
        <v>18</v>
      </c>
      <c r="B251" s="120">
        <v>162343872</v>
      </c>
      <c r="C251" s="121" t="s">
        <v>659</v>
      </c>
      <c r="D251" s="122" t="s">
        <v>660</v>
      </c>
      <c r="E251" s="123" t="s">
        <v>579</v>
      </c>
      <c r="F251" s="124" t="s">
        <v>575</v>
      </c>
      <c r="G251" s="125"/>
      <c r="H251" s="126"/>
      <c r="I251" s="126"/>
      <c r="J251" s="126"/>
      <c r="K251" s="578" t="s">
        <v>3311</v>
      </c>
      <c r="L251" s="579"/>
      <c r="M251" s="580"/>
    </row>
    <row r="252" spans="1:13" ht="20.100000000000001" customHeight="1">
      <c r="A252" s="119">
        <v>19</v>
      </c>
      <c r="B252" s="120">
        <v>162343873</v>
      </c>
      <c r="C252" s="121" t="s">
        <v>661</v>
      </c>
      <c r="D252" s="122" t="s">
        <v>660</v>
      </c>
      <c r="E252" s="123" t="s">
        <v>579</v>
      </c>
      <c r="F252" s="124" t="s">
        <v>575</v>
      </c>
      <c r="G252" s="125"/>
      <c r="H252" s="126"/>
      <c r="I252" s="126"/>
      <c r="J252" s="126"/>
      <c r="K252" s="578" t="s">
        <v>3311</v>
      </c>
      <c r="L252" s="579"/>
      <c r="M252" s="580"/>
    </row>
    <row r="253" spans="1:13" ht="20.100000000000001" customHeight="1">
      <c r="A253" s="119">
        <v>20</v>
      </c>
      <c r="B253" s="120">
        <v>162343874</v>
      </c>
      <c r="C253" s="121" t="s">
        <v>663</v>
      </c>
      <c r="D253" s="122" t="s">
        <v>664</v>
      </c>
      <c r="E253" s="123" t="s">
        <v>579</v>
      </c>
      <c r="F253" s="124" t="s">
        <v>575</v>
      </c>
      <c r="G253" s="125"/>
      <c r="H253" s="126"/>
      <c r="I253" s="126"/>
      <c r="J253" s="126"/>
      <c r="K253" s="578" t="s">
        <v>3311</v>
      </c>
      <c r="L253" s="579"/>
      <c r="M253" s="580"/>
    </row>
    <row r="254" spans="1:13" ht="20.100000000000001" customHeight="1">
      <c r="A254" s="119">
        <v>21</v>
      </c>
      <c r="B254" s="120">
        <v>162357669</v>
      </c>
      <c r="C254" s="121" t="s">
        <v>665</v>
      </c>
      <c r="D254" s="122" t="s">
        <v>303</v>
      </c>
      <c r="E254" s="123" t="s">
        <v>574</v>
      </c>
      <c r="F254" s="124" t="s">
        <v>575</v>
      </c>
      <c r="G254" s="125"/>
      <c r="H254" s="126"/>
      <c r="I254" s="126"/>
      <c r="J254" s="126"/>
      <c r="K254" s="578" t="s">
        <v>3311</v>
      </c>
      <c r="L254" s="579"/>
      <c r="M254" s="580"/>
    </row>
    <row r="255" spans="1:13" ht="20.100000000000001" customHeight="1">
      <c r="A255" s="119">
        <v>22</v>
      </c>
      <c r="B255" s="120">
        <v>162343877</v>
      </c>
      <c r="C255" s="121" t="s">
        <v>666</v>
      </c>
      <c r="D255" s="122" t="s">
        <v>667</v>
      </c>
      <c r="E255" s="123" t="s">
        <v>579</v>
      </c>
      <c r="F255" s="124" t="s">
        <v>575</v>
      </c>
      <c r="G255" s="125"/>
      <c r="H255" s="126"/>
      <c r="I255" s="126"/>
      <c r="J255" s="126"/>
      <c r="K255" s="578" t="s">
        <v>3311</v>
      </c>
      <c r="L255" s="579"/>
      <c r="M255" s="580"/>
    </row>
    <row r="256" spans="1:13" ht="20.100000000000001" customHeight="1">
      <c r="A256" s="119">
        <v>23</v>
      </c>
      <c r="B256" s="120">
        <v>162524459</v>
      </c>
      <c r="C256" s="121" t="s">
        <v>668</v>
      </c>
      <c r="D256" s="122" t="s">
        <v>486</v>
      </c>
      <c r="E256" s="123" t="s">
        <v>574</v>
      </c>
      <c r="F256" s="124" t="s">
        <v>670</v>
      </c>
      <c r="G256" s="125"/>
      <c r="H256" s="126"/>
      <c r="I256" s="126"/>
      <c r="J256" s="126"/>
      <c r="K256" s="578" t="s">
        <v>3311</v>
      </c>
      <c r="L256" s="579"/>
      <c r="M256" s="580"/>
    </row>
    <row r="257" spans="1:13" ht="20.100000000000001" customHeight="1">
      <c r="A257" s="119">
        <v>24</v>
      </c>
      <c r="B257" s="120">
        <v>162353981</v>
      </c>
      <c r="C257" s="121" t="s">
        <v>671</v>
      </c>
      <c r="D257" s="122" t="s">
        <v>672</v>
      </c>
      <c r="E257" s="123" t="s">
        <v>674</v>
      </c>
      <c r="F257" s="124" t="s">
        <v>670</v>
      </c>
      <c r="G257" s="125"/>
      <c r="H257" s="126"/>
      <c r="I257" s="126"/>
      <c r="J257" s="126"/>
      <c r="K257" s="578" t="s">
        <v>3311</v>
      </c>
      <c r="L257" s="579"/>
      <c r="M257" s="580"/>
    </row>
    <row r="258" spans="1:13" ht="20.100000000000001" customHeight="1">
      <c r="A258" s="119">
        <v>25</v>
      </c>
      <c r="B258" s="120">
        <v>162353986</v>
      </c>
      <c r="C258" s="121" t="s">
        <v>675</v>
      </c>
      <c r="D258" s="122" t="s">
        <v>193</v>
      </c>
      <c r="E258" s="123" t="s">
        <v>674</v>
      </c>
      <c r="F258" s="124" t="s">
        <v>670</v>
      </c>
      <c r="G258" s="125"/>
      <c r="H258" s="126"/>
      <c r="I258" s="126"/>
      <c r="J258" s="126"/>
      <c r="K258" s="578" t="s">
        <v>3311</v>
      </c>
      <c r="L258" s="579"/>
      <c r="M258" s="580"/>
    </row>
    <row r="259" spans="1:13" ht="20.100000000000001" customHeight="1">
      <c r="A259" s="119">
        <v>26</v>
      </c>
      <c r="B259" s="120">
        <v>162357268</v>
      </c>
      <c r="C259" s="121" t="s">
        <v>677</v>
      </c>
      <c r="D259" s="122" t="s">
        <v>331</v>
      </c>
      <c r="E259" s="123" t="s">
        <v>674</v>
      </c>
      <c r="F259" s="124" t="s">
        <v>670</v>
      </c>
      <c r="G259" s="125"/>
      <c r="H259" s="126"/>
      <c r="I259" s="126"/>
      <c r="J259" s="126"/>
      <c r="K259" s="578" t="s">
        <v>3311</v>
      </c>
      <c r="L259" s="579"/>
      <c r="M259" s="580"/>
    </row>
    <row r="260" spans="1:13" ht="20.100000000000001" customHeight="1">
      <c r="A260" s="119">
        <v>27</v>
      </c>
      <c r="B260" s="120">
        <v>162353997</v>
      </c>
      <c r="C260" s="121" t="s">
        <v>679</v>
      </c>
      <c r="D260" s="122" t="s">
        <v>504</v>
      </c>
      <c r="E260" s="123" t="s">
        <v>674</v>
      </c>
      <c r="F260" s="124" t="s">
        <v>670</v>
      </c>
      <c r="G260" s="125"/>
      <c r="H260" s="126"/>
      <c r="I260" s="126"/>
      <c r="J260" s="126"/>
      <c r="K260" s="578" t="s">
        <v>3311</v>
      </c>
      <c r="L260" s="579"/>
      <c r="M260" s="580"/>
    </row>
    <row r="261" spans="1:13" ht="20.100000000000001" customHeight="1">
      <c r="A261" s="119">
        <v>28</v>
      </c>
      <c r="B261" s="120">
        <v>162353999</v>
      </c>
      <c r="C261" s="121" t="s">
        <v>681</v>
      </c>
      <c r="D261" s="122" t="s">
        <v>199</v>
      </c>
      <c r="E261" s="123" t="s">
        <v>674</v>
      </c>
      <c r="F261" s="124" t="s">
        <v>670</v>
      </c>
      <c r="G261" s="125"/>
      <c r="H261" s="126"/>
      <c r="I261" s="126"/>
      <c r="J261" s="126"/>
      <c r="K261" s="578" t="s">
        <v>3311</v>
      </c>
      <c r="L261" s="579"/>
      <c r="M261" s="580"/>
    </row>
    <row r="262" spans="1:13" ht="20.100000000000001" customHeight="1">
      <c r="A262" s="119">
        <v>29</v>
      </c>
      <c r="B262" s="120">
        <v>162354003</v>
      </c>
      <c r="C262" s="121" t="s">
        <v>682</v>
      </c>
      <c r="D262" s="122" t="s">
        <v>683</v>
      </c>
      <c r="E262" s="123" t="s">
        <v>674</v>
      </c>
      <c r="F262" s="124" t="s">
        <v>670</v>
      </c>
      <c r="G262" s="125"/>
      <c r="H262" s="126"/>
      <c r="I262" s="126"/>
      <c r="J262" s="126"/>
      <c r="K262" s="578" t="s">
        <v>3311</v>
      </c>
      <c r="L262" s="579"/>
      <c r="M262" s="580"/>
    </row>
    <row r="263" spans="1:13" ht="20.100000000000001" customHeight="1">
      <c r="A263" s="128">
        <v>30</v>
      </c>
      <c r="B263" s="120">
        <v>162357184</v>
      </c>
      <c r="C263" s="121" t="s">
        <v>684</v>
      </c>
      <c r="D263" s="122" t="s">
        <v>683</v>
      </c>
      <c r="E263" s="123" t="s">
        <v>674</v>
      </c>
      <c r="F263" s="124" t="s">
        <v>670</v>
      </c>
      <c r="G263" s="129"/>
      <c r="H263" s="130"/>
      <c r="I263" s="130"/>
      <c r="J263" s="130"/>
      <c r="K263" s="578" t="s">
        <v>3311</v>
      </c>
      <c r="L263" s="579"/>
      <c r="M263" s="580"/>
    </row>
    <row r="264" spans="1:13" ht="20.100000000000001" customHeight="1">
      <c r="A264" s="150">
        <v>31</v>
      </c>
      <c r="B264" s="151">
        <v>162354006</v>
      </c>
      <c r="C264" s="152" t="s">
        <v>686</v>
      </c>
      <c r="D264" s="153" t="s">
        <v>687</v>
      </c>
      <c r="E264" s="154" t="s">
        <v>674</v>
      </c>
      <c r="F264" s="155" t="s">
        <v>670</v>
      </c>
      <c r="G264" s="156"/>
      <c r="H264" s="157"/>
      <c r="I264" s="157"/>
      <c r="J264" s="157"/>
      <c r="K264" s="575" t="s">
        <v>3311</v>
      </c>
      <c r="L264" s="576"/>
      <c r="M264" s="577"/>
    </row>
    <row r="265" spans="1:13" ht="20.100000000000001" customHeight="1">
      <c r="A265" s="119">
        <v>32</v>
      </c>
      <c r="B265" s="120">
        <v>162357101</v>
      </c>
      <c r="C265" s="121" t="s">
        <v>688</v>
      </c>
      <c r="D265" s="122" t="s">
        <v>211</v>
      </c>
      <c r="E265" s="123" t="s">
        <v>674</v>
      </c>
      <c r="F265" s="124" t="s">
        <v>670</v>
      </c>
      <c r="G265" s="125"/>
      <c r="H265" s="126"/>
      <c r="I265" s="126"/>
      <c r="J265" s="126"/>
      <c r="K265" s="578" t="s">
        <v>3311</v>
      </c>
      <c r="L265" s="579"/>
      <c r="M265" s="580"/>
    </row>
    <row r="266" spans="1:13" ht="20.100000000000001" customHeight="1">
      <c r="A266" s="119">
        <v>33</v>
      </c>
      <c r="B266" s="120">
        <v>162354013</v>
      </c>
      <c r="C266" s="121" t="s">
        <v>350</v>
      </c>
      <c r="D266" s="122" t="s">
        <v>601</v>
      </c>
      <c r="E266" s="123" t="s">
        <v>674</v>
      </c>
      <c r="F266" s="124" t="s">
        <v>670</v>
      </c>
      <c r="G266" s="125"/>
      <c r="H266" s="126"/>
      <c r="I266" s="126"/>
      <c r="J266" s="126"/>
      <c r="K266" s="578" t="s">
        <v>3311</v>
      </c>
      <c r="L266" s="579"/>
      <c r="M266" s="580"/>
    </row>
    <row r="267" spans="1:13" ht="20.100000000000001" customHeight="1">
      <c r="A267" s="119">
        <v>34</v>
      </c>
      <c r="B267" s="120">
        <v>162354019</v>
      </c>
      <c r="C267" s="121" t="s">
        <v>691</v>
      </c>
      <c r="D267" s="122" t="s">
        <v>692</v>
      </c>
      <c r="E267" s="123" t="s">
        <v>674</v>
      </c>
      <c r="F267" s="124" t="s">
        <v>670</v>
      </c>
      <c r="G267" s="125"/>
      <c r="H267" s="126"/>
      <c r="I267" s="126"/>
      <c r="J267" s="126"/>
      <c r="K267" s="578" t="s">
        <v>3311</v>
      </c>
      <c r="L267" s="579"/>
      <c r="M267" s="580"/>
    </row>
    <row r="268" spans="1:13" ht="20.100000000000001" customHeight="1">
      <c r="A268" s="119">
        <v>35</v>
      </c>
      <c r="B268" s="120">
        <v>162354028</v>
      </c>
      <c r="C268" s="121" t="s">
        <v>693</v>
      </c>
      <c r="D268" s="122" t="s">
        <v>124</v>
      </c>
      <c r="E268" s="123" t="s">
        <v>674</v>
      </c>
      <c r="F268" s="124" t="s">
        <v>670</v>
      </c>
      <c r="G268" s="125"/>
      <c r="H268" s="126"/>
      <c r="I268" s="126"/>
      <c r="J268" s="126"/>
      <c r="K268" s="578" t="s">
        <v>3311</v>
      </c>
      <c r="L268" s="579"/>
      <c r="M268" s="580"/>
    </row>
    <row r="269" spans="1:13" ht="20.100000000000001" customHeight="1">
      <c r="A269" s="119">
        <v>36</v>
      </c>
      <c r="B269" s="120">
        <v>162357359</v>
      </c>
      <c r="C269" s="121" t="s">
        <v>695</v>
      </c>
      <c r="D269" s="122" t="s">
        <v>696</v>
      </c>
      <c r="E269" s="123" t="s">
        <v>697</v>
      </c>
      <c r="F269" s="124" t="s">
        <v>670</v>
      </c>
      <c r="G269" s="125"/>
      <c r="H269" s="126"/>
      <c r="I269" s="126"/>
      <c r="J269" s="126"/>
      <c r="K269" s="578" t="s">
        <v>3311</v>
      </c>
      <c r="L269" s="579"/>
      <c r="M269" s="580"/>
    </row>
    <row r="270" spans="1:13" ht="20.100000000000001" customHeight="1">
      <c r="A270" s="119">
        <v>37</v>
      </c>
      <c r="B270" s="120">
        <v>162354043</v>
      </c>
      <c r="C270" s="121" t="s">
        <v>698</v>
      </c>
      <c r="D270" s="122" t="s">
        <v>459</v>
      </c>
      <c r="E270" s="123" t="s">
        <v>674</v>
      </c>
      <c r="F270" s="124" t="s">
        <v>670</v>
      </c>
      <c r="G270" s="125"/>
      <c r="H270" s="126"/>
      <c r="I270" s="126"/>
      <c r="J270" s="126"/>
      <c r="K270" s="578" t="s">
        <v>3311</v>
      </c>
      <c r="L270" s="579"/>
      <c r="M270" s="580"/>
    </row>
    <row r="271" spans="1:13" ht="20.100000000000001" customHeight="1">
      <c r="A271" s="119">
        <v>38</v>
      </c>
      <c r="B271" s="120">
        <v>162354048</v>
      </c>
      <c r="C271" s="121" t="s">
        <v>700</v>
      </c>
      <c r="D271" s="122" t="s">
        <v>532</v>
      </c>
      <c r="E271" s="123" t="s">
        <v>674</v>
      </c>
      <c r="F271" s="124" t="s">
        <v>670</v>
      </c>
      <c r="G271" s="125"/>
      <c r="H271" s="126"/>
      <c r="I271" s="126"/>
      <c r="J271" s="126"/>
      <c r="K271" s="578" t="s">
        <v>3311</v>
      </c>
      <c r="L271" s="579"/>
      <c r="M271" s="580"/>
    </row>
    <row r="272" spans="1:13" ht="20.100000000000001" customHeight="1">
      <c r="A272" s="119">
        <v>39</v>
      </c>
      <c r="B272" s="120">
        <v>162354058</v>
      </c>
      <c r="C272" s="121" t="s">
        <v>702</v>
      </c>
      <c r="D272" s="122" t="s">
        <v>270</v>
      </c>
      <c r="E272" s="123" t="s">
        <v>674</v>
      </c>
      <c r="F272" s="124" t="s">
        <v>670</v>
      </c>
      <c r="G272" s="125"/>
      <c r="H272" s="126"/>
      <c r="I272" s="126"/>
      <c r="J272" s="126"/>
      <c r="K272" s="578" t="s">
        <v>3311</v>
      </c>
      <c r="L272" s="579"/>
      <c r="M272" s="580"/>
    </row>
    <row r="273" spans="1:16" ht="20.100000000000001" customHeight="1">
      <c r="A273" s="119">
        <v>40</v>
      </c>
      <c r="B273" s="120">
        <v>162354064</v>
      </c>
      <c r="C273" s="121" t="s">
        <v>703</v>
      </c>
      <c r="D273" s="122" t="s">
        <v>282</v>
      </c>
      <c r="E273" s="123" t="s">
        <v>674</v>
      </c>
      <c r="F273" s="124" t="s">
        <v>670</v>
      </c>
      <c r="G273" s="125"/>
      <c r="H273" s="126"/>
      <c r="I273" s="126"/>
      <c r="J273" s="126"/>
      <c r="K273" s="578" t="s">
        <v>3311</v>
      </c>
      <c r="L273" s="579"/>
      <c r="M273" s="580"/>
    </row>
    <row r="274" spans="1:16" ht="20.100000000000001" customHeight="1">
      <c r="A274" s="119">
        <v>41</v>
      </c>
      <c r="B274" s="120">
        <v>162354065</v>
      </c>
      <c r="C274" s="121" t="s">
        <v>704</v>
      </c>
      <c r="D274" s="122" t="s">
        <v>379</v>
      </c>
      <c r="E274" s="123" t="s">
        <v>674</v>
      </c>
      <c r="F274" s="124" t="s">
        <v>670</v>
      </c>
      <c r="G274" s="125"/>
      <c r="H274" s="126"/>
      <c r="I274" s="126"/>
      <c r="J274" s="126"/>
      <c r="K274" s="578" t="s">
        <v>3311</v>
      </c>
      <c r="L274" s="579"/>
      <c r="M274" s="580"/>
    </row>
    <row r="275" spans="1:16" ht="20.100000000000001" customHeight="1">
      <c r="A275" s="119">
        <v>42</v>
      </c>
      <c r="B275" s="120">
        <v>162524357</v>
      </c>
      <c r="C275" s="121" t="s">
        <v>706</v>
      </c>
      <c r="D275" s="122" t="s">
        <v>381</v>
      </c>
      <c r="E275" s="123" t="s">
        <v>674</v>
      </c>
      <c r="F275" s="124" t="s">
        <v>670</v>
      </c>
      <c r="G275" s="125"/>
      <c r="H275" s="126"/>
      <c r="I275" s="126"/>
      <c r="J275" s="126"/>
      <c r="K275" s="578" t="s">
        <v>3311</v>
      </c>
      <c r="L275" s="579"/>
      <c r="M275" s="580"/>
    </row>
    <row r="276" spans="1:16" ht="20.100000000000001" customHeight="1">
      <c r="A276" s="119">
        <v>43</v>
      </c>
      <c r="B276" s="120">
        <v>162354071</v>
      </c>
      <c r="C276" s="121" t="s">
        <v>707</v>
      </c>
      <c r="D276" s="122" t="s">
        <v>546</v>
      </c>
      <c r="E276" s="123" t="s">
        <v>674</v>
      </c>
      <c r="F276" s="124" t="s">
        <v>670</v>
      </c>
      <c r="G276" s="125"/>
      <c r="H276" s="126"/>
      <c r="I276" s="126"/>
      <c r="J276" s="126"/>
      <c r="K276" s="578" t="s">
        <v>3311</v>
      </c>
      <c r="L276" s="579"/>
      <c r="M276" s="580"/>
    </row>
    <row r="277" spans="1:16" ht="20.100000000000001" customHeight="1">
      <c r="A277" s="119">
        <v>44</v>
      </c>
      <c r="B277" s="120">
        <v>162413944</v>
      </c>
      <c r="C277" s="121" t="s">
        <v>708</v>
      </c>
      <c r="D277" s="122" t="s">
        <v>546</v>
      </c>
      <c r="E277" s="123" t="s">
        <v>674</v>
      </c>
      <c r="F277" s="124" t="s">
        <v>670</v>
      </c>
      <c r="G277" s="125"/>
      <c r="H277" s="126"/>
      <c r="I277" s="126"/>
      <c r="J277" s="126"/>
      <c r="K277" s="578" t="s">
        <v>3311</v>
      </c>
      <c r="L277" s="579"/>
      <c r="M277" s="580"/>
    </row>
    <row r="278" spans="1:16" ht="20.100000000000001" customHeight="1">
      <c r="A278" s="119">
        <v>45</v>
      </c>
      <c r="B278" s="120">
        <v>162354074</v>
      </c>
      <c r="C278" s="121" t="s">
        <v>281</v>
      </c>
      <c r="D278" s="122" t="s">
        <v>649</v>
      </c>
      <c r="E278" s="123" t="s">
        <v>674</v>
      </c>
      <c r="F278" s="124" t="s">
        <v>670</v>
      </c>
      <c r="G278" s="125"/>
      <c r="H278" s="126"/>
      <c r="I278" s="126"/>
      <c r="J278" s="126"/>
      <c r="K278" s="578" t="s">
        <v>3311</v>
      </c>
      <c r="L278" s="579"/>
      <c r="M278" s="580"/>
    </row>
    <row r="280" spans="1:16" s="110" customFormat="1">
      <c r="B280" s="561" t="s">
        <v>80</v>
      </c>
      <c r="C280" s="561"/>
      <c r="D280" s="111"/>
      <c r="E280" s="561" t="s">
        <v>81</v>
      </c>
      <c r="F280" s="561"/>
      <c r="G280" s="561"/>
      <c r="H280" s="561"/>
      <c r="I280" s="561"/>
      <c r="J280" s="561"/>
      <c r="K280" s="112" t="s">
        <v>3324</v>
      </c>
    </row>
    <row r="281" spans="1:16" s="110" customFormat="1">
      <c r="B281" s="561" t="s">
        <v>82</v>
      </c>
      <c r="C281" s="561"/>
      <c r="D281" s="113" t="s">
        <v>3325</v>
      </c>
      <c r="E281" s="561" t="s">
        <v>3306</v>
      </c>
      <c r="F281" s="561"/>
      <c r="G281" s="561"/>
      <c r="H281" s="561"/>
      <c r="I281" s="561"/>
      <c r="J281" s="561"/>
      <c r="K281" s="114" t="s">
        <v>83</v>
      </c>
      <c r="L281" s="115" t="s">
        <v>84</v>
      </c>
      <c r="M281" s="115">
        <v>2</v>
      </c>
    </row>
    <row r="282" spans="1:16" s="116" customFormat="1" ht="18.75" customHeight="1">
      <c r="B282" s="117" t="s">
        <v>3307</v>
      </c>
      <c r="C282" s="562" t="s">
        <v>3308</v>
      </c>
      <c r="D282" s="562"/>
      <c r="E282" s="562"/>
      <c r="F282" s="562"/>
      <c r="G282" s="562"/>
      <c r="H282" s="562"/>
      <c r="I282" s="562"/>
      <c r="J282" s="562"/>
      <c r="K282" s="114" t="s">
        <v>85</v>
      </c>
      <c r="L282" s="114" t="s">
        <v>84</v>
      </c>
      <c r="M282" s="114">
        <v>5</v>
      </c>
    </row>
    <row r="283" spans="1:16" s="116" customFormat="1" ht="18.75" customHeight="1">
      <c r="A283" s="563" t="s">
        <v>3326</v>
      </c>
      <c r="B283" s="563"/>
      <c r="C283" s="563"/>
      <c r="D283" s="563"/>
      <c r="E283" s="563"/>
      <c r="F283" s="563"/>
      <c r="G283" s="563"/>
      <c r="H283" s="563"/>
      <c r="I283" s="563"/>
      <c r="J283" s="563"/>
      <c r="K283" s="114" t="s">
        <v>86</v>
      </c>
      <c r="L283" s="114" t="s">
        <v>84</v>
      </c>
      <c r="M283" s="114">
        <v>1</v>
      </c>
    </row>
    <row r="284" spans="1:16" ht="9" customHeight="1"/>
    <row r="285" spans="1:16" ht="15" customHeight="1">
      <c r="A285" s="564" t="s">
        <v>4</v>
      </c>
      <c r="B285" s="565" t="s">
        <v>87</v>
      </c>
      <c r="C285" s="566" t="s">
        <v>10</v>
      </c>
      <c r="D285" s="567" t="s">
        <v>11</v>
      </c>
      <c r="E285" s="565" t="s">
        <v>13</v>
      </c>
      <c r="F285" s="565" t="s">
        <v>88</v>
      </c>
      <c r="G285" s="565" t="s">
        <v>89</v>
      </c>
      <c r="H285" s="565" t="s">
        <v>90</v>
      </c>
      <c r="I285" s="568" t="s">
        <v>79</v>
      </c>
      <c r="J285" s="568"/>
      <c r="K285" s="569" t="s">
        <v>91</v>
      </c>
      <c r="L285" s="570"/>
      <c r="M285" s="571"/>
    </row>
    <row r="286" spans="1:16" ht="27" customHeight="1">
      <c r="A286" s="564"/>
      <c r="B286" s="564"/>
      <c r="C286" s="566"/>
      <c r="D286" s="567"/>
      <c r="E286" s="564"/>
      <c r="F286" s="564"/>
      <c r="G286" s="564"/>
      <c r="H286" s="564"/>
      <c r="I286" s="118" t="s">
        <v>92</v>
      </c>
      <c r="J286" s="118" t="s">
        <v>93</v>
      </c>
      <c r="K286" s="572"/>
      <c r="L286" s="573"/>
      <c r="M286" s="574"/>
      <c r="P286" s="76"/>
    </row>
    <row r="287" spans="1:16" ht="20.100000000000001" customHeight="1">
      <c r="A287" s="119">
        <v>1</v>
      </c>
      <c r="B287" s="120">
        <v>162354078</v>
      </c>
      <c r="C287" s="121" t="s">
        <v>711</v>
      </c>
      <c r="D287" s="122" t="s">
        <v>712</v>
      </c>
      <c r="E287" s="123" t="s">
        <v>674</v>
      </c>
      <c r="F287" s="124" t="s">
        <v>670</v>
      </c>
      <c r="G287" s="125"/>
      <c r="H287" s="126"/>
      <c r="I287" s="126"/>
      <c r="J287" s="126"/>
      <c r="K287" s="575" t="s">
        <v>3311</v>
      </c>
      <c r="L287" s="576"/>
      <c r="M287" s="577"/>
    </row>
    <row r="288" spans="1:16" ht="20.100000000000001" customHeight="1">
      <c r="A288" s="119">
        <v>2</v>
      </c>
      <c r="B288" s="120">
        <v>162356523</v>
      </c>
      <c r="C288" s="121" t="s">
        <v>714</v>
      </c>
      <c r="D288" s="122" t="s">
        <v>288</v>
      </c>
      <c r="E288" s="123" t="s">
        <v>574</v>
      </c>
      <c r="F288" s="124" t="s">
        <v>670</v>
      </c>
      <c r="G288" s="125"/>
      <c r="H288" s="126"/>
      <c r="I288" s="126"/>
      <c r="J288" s="126"/>
      <c r="K288" s="578" t="s">
        <v>3311</v>
      </c>
      <c r="L288" s="579"/>
      <c r="M288" s="580"/>
    </row>
    <row r="289" spans="1:18" ht="20.100000000000001" customHeight="1">
      <c r="A289" s="119">
        <v>3</v>
      </c>
      <c r="B289" s="120">
        <v>162524385</v>
      </c>
      <c r="C289" s="121" t="s">
        <v>198</v>
      </c>
      <c r="D289" s="122" t="s">
        <v>288</v>
      </c>
      <c r="E289" s="123" t="s">
        <v>674</v>
      </c>
      <c r="F289" s="124" t="s">
        <v>670</v>
      </c>
      <c r="G289" s="125"/>
      <c r="H289" s="126"/>
      <c r="I289" s="126"/>
      <c r="J289" s="126"/>
      <c r="K289" s="578" t="s">
        <v>3311</v>
      </c>
      <c r="L289" s="579"/>
      <c r="M289" s="580"/>
      <c r="O289" s="601" t="s">
        <v>3338</v>
      </c>
      <c r="P289" s="601"/>
      <c r="Q289" s="601"/>
      <c r="R289" s="601"/>
    </row>
    <row r="290" spans="1:18" ht="20.100000000000001" customHeight="1">
      <c r="A290" s="119">
        <v>4</v>
      </c>
      <c r="B290" s="120">
        <v>162354081</v>
      </c>
      <c r="C290" s="121" t="s">
        <v>717</v>
      </c>
      <c r="D290" s="122" t="s">
        <v>291</v>
      </c>
      <c r="E290" s="123" t="s">
        <v>574</v>
      </c>
      <c r="F290" s="124" t="s">
        <v>670</v>
      </c>
      <c r="G290" s="125"/>
      <c r="H290" s="126"/>
      <c r="I290" s="126"/>
      <c r="J290" s="126"/>
      <c r="K290" s="578" t="s">
        <v>3311</v>
      </c>
      <c r="L290" s="579"/>
      <c r="M290" s="580"/>
      <c r="O290" s="601"/>
      <c r="P290" s="601"/>
      <c r="Q290" s="601"/>
      <c r="R290" s="601"/>
    </row>
    <row r="291" spans="1:18" ht="20.100000000000001" customHeight="1">
      <c r="A291" s="119">
        <v>5</v>
      </c>
      <c r="B291" s="120">
        <v>162354082</v>
      </c>
      <c r="C291" s="121" t="s">
        <v>198</v>
      </c>
      <c r="D291" s="122" t="s">
        <v>719</v>
      </c>
      <c r="E291" s="123" t="s">
        <v>674</v>
      </c>
      <c r="F291" s="124" t="s">
        <v>670</v>
      </c>
      <c r="G291" s="125"/>
      <c r="H291" s="126"/>
      <c r="I291" s="126"/>
      <c r="J291" s="126"/>
      <c r="K291" s="578" t="s">
        <v>3311</v>
      </c>
      <c r="L291" s="579"/>
      <c r="M291" s="580"/>
      <c r="O291" s="601"/>
      <c r="P291" s="601"/>
      <c r="Q291" s="601"/>
      <c r="R291" s="601"/>
    </row>
    <row r="292" spans="1:18" ht="20.100000000000001" customHeight="1">
      <c r="A292" s="119">
        <v>6</v>
      </c>
      <c r="B292" s="120">
        <v>162336519</v>
      </c>
      <c r="C292" s="121" t="s">
        <v>720</v>
      </c>
      <c r="D292" s="122" t="s">
        <v>294</v>
      </c>
      <c r="E292" s="123" t="s">
        <v>674</v>
      </c>
      <c r="F292" s="124" t="s">
        <v>670</v>
      </c>
      <c r="G292" s="125"/>
      <c r="H292" s="126"/>
      <c r="I292" s="126"/>
      <c r="J292" s="126"/>
      <c r="K292" s="578" t="s">
        <v>3311</v>
      </c>
      <c r="L292" s="579"/>
      <c r="M292" s="580"/>
      <c r="O292" s="601"/>
      <c r="P292" s="601"/>
      <c r="Q292" s="601"/>
      <c r="R292" s="601"/>
    </row>
    <row r="293" spans="1:18" ht="20.100000000000001" customHeight="1">
      <c r="A293" s="119">
        <v>7</v>
      </c>
      <c r="B293" s="120">
        <v>162354086</v>
      </c>
      <c r="C293" s="121" t="s">
        <v>529</v>
      </c>
      <c r="D293" s="122" t="s">
        <v>722</v>
      </c>
      <c r="E293" s="123" t="s">
        <v>674</v>
      </c>
      <c r="F293" s="124" t="s">
        <v>670</v>
      </c>
      <c r="G293" s="125"/>
      <c r="H293" s="126"/>
      <c r="I293" s="126"/>
      <c r="J293" s="126"/>
      <c r="K293" s="578" t="s">
        <v>3311</v>
      </c>
      <c r="L293" s="579"/>
      <c r="M293" s="580"/>
      <c r="O293" s="601"/>
      <c r="P293" s="601"/>
      <c r="Q293" s="601"/>
      <c r="R293" s="601"/>
    </row>
    <row r="294" spans="1:18" ht="20.100000000000001" customHeight="1">
      <c r="A294" s="119">
        <v>8</v>
      </c>
      <c r="B294" s="120">
        <v>162354088</v>
      </c>
      <c r="C294" s="121" t="s">
        <v>724</v>
      </c>
      <c r="D294" s="122" t="s">
        <v>657</v>
      </c>
      <c r="E294" s="123" t="s">
        <v>574</v>
      </c>
      <c r="F294" s="124" t="s">
        <v>670</v>
      </c>
      <c r="G294" s="125"/>
      <c r="H294" s="126"/>
      <c r="I294" s="126"/>
      <c r="J294" s="126"/>
      <c r="K294" s="578" t="s">
        <v>3311</v>
      </c>
      <c r="L294" s="579"/>
      <c r="M294" s="580"/>
      <c r="O294" s="601"/>
      <c r="P294" s="601"/>
      <c r="Q294" s="601"/>
      <c r="R294" s="601"/>
    </row>
    <row r="295" spans="1:18" ht="20.100000000000001" customHeight="1">
      <c r="A295" s="119">
        <v>9</v>
      </c>
      <c r="B295" s="120">
        <v>162354092</v>
      </c>
      <c r="C295" s="121" t="s">
        <v>725</v>
      </c>
      <c r="D295" s="122" t="s">
        <v>726</v>
      </c>
      <c r="E295" s="123" t="s">
        <v>674</v>
      </c>
      <c r="F295" s="124" t="s">
        <v>670</v>
      </c>
      <c r="G295" s="125"/>
      <c r="H295" s="126"/>
      <c r="I295" s="126"/>
      <c r="J295" s="126"/>
      <c r="K295" s="578" t="s">
        <v>3311</v>
      </c>
      <c r="L295" s="579"/>
      <c r="M295" s="580"/>
    </row>
    <row r="296" spans="1:18" ht="20.100000000000001" customHeight="1">
      <c r="A296" s="119">
        <v>10</v>
      </c>
      <c r="B296" s="120">
        <v>162354096</v>
      </c>
      <c r="C296" s="121" t="s">
        <v>353</v>
      </c>
      <c r="D296" s="122" t="s">
        <v>303</v>
      </c>
      <c r="E296" s="123" t="s">
        <v>574</v>
      </c>
      <c r="F296" s="124" t="s">
        <v>670</v>
      </c>
      <c r="G296" s="125"/>
      <c r="H296" s="126"/>
      <c r="I296" s="126"/>
      <c r="J296" s="126"/>
      <c r="K296" s="578" t="s">
        <v>3311</v>
      </c>
      <c r="L296" s="579"/>
      <c r="M296" s="580"/>
    </row>
    <row r="297" spans="1:18" ht="20.100000000000001" customHeight="1">
      <c r="A297" s="119">
        <v>11</v>
      </c>
      <c r="B297" s="120">
        <v>162354106</v>
      </c>
      <c r="C297" s="121" t="s">
        <v>727</v>
      </c>
      <c r="D297" s="122" t="s">
        <v>132</v>
      </c>
      <c r="E297" s="123" t="s">
        <v>574</v>
      </c>
      <c r="F297" s="124" t="s">
        <v>670</v>
      </c>
      <c r="G297" s="125"/>
      <c r="H297" s="126"/>
      <c r="I297" s="126"/>
      <c r="J297" s="126"/>
      <c r="K297" s="578" t="s">
        <v>3311</v>
      </c>
      <c r="L297" s="579"/>
      <c r="M297" s="580"/>
    </row>
    <row r="298" spans="1:18" ht="20.100000000000001" customHeight="1">
      <c r="A298" s="119">
        <v>12</v>
      </c>
      <c r="B298" s="120">
        <v>162357431</v>
      </c>
      <c r="C298" s="121" t="s">
        <v>729</v>
      </c>
      <c r="D298" s="122" t="s">
        <v>730</v>
      </c>
      <c r="E298" s="123" t="s">
        <v>674</v>
      </c>
      <c r="F298" s="124" t="s">
        <v>670</v>
      </c>
      <c r="G298" s="125"/>
      <c r="H298" s="126"/>
      <c r="I298" s="126"/>
      <c r="J298" s="126"/>
      <c r="K298" s="578" t="s">
        <v>3311</v>
      </c>
      <c r="L298" s="579"/>
      <c r="M298" s="580"/>
    </row>
    <row r="299" spans="1:18" ht="20.100000000000001" customHeight="1">
      <c r="A299" s="119">
        <v>13</v>
      </c>
      <c r="B299" s="120">
        <v>162354108</v>
      </c>
      <c r="C299" s="121" t="s">
        <v>732</v>
      </c>
      <c r="D299" s="122" t="s">
        <v>565</v>
      </c>
      <c r="E299" s="123" t="s">
        <v>674</v>
      </c>
      <c r="F299" s="124" t="s">
        <v>670</v>
      </c>
      <c r="G299" s="125"/>
      <c r="H299" s="126"/>
      <c r="I299" s="126"/>
      <c r="J299" s="126"/>
      <c r="K299" s="578" t="s">
        <v>3311</v>
      </c>
      <c r="L299" s="579"/>
      <c r="M299" s="580"/>
    </row>
    <row r="300" spans="1:18" ht="20.100000000000001" customHeight="1">
      <c r="A300" s="119">
        <v>14</v>
      </c>
      <c r="B300" s="120">
        <v>162356841</v>
      </c>
      <c r="C300" s="121" t="s">
        <v>350</v>
      </c>
      <c r="D300" s="122" t="s">
        <v>734</v>
      </c>
      <c r="E300" s="123" t="s">
        <v>674</v>
      </c>
      <c r="F300" s="124" t="s">
        <v>670</v>
      </c>
      <c r="G300" s="125"/>
      <c r="H300" s="126"/>
      <c r="I300" s="126"/>
      <c r="J300" s="126"/>
      <c r="K300" s="578" t="s">
        <v>3311</v>
      </c>
      <c r="L300" s="579"/>
      <c r="M300" s="580"/>
    </row>
    <row r="301" spans="1:18" ht="20.100000000000001" customHeight="1">
      <c r="A301" s="119">
        <v>15</v>
      </c>
      <c r="B301" s="120">
        <v>162356940</v>
      </c>
      <c r="C301" s="121" t="s">
        <v>735</v>
      </c>
      <c r="D301" s="122" t="s">
        <v>736</v>
      </c>
      <c r="E301" s="123" t="s">
        <v>697</v>
      </c>
      <c r="F301" s="124" t="s">
        <v>738</v>
      </c>
      <c r="G301" s="125"/>
      <c r="H301" s="126"/>
      <c r="I301" s="126"/>
      <c r="J301" s="126"/>
      <c r="K301" s="578" t="s">
        <v>3311</v>
      </c>
      <c r="L301" s="579"/>
      <c r="M301" s="580"/>
    </row>
    <row r="302" spans="1:18" ht="20.100000000000001" customHeight="1">
      <c r="A302" s="119">
        <v>16</v>
      </c>
      <c r="B302" s="120">
        <v>162353990</v>
      </c>
      <c r="C302" s="121" t="s">
        <v>739</v>
      </c>
      <c r="D302" s="122" t="s">
        <v>193</v>
      </c>
      <c r="E302" s="123" t="s">
        <v>697</v>
      </c>
      <c r="F302" s="124" t="s">
        <v>738</v>
      </c>
      <c r="G302" s="125"/>
      <c r="H302" s="126"/>
      <c r="I302" s="126"/>
      <c r="J302" s="126"/>
      <c r="K302" s="578" t="s">
        <v>3311</v>
      </c>
      <c r="L302" s="579"/>
      <c r="M302" s="580"/>
    </row>
    <row r="303" spans="1:18" ht="20.100000000000001" customHeight="1">
      <c r="A303" s="119">
        <v>17</v>
      </c>
      <c r="B303" s="120">
        <v>162356521</v>
      </c>
      <c r="C303" s="121" t="s">
        <v>741</v>
      </c>
      <c r="D303" s="122" t="s">
        <v>331</v>
      </c>
      <c r="E303" s="123" t="s">
        <v>697</v>
      </c>
      <c r="F303" s="124" t="s">
        <v>738</v>
      </c>
      <c r="G303" s="125"/>
      <c r="H303" s="126"/>
      <c r="I303" s="126"/>
      <c r="J303" s="126"/>
      <c r="K303" s="578" t="s">
        <v>3311</v>
      </c>
      <c r="L303" s="579"/>
      <c r="M303" s="580"/>
    </row>
    <row r="304" spans="1:18" ht="20.100000000000001" customHeight="1">
      <c r="A304" s="119">
        <v>18</v>
      </c>
      <c r="B304" s="120">
        <v>162354001</v>
      </c>
      <c r="C304" s="121" t="s">
        <v>743</v>
      </c>
      <c r="D304" s="122" t="s">
        <v>199</v>
      </c>
      <c r="E304" s="123" t="s">
        <v>697</v>
      </c>
      <c r="F304" s="124" t="s">
        <v>738</v>
      </c>
      <c r="G304" s="125"/>
      <c r="H304" s="126"/>
      <c r="I304" s="126"/>
      <c r="J304" s="126"/>
      <c r="K304" s="578" t="s">
        <v>3311</v>
      </c>
      <c r="L304" s="579"/>
      <c r="M304" s="580"/>
    </row>
    <row r="305" spans="1:13" ht="20.100000000000001" customHeight="1">
      <c r="A305" s="119">
        <v>19</v>
      </c>
      <c r="B305" s="120">
        <v>162357477</v>
      </c>
      <c r="C305" s="121" t="s">
        <v>695</v>
      </c>
      <c r="D305" s="122" t="s">
        <v>199</v>
      </c>
      <c r="E305" s="123" t="s">
        <v>697</v>
      </c>
      <c r="F305" s="124" t="s">
        <v>738</v>
      </c>
      <c r="G305" s="125"/>
      <c r="H305" s="126"/>
      <c r="I305" s="126"/>
      <c r="J305" s="126"/>
      <c r="K305" s="578" t="s">
        <v>3311</v>
      </c>
      <c r="L305" s="579"/>
      <c r="M305" s="580"/>
    </row>
    <row r="306" spans="1:13" ht="20.100000000000001" customHeight="1">
      <c r="A306" s="119">
        <v>20</v>
      </c>
      <c r="B306" s="120">
        <v>162354004</v>
      </c>
      <c r="C306" s="121" t="s">
        <v>745</v>
      </c>
      <c r="D306" s="122" t="s">
        <v>205</v>
      </c>
      <c r="E306" s="123" t="s">
        <v>697</v>
      </c>
      <c r="F306" s="124" t="s">
        <v>738</v>
      </c>
      <c r="G306" s="125"/>
      <c r="H306" s="126"/>
      <c r="I306" s="126"/>
      <c r="J306" s="126"/>
      <c r="K306" s="578" t="s">
        <v>3311</v>
      </c>
      <c r="L306" s="579"/>
      <c r="M306" s="580"/>
    </row>
    <row r="307" spans="1:13" ht="20.100000000000001" customHeight="1">
      <c r="A307" s="119">
        <v>21</v>
      </c>
      <c r="B307" s="120">
        <v>162354007</v>
      </c>
      <c r="C307" s="121" t="s">
        <v>677</v>
      </c>
      <c r="D307" s="122" t="s">
        <v>208</v>
      </c>
      <c r="E307" s="123" t="s">
        <v>697</v>
      </c>
      <c r="F307" s="124" t="s">
        <v>738</v>
      </c>
      <c r="G307" s="125"/>
      <c r="H307" s="126"/>
      <c r="I307" s="126"/>
      <c r="J307" s="126"/>
      <c r="K307" s="578" t="s">
        <v>3311</v>
      </c>
      <c r="L307" s="579"/>
      <c r="M307" s="580"/>
    </row>
    <row r="308" spans="1:13" ht="20.100000000000001" customHeight="1">
      <c r="A308" s="119">
        <v>22</v>
      </c>
      <c r="B308" s="120">
        <v>162354008</v>
      </c>
      <c r="C308" s="121" t="s">
        <v>748</v>
      </c>
      <c r="D308" s="122" t="s">
        <v>749</v>
      </c>
      <c r="E308" s="123" t="s">
        <v>697</v>
      </c>
      <c r="F308" s="124" t="s">
        <v>738</v>
      </c>
      <c r="G308" s="125"/>
      <c r="H308" s="126"/>
      <c r="I308" s="126"/>
      <c r="J308" s="126"/>
      <c r="K308" s="578" t="s">
        <v>3311</v>
      </c>
      <c r="L308" s="579"/>
      <c r="M308" s="580"/>
    </row>
    <row r="309" spans="1:13" ht="20.100000000000001" customHeight="1">
      <c r="A309" s="119">
        <v>23</v>
      </c>
      <c r="B309" s="120">
        <v>162354010</v>
      </c>
      <c r="C309" s="121" t="s">
        <v>750</v>
      </c>
      <c r="D309" s="122" t="s">
        <v>751</v>
      </c>
      <c r="E309" s="123" t="s">
        <v>697</v>
      </c>
      <c r="F309" s="124" t="s">
        <v>738</v>
      </c>
      <c r="G309" s="125"/>
      <c r="H309" s="126"/>
      <c r="I309" s="126"/>
      <c r="J309" s="126"/>
      <c r="K309" s="578" t="s">
        <v>3311</v>
      </c>
      <c r="L309" s="579"/>
      <c r="M309" s="580"/>
    </row>
    <row r="310" spans="1:13" ht="20.100000000000001" customHeight="1">
      <c r="A310" s="119">
        <v>24</v>
      </c>
      <c r="B310" s="120">
        <v>162354012</v>
      </c>
      <c r="C310" s="121" t="s">
        <v>753</v>
      </c>
      <c r="D310" s="122" t="s">
        <v>601</v>
      </c>
      <c r="E310" s="123" t="s">
        <v>697</v>
      </c>
      <c r="F310" s="124" t="s">
        <v>738</v>
      </c>
      <c r="G310" s="125"/>
      <c r="H310" s="126"/>
      <c r="I310" s="126"/>
      <c r="J310" s="126"/>
      <c r="K310" s="578" t="s">
        <v>3311</v>
      </c>
      <c r="L310" s="579"/>
      <c r="M310" s="580"/>
    </row>
    <row r="311" spans="1:13" ht="20.100000000000001" customHeight="1">
      <c r="A311" s="119">
        <v>25</v>
      </c>
      <c r="B311" s="120">
        <v>162357013</v>
      </c>
      <c r="C311" s="121" t="s">
        <v>755</v>
      </c>
      <c r="D311" s="122" t="s">
        <v>601</v>
      </c>
      <c r="E311" s="123" t="s">
        <v>697</v>
      </c>
      <c r="F311" s="124" t="s">
        <v>738</v>
      </c>
      <c r="G311" s="125"/>
      <c r="H311" s="126"/>
      <c r="I311" s="126"/>
      <c r="J311" s="126"/>
      <c r="K311" s="578" t="s">
        <v>3311</v>
      </c>
      <c r="L311" s="579"/>
      <c r="M311" s="580"/>
    </row>
    <row r="312" spans="1:13" ht="20.100000000000001" customHeight="1">
      <c r="A312" s="119">
        <v>26</v>
      </c>
      <c r="B312" s="120">
        <v>162354015</v>
      </c>
      <c r="C312" s="121" t="s">
        <v>757</v>
      </c>
      <c r="D312" s="122" t="s">
        <v>758</v>
      </c>
      <c r="E312" s="123" t="s">
        <v>697</v>
      </c>
      <c r="F312" s="124" t="s">
        <v>738</v>
      </c>
      <c r="G312" s="125"/>
      <c r="H312" s="126"/>
      <c r="I312" s="126"/>
      <c r="J312" s="126"/>
      <c r="K312" s="578" t="s">
        <v>3311</v>
      </c>
      <c r="L312" s="579"/>
      <c r="M312" s="580"/>
    </row>
    <row r="313" spans="1:13" ht="20.100000000000001" customHeight="1">
      <c r="A313" s="119">
        <v>27</v>
      </c>
      <c r="B313" s="120">
        <v>162357579</v>
      </c>
      <c r="C313" s="121" t="s">
        <v>760</v>
      </c>
      <c r="D313" s="122" t="s">
        <v>448</v>
      </c>
      <c r="E313" s="123" t="s">
        <v>697</v>
      </c>
      <c r="F313" s="124" t="s">
        <v>738</v>
      </c>
      <c r="G313" s="125"/>
      <c r="H313" s="126"/>
      <c r="I313" s="126"/>
      <c r="J313" s="126"/>
      <c r="K313" s="578" t="s">
        <v>3311</v>
      </c>
      <c r="L313" s="579"/>
      <c r="M313" s="580"/>
    </row>
    <row r="314" spans="1:13" ht="20.100000000000001" customHeight="1">
      <c r="A314" s="119">
        <v>28</v>
      </c>
      <c r="B314" s="120">
        <v>162413919</v>
      </c>
      <c r="C314" s="121" t="s">
        <v>761</v>
      </c>
      <c r="D314" s="122" t="s">
        <v>448</v>
      </c>
      <c r="E314" s="123" t="s">
        <v>697</v>
      </c>
      <c r="F314" s="124" t="s">
        <v>738</v>
      </c>
      <c r="G314" s="125"/>
      <c r="H314" s="126"/>
      <c r="I314" s="126"/>
      <c r="J314" s="126"/>
      <c r="K314" s="578" t="s">
        <v>3311</v>
      </c>
      <c r="L314" s="579"/>
      <c r="M314" s="580"/>
    </row>
    <row r="315" spans="1:13" ht="20.100000000000001" customHeight="1">
      <c r="A315" s="119">
        <v>29</v>
      </c>
      <c r="B315" s="120">
        <v>162354032</v>
      </c>
      <c r="C315" s="121" t="s">
        <v>762</v>
      </c>
      <c r="D315" s="122" t="s">
        <v>342</v>
      </c>
      <c r="E315" s="123" t="s">
        <v>697</v>
      </c>
      <c r="F315" s="124" t="s">
        <v>738</v>
      </c>
      <c r="G315" s="125"/>
      <c r="H315" s="126"/>
      <c r="I315" s="126"/>
      <c r="J315" s="126"/>
      <c r="K315" s="578" t="s">
        <v>3311</v>
      </c>
      <c r="L315" s="579"/>
      <c r="M315" s="580"/>
    </row>
    <row r="316" spans="1:13" ht="20.100000000000001" customHeight="1">
      <c r="A316" s="128">
        <v>30</v>
      </c>
      <c r="B316" s="120">
        <v>162354037</v>
      </c>
      <c r="C316" s="121" t="s">
        <v>764</v>
      </c>
      <c r="D316" s="122" t="s">
        <v>453</v>
      </c>
      <c r="E316" s="123" t="s">
        <v>697</v>
      </c>
      <c r="F316" s="124" t="s">
        <v>738</v>
      </c>
      <c r="G316" s="129"/>
      <c r="H316" s="130"/>
      <c r="I316" s="130"/>
      <c r="J316" s="130"/>
      <c r="K316" s="578" t="s">
        <v>3311</v>
      </c>
      <c r="L316" s="579"/>
      <c r="M316" s="580"/>
    </row>
    <row r="317" spans="1:13" ht="20.100000000000001" customHeight="1">
      <c r="A317" s="150">
        <v>31</v>
      </c>
      <c r="B317" s="151">
        <v>162354039</v>
      </c>
      <c r="C317" s="152" t="s">
        <v>766</v>
      </c>
      <c r="D317" s="153" t="s">
        <v>767</v>
      </c>
      <c r="E317" s="154" t="s">
        <v>697</v>
      </c>
      <c r="F317" s="155" t="s">
        <v>738</v>
      </c>
      <c r="G317" s="156"/>
      <c r="H317" s="157"/>
      <c r="I317" s="157"/>
      <c r="J317" s="157"/>
      <c r="K317" s="575" t="s">
        <v>3311</v>
      </c>
      <c r="L317" s="576"/>
      <c r="M317" s="577"/>
    </row>
    <row r="318" spans="1:13" ht="20.100000000000001" customHeight="1">
      <c r="A318" s="119">
        <v>32</v>
      </c>
      <c r="B318" s="120">
        <v>162354040</v>
      </c>
      <c r="C318" s="121" t="s">
        <v>769</v>
      </c>
      <c r="D318" s="122" t="s">
        <v>459</v>
      </c>
      <c r="E318" s="123" t="s">
        <v>574</v>
      </c>
      <c r="F318" s="124" t="s">
        <v>738</v>
      </c>
      <c r="G318" s="125"/>
      <c r="H318" s="126"/>
      <c r="I318" s="126"/>
      <c r="J318" s="126"/>
      <c r="K318" s="578" t="s">
        <v>3311</v>
      </c>
      <c r="L318" s="579"/>
      <c r="M318" s="580"/>
    </row>
    <row r="319" spans="1:13" ht="20.100000000000001" customHeight="1">
      <c r="A319" s="119">
        <v>33</v>
      </c>
      <c r="B319" s="120">
        <v>162354042</v>
      </c>
      <c r="C319" s="121" t="s">
        <v>770</v>
      </c>
      <c r="D319" s="122" t="s">
        <v>459</v>
      </c>
      <c r="E319" s="123" t="s">
        <v>697</v>
      </c>
      <c r="F319" s="124" t="s">
        <v>738</v>
      </c>
      <c r="G319" s="125"/>
      <c r="H319" s="126"/>
      <c r="I319" s="126"/>
      <c r="J319" s="126"/>
      <c r="K319" s="578" t="s">
        <v>3311</v>
      </c>
      <c r="L319" s="579"/>
      <c r="M319" s="580"/>
    </row>
    <row r="320" spans="1:13" ht="20.100000000000001" customHeight="1">
      <c r="A320" s="119">
        <v>34</v>
      </c>
      <c r="B320" s="120">
        <v>162357580</v>
      </c>
      <c r="C320" s="121" t="s">
        <v>772</v>
      </c>
      <c r="D320" s="122" t="s">
        <v>345</v>
      </c>
      <c r="E320" s="123" t="s">
        <v>697</v>
      </c>
      <c r="F320" s="124" t="s">
        <v>738</v>
      </c>
      <c r="G320" s="125"/>
      <c r="H320" s="126"/>
      <c r="I320" s="126"/>
      <c r="J320" s="126"/>
      <c r="K320" s="578" t="s">
        <v>3311</v>
      </c>
      <c r="L320" s="579"/>
      <c r="M320" s="580"/>
    </row>
    <row r="321" spans="1:13" ht="20.100000000000001" customHeight="1">
      <c r="A321" s="119">
        <v>35</v>
      </c>
      <c r="B321" s="120">
        <v>162354046</v>
      </c>
      <c r="C321" s="121" t="s">
        <v>773</v>
      </c>
      <c r="D321" s="122" t="s">
        <v>464</v>
      </c>
      <c r="E321" s="123" t="s">
        <v>697</v>
      </c>
      <c r="F321" s="124" t="s">
        <v>738</v>
      </c>
      <c r="G321" s="125"/>
      <c r="H321" s="126"/>
      <c r="I321" s="126"/>
      <c r="J321" s="126"/>
      <c r="K321" s="578" t="s">
        <v>3311</v>
      </c>
      <c r="L321" s="579"/>
      <c r="M321" s="580"/>
    </row>
    <row r="322" spans="1:13" ht="20.100000000000001" customHeight="1">
      <c r="A322" s="119">
        <v>36</v>
      </c>
      <c r="B322" s="120">
        <v>162357269</v>
      </c>
      <c r="C322" s="121" t="s">
        <v>775</v>
      </c>
      <c r="D322" s="122" t="s">
        <v>254</v>
      </c>
      <c r="E322" s="123" t="s">
        <v>697</v>
      </c>
      <c r="F322" s="124" t="s">
        <v>738</v>
      </c>
      <c r="G322" s="125"/>
      <c r="H322" s="126"/>
      <c r="I322" s="126"/>
      <c r="J322" s="126"/>
      <c r="K322" s="578" t="s">
        <v>3311</v>
      </c>
      <c r="L322" s="579"/>
      <c r="M322" s="580"/>
    </row>
    <row r="323" spans="1:13" ht="20.100000000000001" customHeight="1">
      <c r="A323" s="119">
        <v>37</v>
      </c>
      <c r="B323" s="120">
        <v>162354051</v>
      </c>
      <c r="C323" s="121" t="s">
        <v>777</v>
      </c>
      <c r="D323" s="122" t="s">
        <v>259</v>
      </c>
      <c r="E323" s="123" t="s">
        <v>697</v>
      </c>
      <c r="F323" s="124" t="s">
        <v>738</v>
      </c>
      <c r="G323" s="125"/>
      <c r="H323" s="126"/>
      <c r="I323" s="126"/>
      <c r="J323" s="126"/>
      <c r="K323" s="578" t="s">
        <v>3311</v>
      </c>
      <c r="L323" s="579"/>
      <c r="M323" s="580"/>
    </row>
    <row r="324" spans="1:13" ht="20.100000000000001" customHeight="1">
      <c r="A324" s="119">
        <v>38</v>
      </c>
      <c r="B324" s="120">
        <v>162354053</v>
      </c>
      <c r="C324" s="121" t="s">
        <v>129</v>
      </c>
      <c r="D324" s="122" t="s">
        <v>121</v>
      </c>
      <c r="E324" s="123" t="s">
        <v>697</v>
      </c>
      <c r="F324" s="124" t="s">
        <v>738</v>
      </c>
      <c r="G324" s="125"/>
      <c r="H324" s="126"/>
      <c r="I324" s="126"/>
      <c r="J324" s="126"/>
      <c r="K324" s="578" t="s">
        <v>3311</v>
      </c>
      <c r="L324" s="579"/>
      <c r="M324" s="580"/>
    </row>
    <row r="325" spans="1:13" ht="20.100000000000001" customHeight="1">
      <c r="A325" s="119">
        <v>39</v>
      </c>
      <c r="B325" s="120">
        <v>162354057</v>
      </c>
      <c r="C325" s="121" t="s">
        <v>780</v>
      </c>
      <c r="D325" s="122" t="s">
        <v>270</v>
      </c>
      <c r="E325" s="123" t="s">
        <v>697</v>
      </c>
      <c r="F325" s="124" t="s">
        <v>738</v>
      </c>
      <c r="G325" s="125"/>
      <c r="H325" s="126"/>
      <c r="I325" s="126"/>
      <c r="J325" s="126"/>
      <c r="K325" s="578" t="s">
        <v>3311</v>
      </c>
      <c r="L325" s="579"/>
      <c r="M325" s="580"/>
    </row>
    <row r="326" spans="1:13" ht="20.100000000000001" customHeight="1">
      <c r="A326" s="119">
        <v>40</v>
      </c>
      <c r="B326" s="120">
        <v>162354062</v>
      </c>
      <c r="C326" s="121" t="s">
        <v>781</v>
      </c>
      <c r="D326" s="122" t="s">
        <v>276</v>
      </c>
      <c r="E326" s="123" t="s">
        <v>574</v>
      </c>
      <c r="F326" s="124" t="s">
        <v>738</v>
      </c>
      <c r="G326" s="125"/>
      <c r="H326" s="126"/>
      <c r="I326" s="126"/>
      <c r="J326" s="126"/>
      <c r="K326" s="578" t="s">
        <v>3311</v>
      </c>
      <c r="L326" s="579"/>
      <c r="M326" s="580"/>
    </row>
    <row r="327" spans="1:13" ht="20.100000000000001" customHeight="1">
      <c r="A327" s="119">
        <v>41</v>
      </c>
      <c r="B327" s="120">
        <v>162354066</v>
      </c>
      <c r="C327" s="121" t="s">
        <v>783</v>
      </c>
      <c r="D327" s="122" t="s">
        <v>143</v>
      </c>
      <c r="E327" s="123" t="s">
        <v>697</v>
      </c>
      <c r="F327" s="124" t="s">
        <v>738</v>
      </c>
      <c r="G327" s="125"/>
      <c r="H327" s="126"/>
      <c r="I327" s="126"/>
      <c r="J327" s="126"/>
      <c r="K327" s="578" t="s">
        <v>3311</v>
      </c>
      <c r="L327" s="579"/>
      <c r="M327" s="580"/>
    </row>
    <row r="328" spans="1:13" ht="20.100000000000001" customHeight="1">
      <c r="A328" s="119">
        <v>42</v>
      </c>
      <c r="B328" s="120">
        <v>162354070</v>
      </c>
      <c r="C328" s="121" t="s">
        <v>322</v>
      </c>
      <c r="D328" s="122" t="s">
        <v>546</v>
      </c>
      <c r="E328" s="123" t="s">
        <v>697</v>
      </c>
      <c r="F328" s="124" t="s">
        <v>738</v>
      </c>
      <c r="G328" s="125"/>
      <c r="H328" s="126"/>
      <c r="I328" s="126"/>
      <c r="J328" s="126"/>
      <c r="K328" s="578" t="s">
        <v>3311</v>
      </c>
      <c r="L328" s="579"/>
      <c r="M328" s="580"/>
    </row>
    <row r="329" spans="1:13" ht="20.100000000000001" customHeight="1">
      <c r="A329" s="119">
        <v>43</v>
      </c>
      <c r="B329" s="120">
        <v>162354077</v>
      </c>
      <c r="C329" s="121" t="s">
        <v>784</v>
      </c>
      <c r="D329" s="122" t="s">
        <v>649</v>
      </c>
      <c r="E329" s="123" t="s">
        <v>697</v>
      </c>
      <c r="F329" s="124" t="s">
        <v>738</v>
      </c>
      <c r="G329" s="125"/>
      <c r="H329" s="126"/>
      <c r="I329" s="126"/>
      <c r="J329" s="126"/>
      <c r="K329" s="578" t="s">
        <v>3311</v>
      </c>
      <c r="L329" s="579"/>
      <c r="M329" s="580"/>
    </row>
    <row r="330" spans="1:13" ht="20.100000000000001" customHeight="1">
      <c r="A330" s="119">
        <v>44</v>
      </c>
      <c r="B330" s="120">
        <v>162324950</v>
      </c>
      <c r="C330" s="121" t="s">
        <v>529</v>
      </c>
      <c r="D330" s="122" t="s">
        <v>786</v>
      </c>
      <c r="E330" s="123" t="s">
        <v>697</v>
      </c>
      <c r="F330" s="124" t="s">
        <v>738</v>
      </c>
      <c r="G330" s="125"/>
      <c r="H330" s="126"/>
      <c r="I330" s="126"/>
      <c r="J330" s="126"/>
      <c r="K330" s="578" t="s">
        <v>3311</v>
      </c>
      <c r="L330" s="579"/>
      <c r="M330" s="580"/>
    </row>
    <row r="331" spans="1:13" ht="20.100000000000001" customHeight="1">
      <c r="A331" s="119">
        <v>45</v>
      </c>
      <c r="B331" s="120">
        <v>162357102</v>
      </c>
      <c r="C331" s="121" t="s">
        <v>787</v>
      </c>
      <c r="D331" s="122" t="s">
        <v>788</v>
      </c>
      <c r="E331" s="123" t="s">
        <v>697</v>
      </c>
      <c r="F331" s="124" t="s">
        <v>738</v>
      </c>
      <c r="G331" s="125"/>
      <c r="H331" s="126"/>
      <c r="I331" s="126"/>
      <c r="J331" s="126"/>
      <c r="K331" s="578" t="s">
        <v>3311</v>
      </c>
      <c r="L331" s="579"/>
      <c r="M331" s="580"/>
    </row>
    <row r="333" spans="1:13" s="110" customFormat="1">
      <c r="B333" s="561" t="s">
        <v>80</v>
      </c>
      <c r="C333" s="561"/>
      <c r="D333" s="111"/>
      <c r="E333" s="561" t="s">
        <v>81</v>
      </c>
      <c r="F333" s="561"/>
      <c r="G333" s="561"/>
      <c r="H333" s="561"/>
      <c r="I333" s="561"/>
      <c r="J333" s="561"/>
      <c r="K333" s="112" t="s">
        <v>3327</v>
      </c>
    </row>
    <row r="334" spans="1:13" s="110" customFormat="1">
      <c r="B334" s="561" t="s">
        <v>82</v>
      </c>
      <c r="C334" s="561"/>
      <c r="D334" s="113" t="s">
        <v>3328</v>
      </c>
      <c r="E334" s="561" t="s">
        <v>3306</v>
      </c>
      <c r="F334" s="561"/>
      <c r="G334" s="561"/>
      <c r="H334" s="561"/>
      <c r="I334" s="561"/>
      <c r="J334" s="561"/>
      <c r="K334" s="114" t="s">
        <v>83</v>
      </c>
      <c r="L334" s="115" t="s">
        <v>84</v>
      </c>
      <c r="M334" s="115">
        <v>2</v>
      </c>
    </row>
    <row r="335" spans="1:13" s="116" customFormat="1" ht="18.75" customHeight="1">
      <c r="B335" s="117" t="s">
        <v>3307</v>
      </c>
      <c r="C335" s="562" t="s">
        <v>3308</v>
      </c>
      <c r="D335" s="562"/>
      <c r="E335" s="562"/>
      <c r="F335" s="562"/>
      <c r="G335" s="562"/>
      <c r="H335" s="562"/>
      <c r="I335" s="562"/>
      <c r="J335" s="562"/>
      <c r="K335" s="114" t="s">
        <v>85</v>
      </c>
      <c r="L335" s="114" t="s">
        <v>84</v>
      </c>
      <c r="M335" s="114">
        <v>5</v>
      </c>
    </row>
    <row r="336" spans="1:13" s="116" customFormat="1" ht="18.75" customHeight="1">
      <c r="A336" s="563" t="s">
        <v>3329</v>
      </c>
      <c r="B336" s="563"/>
      <c r="C336" s="563"/>
      <c r="D336" s="563"/>
      <c r="E336" s="563"/>
      <c r="F336" s="563"/>
      <c r="G336" s="563"/>
      <c r="H336" s="563"/>
      <c r="I336" s="563"/>
      <c r="J336" s="563"/>
      <c r="K336" s="114" t="s">
        <v>86</v>
      </c>
      <c r="L336" s="114" t="s">
        <v>84</v>
      </c>
      <c r="M336" s="114">
        <v>1</v>
      </c>
    </row>
    <row r="337" spans="1:16" ht="9" customHeight="1"/>
    <row r="338" spans="1:16" ht="15" customHeight="1">
      <c r="A338" s="564" t="s">
        <v>4</v>
      </c>
      <c r="B338" s="565" t="s">
        <v>87</v>
      </c>
      <c r="C338" s="566" t="s">
        <v>10</v>
      </c>
      <c r="D338" s="567" t="s">
        <v>11</v>
      </c>
      <c r="E338" s="565" t="s">
        <v>13</v>
      </c>
      <c r="F338" s="565" t="s">
        <v>88</v>
      </c>
      <c r="G338" s="565" t="s">
        <v>89</v>
      </c>
      <c r="H338" s="565" t="s">
        <v>90</v>
      </c>
      <c r="I338" s="568" t="s">
        <v>79</v>
      </c>
      <c r="J338" s="568"/>
      <c r="K338" s="569" t="s">
        <v>91</v>
      </c>
      <c r="L338" s="570"/>
      <c r="M338" s="571"/>
    </row>
    <row r="339" spans="1:16" ht="27" customHeight="1">
      <c r="A339" s="564"/>
      <c r="B339" s="564"/>
      <c r="C339" s="566"/>
      <c r="D339" s="567"/>
      <c r="E339" s="564"/>
      <c r="F339" s="564"/>
      <c r="G339" s="564"/>
      <c r="H339" s="564"/>
      <c r="I339" s="118" t="s">
        <v>92</v>
      </c>
      <c r="J339" s="118" t="s">
        <v>93</v>
      </c>
      <c r="K339" s="572"/>
      <c r="L339" s="573"/>
      <c r="M339" s="574"/>
      <c r="P339" s="76"/>
    </row>
    <row r="340" spans="1:16" ht="20.100000000000001" customHeight="1">
      <c r="A340" s="119">
        <v>1</v>
      </c>
      <c r="B340" s="120">
        <v>162354093</v>
      </c>
      <c r="C340" s="121" t="s">
        <v>269</v>
      </c>
      <c r="D340" s="122" t="s">
        <v>726</v>
      </c>
      <c r="E340" s="123" t="s">
        <v>697</v>
      </c>
      <c r="F340" s="124" t="s">
        <v>738</v>
      </c>
      <c r="G340" s="125"/>
      <c r="H340" s="126"/>
      <c r="I340" s="126"/>
      <c r="J340" s="126"/>
      <c r="K340" s="575" t="s">
        <v>3311</v>
      </c>
      <c r="L340" s="576"/>
      <c r="M340" s="577"/>
    </row>
    <row r="341" spans="1:16" ht="20.100000000000001" customHeight="1">
      <c r="A341" s="119">
        <v>2</v>
      </c>
      <c r="B341" s="120">
        <v>162354095</v>
      </c>
      <c r="C341" s="121" t="s">
        <v>791</v>
      </c>
      <c r="D341" s="122" t="s">
        <v>303</v>
      </c>
      <c r="E341" s="123" t="s">
        <v>697</v>
      </c>
      <c r="F341" s="124" t="s">
        <v>738</v>
      </c>
      <c r="G341" s="125"/>
      <c r="H341" s="126"/>
      <c r="I341" s="126"/>
      <c r="J341" s="126"/>
      <c r="K341" s="578" t="s">
        <v>3311</v>
      </c>
      <c r="L341" s="579"/>
      <c r="M341" s="580"/>
    </row>
    <row r="342" spans="1:16" ht="20.100000000000001" customHeight="1">
      <c r="A342" s="119">
        <v>3</v>
      </c>
      <c r="B342" s="120">
        <v>162354097</v>
      </c>
      <c r="C342" s="121" t="s">
        <v>793</v>
      </c>
      <c r="D342" s="122" t="s">
        <v>303</v>
      </c>
      <c r="E342" s="123" t="s">
        <v>697</v>
      </c>
      <c r="F342" s="124" t="s">
        <v>738</v>
      </c>
      <c r="G342" s="125"/>
      <c r="H342" s="126"/>
      <c r="I342" s="126"/>
      <c r="J342" s="126"/>
      <c r="K342" s="578" t="s">
        <v>3311</v>
      </c>
      <c r="L342" s="579"/>
      <c r="M342" s="580"/>
    </row>
    <row r="343" spans="1:16" ht="20.100000000000001" customHeight="1">
      <c r="A343" s="119">
        <v>4</v>
      </c>
      <c r="B343" s="120">
        <v>162354103</v>
      </c>
      <c r="C343" s="121" t="s">
        <v>134</v>
      </c>
      <c r="D343" s="122" t="s">
        <v>795</v>
      </c>
      <c r="E343" s="123" t="s">
        <v>697</v>
      </c>
      <c r="F343" s="124" t="s">
        <v>738</v>
      </c>
      <c r="G343" s="125"/>
      <c r="H343" s="126"/>
      <c r="I343" s="126"/>
      <c r="J343" s="126"/>
      <c r="K343" s="578" t="s">
        <v>3311</v>
      </c>
      <c r="L343" s="579"/>
      <c r="M343" s="580"/>
    </row>
    <row r="344" spans="1:16" ht="20.100000000000001" customHeight="1">
      <c r="A344" s="119">
        <v>5</v>
      </c>
      <c r="B344" s="120">
        <v>162357186</v>
      </c>
      <c r="C344" s="121" t="s">
        <v>797</v>
      </c>
      <c r="D344" s="122" t="s">
        <v>405</v>
      </c>
      <c r="E344" s="123" t="s">
        <v>697</v>
      </c>
      <c r="F344" s="124" t="s">
        <v>738</v>
      </c>
      <c r="G344" s="125"/>
      <c r="H344" s="126"/>
      <c r="I344" s="126"/>
      <c r="J344" s="126"/>
      <c r="K344" s="578" t="s">
        <v>3311</v>
      </c>
      <c r="L344" s="579"/>
      <c r="M344" s="580"/>
    </row>
    <row r="345" spans="1:16" ht="20.100000000000001" customHeight="1">
      <c r="A345" s="119">
        <v>6</v>
      </c>
      <c r="B345" s="120">
        <v>162354109</v>
      </c>
      <c r="C345" s="121" t="s">
        <v>281</v>
      </c>
      <c r="D345" s="122" t="s">
        <v>308</v>
      </c>
      <c r="E345" s="123" t="s">
        <v>697</v>
      </c>
      <c r="F345" s="124" t="s">
        <v>738</v>
      </c>
      <c r="G345" s="125"/>
      <c r="H345" s="126"/>
      <c r="I345" s="126"/>
      <c r="J345" s="126"/>
      <c r="K345" s="578" t="s">
        <v>3311</v>
      </c>
      <c r="L345" s="579"/>
      <c r="M345" s="580"/>
    </row>
    <row r="346" spans="1:16" ht="20.100000000000001" customHeight="1">
      <c r="A346" s="119">
        <v>7</v>
      </c>
      <c r="B346" s="120">
        <v>162354111</v>
      </c>
      <c r="C346" s="121" t="s">
        <v>799</v>
      </c>
      <c r="D346" s="122" t="s">
        <v>569</v>
      </c>
      <c r="E346" s="123" t="s">
        <v>697</v>
      </c>
      <c r="F346" s="124" t="s">
        <v>738</v>
      </c>
      <c r="G346" s="125"/>
      <c r="H346" s="126"/>
      <c r="I346" s="126"/>
      <c r="J346" s="126"/>
      <c r="K346" s="578" t="s">
        <v>3311</v>
      </c>
      <c r="L346" s="579"/>
      <c r="M346" s="580"/>
    </row>
    <row r="347" spans="1:16" ht="20.100000000000001" customHeight="1">
      <c r="A347" s="119">
        <v>8</v>
      </c>
      <c r="B347" s="120">
        <v>162354112</v>
      </c>
      <c r="C347" s="121" t="s">
        <v>412</v>
      </c>
      <c r="D347" s="122" t="s">
        <v>800</v>
      </c>
      <c r="E347" s="123" t="s">
        <v>697</v>
      </c>
      <c r="F347" s="124" t="s">
        <v>738</v>
      </c>
      <c r="G347" s="125"/>
      <c r="H347" s="126"/>
      <c r="I347" s="126"/>
      <c r="J347" s="126"/>
      <c r="K347" s="578" t="s">
        <v>3311</v>
      </c>
      <c r="L347" s="579"/>
      <c r="M347" s="580"/>
    </row>
    <row r="348" spans="1:16" ht="20.100000000000001" customHeight="1">
      <c r="A348" s="119">
        <v>9</v>
      </c>
      <c r="B348" s="120">
        <v>3552</v>
      </c>
      <c r="C348" s="121" t="s">
        <v>1059</v>
      </c>
      <c r="D348" s="122" t="s">
        <v>786</v>
      </c>
      <c r="E348" s="123" t="s">
        <v>2346</v>
      </c>
      <c r="F348" s="124" t="s">
        <v>738</v>
      </c>
      <c r="G348" s="125"/>
      <c r="H348" s="126"/>
      <c r="I348" s="126"/>
      <c r="J348" s="126"/>
      <c r="K348" s="578">
        <v>25447</v>
      </c>
      <c r="L348" s="579"/>
      <c r="M348" s="580"/>
    </row>
    <row r="349" spans="1:16" ht="20.100000000000001" customHeight="1">
      <c r="A349" s="119">
        <v>10</v>
      </c>
      <c r="B349" s="120">
        <v>1966</v>
      </c>
      <c r="C349" s="121" t="s">
        <v>1032</v>
      </c>
      <c r="D349" s="122" t="s">
        <v>480</v>
      </c>
      <c r="E349" s="123" t="s">
        <v>2359</v>
      </c>
      <c r="F349" s="124" t="s">
        <v>738</v>
      </c>
      <c r="G349" s="125"/>
      <c r="H349" s="126"/>
      <c r="I349" s="126"/>
      <c r="J349" s="126"/>
      <c r="K349" s="578">
        <v>25621</v>
      </c>
      <c r="L349" s="579"/>
      <c r="M349" s="580"/>
    </row>
    <row r="350" spans="1:16" ht="20.100000000000001" customHeight="1">
      <c r="A350" s="119">
        <v>11</v>
      </c>
      <c r="B350" s="120">
        <v>162324803</v>
      </c>
      <c r="C350" s="121" t="s">
        <v>802</v>
      </c>
      <c r="D350" s="122" t="s">
        <v>803</v>
      </c>
      <c r="E350" s="123" t="s">
        <v>805</v>
      </c>
      <c r="F350" s="124" t="s">
        <v>806</v>
      </c>
      <c r="G350" s="125"/>
      <c r="H350" s="126"/>
      <c r="I350" s="126"/>
      <c r="J350" s="126"/>
      <c r="K350" s="578" t="s">
        <v>3311</v>
      </c>
      <c r="L350" s="579"/>
      <c r="M350" s="580"/>
    </row>
    <row r="351" spans="1:16" ht="20.100000000000001" customHeight="1">
      <c r="A351" s="119">
        <v>12</v>
      </c>
      <c r="B351" s="120">
        <v>162324807</v>
      </c>
      <c r="C351" s="121" t="s">
        <v>807</v>
      </c>
      <c r="D351" s="122" t="s">
        <v>808</v>
      </c>
      <c r="E351" s="123" t="s">
        <v>805</v>
      </c>
      <c r="F351" s="124" t="s">
        <v>806</v>
      </c>
      <c r="G351" s="125"/>
      <c r="H351" s="126"/>
      <c r="I351" s="126"/>
      <c r="J351" s="126"/>
      <c r="K351" s="578" t="s">
        <v>3311</v>
      </c>
      <c r="L351" s="579"/>
      <c r="M351" s="580"/>
    </row>
    <row r="352" spans="1:16" ht="20.100000000000001" customHeight="1">
      <c r="A352" s="119">
        <v>13</v>
      </c>
      <c r="B352" s="120">
        <v>162324809</v>
      </c>
      <c r="C352" s="121" t="s">
        <v>810</v>
      </c>
      <c r="D352" s="122" t="s">
        <v>328</v>
      </c>
      <c r="E352" s="123" t="s">
        <v>805</v>
      </c>
      <c r="F352" s="124" t="s">
        <v>806</v>
      </c>
      <c r="G352" s="125"/>
      <c r="H352" s="126"/>
      <c r="I352" s="126"/>
      <c r="J352" s="126"/>
      <c r="K352" s="578" t="s">
        <v>3311</v>
      </c>
      <c r="L352" s="579"/>
      <c r="M352" s="580"/>
    </row>
    <row r="353" spans="1:13" ht="20.100000000000001" customHeight="1">
      <c r="A353" s="119">
        <v>14</v>
      </c>
      <c r="B353" s="120">
        <v>162324813</v>
      </c>
      <c r="C353" s="121" t="s">
        <v>811</v>
      </c>
      <c r="D353" s="122" t="s">
        <v>331</v>
      </c>
      <c r="E353" s="123" t="s">
        <v>805</v>
      </c>
      <c r="F353" s="124" t="s">
        <v>806</v>
      </c>
      <c r="G353" s="125"/>
      <c r="H353" s="126"/>
      <c r="I353" s="126"/>
      <c r="J353" s="126"/>
      <c r="K353" s="578" t="s">
        <v>3311</v>
      </c>
      <c r="L353" s="579"/>
      <c r="M353" s="580"/>
    </row>
    <row r="354" spans="1:13" ht="20.100000000000001" customHeight="1">
      <c r="A354" s="119">
        <v>15</v>
      </c>
      <c r="B354" s="120">
        <v>162324817</v>
      </c>
      <c r="C354" s="121" t="s">
        <v>813</v>
      </c>
      <c r="D354" s="122" t="s">
        <v>331</v>
      </c>
      <c r="E354" s="123" t="s">
        <v>805</v>
      </c>
      <c r="F354" s="124" t="s">
        <v>806</v>
      </c>
      <c r="G354" s="125"/>
      <c r="H354" s="126"/>
      <c r="I354" s="126"/>
      <c r="J354" s="126"/>
      <c r="K354" s="578" t="s">
        <v>3311</v>
      </c>
      <c r="L354" s="579"/>
      <c r="M354" s="580"/>
    </row>
    <row r="355" spans="1:13" ht="20.100000000000001" customHeight="1">
      <c r="A355" s="119">
        <v>16</v>
      </c>
      <c r="B355" s="120">
        <v>162324827</v>
      </c>
      <c r="C355" s="121" t="s">
        <v>815</v>
      </c>
      <c r="D355" s="122" t="s">
        <v>683</v>
      </c>
      <c r="E355" s="123" t="s">
        <v>805</v>
      </c>
      <c r="F355" s="124" t="s">
        <v>806</v>
      </c>
      <c r="G355" s="125"/>
      <c r="H355" s="126"/>
      <c r="I355" s="126"/>
      <c r="J355" s="126"/>
      <c r="K355" s="578" t="s">
        <v>3311</v>
      </c>
      <c r="L355" s="579"/>
      <c r="M355" s="580"/>
    </row>
    <row r="356" spans="1:13" ht="20.100000000000001" customHeight="1">
      <c r="A356" s="119">
        <v>17</v>
      </c>
      <c r="B356" s="120">
        <v>162324831</v>
      </c>
      <c r="C356" s="121" t="s">
        <v>123</v>
      </c>
      <c r="D356" s="122" t="s">
        <v>432</v>
      </c>
      <c r="E356" s="123" t="s">
        <v>805</v>
      </c>
      <c r="F356" s="124" t="s">
        <v>806</v>
      </c>
      <c r="G356" s="125"/>
      <c r="H356" s="126"/>
      <c r="I356" s="126"/>
      <c r="J356" s="126"/>
      <c r="K356" s="578" t="s">
        <v>3311</v>
      </c>
      <c r="L356" s="579"/>
      <c r="M356" s="580"/>
    </row>
    <row r="357" spans="1:13" ht="20.100000000000001" customHeight="1">
      <c r="A357" s="119">
        <v>18</v>
      </c>
      <c r="B357" s="120">
        <v>162423970</v>
      </c>
      <c r="C357" s="121" t="s">
        <v>818</v>
      </c>
      <c r="D357" s="122" t="s">
        <v>434</v>
      </c>
      <c r="E357" s="123" t="s">
        <v>805</v>
      </c>
      <c r="F357" s="124" t="s">
        <v>806</v>
      </c>
      <c r="G357" s="125"/>
      <c r="H357" s="126"/>
      <c r="I357" s="126"/>
      <c r="J357" s="126"/>
      <c r="K357" s="578" t="s">
        <v>3311</v>
      </c>
      <c r="L357" s="579"/>
      <c r="M357" s="580"/>
    </row>
    <row r="358" spans="1:13" ht="20.100000000000001" customHeight="1">
      <c r="A358" s="119">
        <v>19</v>
      </c>
      <c r="B358" s="120">
        <v>162324834</v>
      </c>
      <c r="C358" s="121" t="s">
        <v>820</v>
      </c>
      <c r="D358" s="122" t="s">
        <v>208</v>
      </c>
      <c r="E358" s="123" t="s">
        <v>805</v>
      </c>
      <c r="F358" s="124" t="s">
        <v>806</v>
      </c>
      <c r="G358" s="125"/>
      <c r="H358" s="126"/>
      <c r="I358" s="126"/>
      <c r="J358" s="126"/>
      <c r="K358" s="578" t="s">
        <v>3311</v>
      </c>
      <c r="L358" s="579"/>
      <c r="M358" s="580"/>
    </row>
    <row r="359" spans="1:13" ht="20.100000000000001" customHeight="1">
      <c r="A359" s="119">
        <v>20</v>
      </c>
      <c r="B359" s="120">
        <v>162333728</v>
      </c>
      <c r="C359" s="121" t="s">
        <v>123</v>
      </c>
      <c r="D359" s="122" t="s">
        <v>437</v>
      </c>
      <c r="E359" s="123" t="s">
        <v>805</v>
      </c>
      <c r="F359" s="124" t="s">
        <v>806</v>
      </c>
      <c r="G359" s="125"/>
      <c r="H359" s="126"/>
      <c r="I359" s="126"/>
      <c r="J359" s="126"/>
      <c r="K359" s="578" t="s">
        <v>3311</v>
      </c>
      <c r="L359" s="579"/>
      <c r="M359" s="580"/>
    </row>
    <row r="360" spans="1:13" ht="20.100000000000001" customHeight="1">
      <c r="A360" s="119">
        <v>21</v>
      </c>
      <c r="B360" s="120">
        <v>162324848</v>
      </c>
      <c r="C360" s="121" t="s">
        <v>123</v>
      </c>
      <c r="D360" s="122" t="s">
        <v>601</v>
      </c>
      <c r="E360" s="123" t="s">
        <v>805</v>
      </c>
      <c r="F360" s="124" t="s">
        <v>806</v>
      </c>
      <c r="G360" s="125"/>
      <c r="H360" s="126"/>
      <c r="I360" s="126"/>
      <c r="J360" s="126"/>
      <c r="K360" s="578" t="s">
        <v>3311</v>
      </c>
      <c r="L360" s="579"/>
      <c r="M360" s="580"/>
    </row>
    <row r="361" spans="1:13" ht="20.100000000000001" customHeight="1">
      <c r="A361" s="119">
        <v>22</v>
      </c>
      <c r="B361" s="120">
        <v>162326455</v>
      </c>
      <c r="C361" s="121" t="s">
        <v>822</v>
      </c>
      <c r="D361" s="122" t="s">
        <v>692</v>
      </c>
      <c r="E361" s="123" t="s">
        <v>805</v>
      </c>
      <c r="F361" s="124" t="s">
        <v>806</v>
      </c>
      <c r="G361" s="125"/>
      <c r="H361" s="126"/>
      <c r="I361" s="126"/>
      <c r="J361" s="126"/>
      <c r="K361" s="578" t="s">
        <v>3311</v>
      </c>
      <c r="L361" s="579"/>
      <c r="M361" s="580"/>
    </row>
    <row r="362" spans="1:13" ht="20.100000000000001" customHeight="1">
      <c r="A362" s="119">
        <v>23</v>
      </c>
      <c r="B362" s="120">
        <v>162324858</v>
      </c>
      <c r="C362" s="121" t="s">
        <v>824</v>
      </c>
      <c r="D362" s="122" t="s">
        <v>238</v>
      </c>
      <c r="E362" s="123" t="s">
        <v>805</v>
      </c>
      <c r="F362" s="124" t="s">
        <v>806</v>
      </c>
      <c r="G362" s="125"/>
      <c r="H362" s="126"/>
      <c r="I362" s="126"/>
      <c r="J362" s="126"/>
      <c r="K362" s="578" t="s">
        <v>3311</v>
      </c>
      <c r="L362" s="579"/>
      <c r="M362" s="580"/>
    </row>
    <row r="363" spans="1:13" ht="20.100000000000001" customHeight="1">
      <c r="A363" s="119">
        <v>24</v>
      </c>
      <c r="B363" s="120">
        <v>162324860</v>
      </c>
      <c r="C363" s="121" t="s">
        <v>826</v>
      </c>
      <c r="D363" s="122" t="s">
        <v>238</v>
      </c>
      <c r="E363" s="123" t="s">
        <v>805</v>
      </c>
      <c r="F363" s="124" t="s">
        <v>806</v>
      </c>
      <c r="G363" s="125"/>
      <c r="H363" s="126"/>
      <c r="I363" s="126"/>
      <c r="J363" s="126"/>
      <c r="K363" s="578" t="s">
        <v>3311</v>
      </c>
      <c r="L363" s="579"/>
      <c r="M363" s="580"/>
    </row>
    <row r="364" spans="1:13" ht="20.100000000000001" customHeight="1">
      <c r="A364" s="119">
        <v>25</v>
      </c>
      <c r="B364" s="120">
        <v>162413913</v>
      </c>
      <c r="C364" s="121" t="s">
        <v>828</v>
      </c>
      <c r="D364" s="122" t="s">
        <v>829</v>
      </c>
      <c r="E364" s="123" t="s">
        <v>805</v>
      </c>
      <c r="F364" s="124" t="s">
        <v>806</v>
      </c>
      <c r="G364" s="125"/>
      <c r="H364" s="126"/>
      <c r="I364" s="126"/>
      <c r="J364" s="126"/>
      <c r="K364" s="578" t="s">
        <v>3311</v>
      </c>
      <c r="L364" s="579"/>
      <c r="M364" s="580"/>
    </row>
    <row r="365" spans="1:13" ht="20.100000000000001" customHeight="1">
      <c r="A365" s="119">
        <v>26</v>
      </c>
      <c r="B365" s="120">
        <v>162327062</v>
      </c>
      <c r="C365" s="121" t="s">
        <v>831</v>
      </c>
      <c r="D365" s="122" t="s">
        <v>832</v>
      </c>
      <c r="E365" s="123" t="s">
        <v>805</v>
      </c>
      <c r="F365" s="124" t="s">
        <v>806</v>
      </c>
      <c r="G365" s="125"/>
      <c r="H365" s="126"/>
      <c r="I365" s="126"/>
      <c r="J365" s="126"/>
      <c r="K365" s="578" t="s">
        <v>3311</v>
      </c>
      <c r="L365" s="579"/>
      <c r="M365" s="580"/>
    </row>
    <row r="366" spans="1:13" ht="20.100000000000001" customHeight="1">
      <c r="A366" s="119">
        <v>27</v>
      </c>
      <c r="B366" s="120">
        <v>162324878</v>
      </c>
      <c r="C366" s="121" t="s">
        <v>833</v>
      </c>
      <c r="D366" s="122" t="s">
        <v>834</v>
      </c>
      <c r="E366" s="123" t="s">
        <v>805</v>
      </c>
      <c r="F366" s="124" t="s">
        <v>806</v>
      </c>
      <c r="G366" s="125"/>
      <c r="H366" s="126"/>
      <c r="I366" s="126"/>
      <c r="J366" s="126"/>
      <c r="K366" s="578" t="s">
        <v>3311</v>
      </c>
      <c r="L366" s="579"/>
      <c r="M366" s="580"/>
    </row>
    <row r="367" spans="1:13" ht="20.100000000000001" customHeight="1">
      <c r="A367" s="119">
        <v>28</v>
      </c>
      <c r="B367" s="120">
        <v>162326658</v>
      </c>
      <c r="C367" s="121" t="s">
        <v>704</v>
      </c>
      <c r="D367" s="122" t="s">
        <v>835</v>
      </c>
      <c r="E367" s="123" t="s">
        <v>805</v>
      </c>
      <c r="F367" s="124" t="s">
        <v>806</v>
      </c>
      <c r="G367" s="125"/>
      <c r="H367" s="126"/>
      <c r="I367" s="126"/>
      <c r="J367" s="126"/>
      <c r="K367" s="578" t="s">
        <v>3311</v>
      </c>
      <c r="L367" s="579"/>
      <c r="M367" s="580"/>
    </row>
    <row r="368" spans="1:13" ht="20.100000000000001" customHeight="1">
      <c r="A368" s="119">
        <v>29</v>
      </c>
      <c r="B368" s="120">
        <v>162327438</v>
      </c>
      <c r="C368" s="121" t="s">
        <v>836</v>
      </c>
      <c r="D368" s="122" t="s">
        <v>254</v>
      </c>
      <c r="E368" s="123" t="s">
        <v>805</v>
      </c>
      <c r="F368" s="124" t="s">
        <v>806</v>
      </c>
      <c r="G368" s="125"/>
      <c r="H368" s="126"/>
      <c r="I368" s="126"/>
      <c r="J368" s="126"/>
      <c r="K368" s="578" t="s">
        <v>3311</v>
      </c>
      <c r="L368" s="579"/>
      <c r="M368" s="580"/>
    </row>
    <row r="369" spans="1:13" ht="20.100000000000001" customHeight="1">
      <c r="A369" s="128">
        <v>30</v>
      </c>
      <c r="B369" s="120">
        <v>162324894</v>
      </c>
      <c r="C369" s="121" t="s">
        <v>838</v>
      </c>
      <c r="D369" s="122" t="s">
        <v>839</v>
      </c>
      <c r="E369" s="123" t="s">
        <v>805</v>
      </c>
      <c r="F369" s="124" t="s">
        <v>806</v>
      </c>
      <c r="G369" s="129"/>
      <c r="H369" s="130"/>
      <c r="I369" s="130"/>
      <c r="J369" s="130"/>
      <c r="K369" s="578" t="s">
        <v>3311</v>
      </c>
      <c r="L369" s="579"/>
      <c r="M369" s="580"/>
    </row>
    <row r="370" spans="1:13" ht="20.100000000000001" customHeight="1">
      <c r="A370" s="150">
        <v>31</v>
      </c>
      <c r="B370" s="151">
        <v>162324897</v>
      </c>
      <c r="C370" s="152" t="s">
        <v>840</v>
      </c>
      <c r="D370" s="153" t="s">
        <v>121</v>
      </c>
      <c r="E370" s="154" t="s">
        <v>805</v>
      </c>
      <c r="F370" s="155" t="s">
        <v>806</v>
      </c>
      <c r="G370" s="156"/>
      <c r="H370" s="157"/>
      <c r="I370" s="157"/>
      <c r="J370" s="157"/>
      <c r="K370" s="575" t="s">
        <v>3311</v>
      </c>
      <c r="L370" s="576"/>
      <c r="M370" s="577"/>
    </row>
    <row r="371" spans="1:13" ht="20.100000000000001" customHeight="1">
      <c r="A371" s="119">
        <v>32</v>
      </c>
      <c r="B371" s="120">
        <v>162324899</v>
      </c>
      <c r="C371" s="121" t="s">
        <v>841</v>
      </c>
      <c r="D371" s="122" t="s">
        <v>121</v>
      </c>
      <c r="E371" s="123" t="s">
        <v>805</v>
      </c>
      <c r="F371" s="124" t="s">
        <v>806</v>
      </c>
      <c r="G371" s="125"/>
      <c r="H371" s="126"/>
      <c r="I371" s="126"/>
      <c r="J371" s="126"/>
      <c r="K371" s="578" t="s">
        <v>3311</v>
      </c>
      <c r="L371" s="579"/>
      <c r="M371" s="580"/>
    </row>
    <row r="372" spans="1:13" ht="20.100000000000001" customHeight="1">
      <c r="A372" s="119">
        <v>33</v>
      </c>
      <c r="B372" s="120">
        <v>162324906</v>
      </c>
      <c r="C372" s="121" t="s">
        <v>843</v>
      </c>
      <c r="D372" s="122" t="s">
        <v>279</v>
      </c>
      <c r="E372" s="123" t="s">
        <v>805</v>
      </c>
      <c r="F372" s="124" t="s">
        <v>806</v>
      </c>
      <c r="G372" s="125"/>
      <c r="H372" s="126"/>
      <c r="I372" s="126"/>
      <c r="J372" s="126"/>
      <c r="K372" s="578" t="s">
        <v>3311</v>
      </c>
      <c r="L372" s="579"/>
      <c r="M372" s="580"/>
    </row>
    <row r="373" spans="1:13" ht="20.100000000000001" customHeight="1">
      <c r="A373" s="119">
        <v>34</v>
      </c>
      <c r="B373" s="120">
        <v>162324908</v>
      </c>
      <c r="C373" s="121" t="s">
        <v>845</v>
      </c>
      <c r="D373" s="122" t="s">
        <v>379</v>
      </c>
      <c r="E373" s="123" t="s">
        <v>805</v>
      </c>
      <c r="F373" s="124" t="s">
        <v>806</v>
      </c>
      <c r="G373" s="125"/>
      <c r="H373" s="126"/>
      <c r="I373" s="126"/>
      <c r="J373" s="126"/>
      <c r="K373" s="578" t="s">
        <v>3311</v>
      </c>
      <c r="L373" s="579"/>
      <c r="M373" s="580"/>
    </row>
    <row r="374" spans="1:13" ht="20.100000000000001" customHeight="1">
      <c r="A374" s="119">
        <v>35</v>
      </c>
      <c r="B374" s="120">
        <v>162324927</v>
      </c>
      <c r="C374" s="121" t="s">
        <v>847</v>
      </c>
      <c r="D374" s="122" t="s">
        <v>288</v>
      </c>
      <c r="E374" s="123" t="s">
        <v>805</v>
      </c>
      <c r="F374" s="124" t="s">
        <v>806</v>
      </c>
      <c r="G374" s="125"/>
      <c r="H374" s="126"/>
      <c r="I374" s="126"/>
      <c r="J374" s="126"/>
      <c r="K374" s="578" t="s">
        <v>3311</v>
      </c>
      <c r="L374" s="579"/>
      <c r="M374" s="580"/>
    </row>
    <row r="375" spans="1:13" ht="20.100000000000001" customHeight="1">
      <c r="A375" s="119">
        <v>36</v>
      </c>
      <c r="B375" s="120">
        <v>162324931</v>
      </c>
      <c r="C375" s="121" t="s">
        <v>849</v>
      </c>
      <c r="D375" s="122" t="s">
        <v>719</v>
      </c>
      <c r="E375" s="123" t="s">
        <v>805</v>
      </c>
      <c r="F375" s="124" t="s">
        <v>806</v>
      </c>
      <c r="G375" s="125"/>
      <c r="H375" s="126"/>
      <c r="I375" s="126"/>
      <c r="J375" s="126"/>
      <c r="K375" s="578" t="s">
        <v>3311</v>
      </c>
      <c r="L375" s="579"/>
      <c r="M375" s="580"/>
    </row>
    <row r="376" spans="1:13" ht="20.100000000000001" customHeight="1">
      <c r="A376" s="119">
        <v>37</v>
      </c>
      <c r="B376" s="120">
        <v>162324933</v>
      </c>
      <c r="C376" s="121" t="s">
        <v>850</v>
      </c>
      <c r="D376" s="122" t="s">
        <v>851</v>
      </c>
      <c r="E376" s="123" t="s">
        <v>805</v>
      </c>
      <c r="F376" s="124" t="s">
        <v>806</v>
      </c>
      <c r="G376" s="125"/>
      <c r="H376" s="126"/>
      <c r="I376" s="126"/>
      <c r="J376" s="126"/>
      <c r="K376" s="578" t="s">
        <v>3311</v>
      </c>
      <c r="L376" s="579"/>
      <c r="M376" s="580"/>
    </row>
    <row r="377" spans="1:13" ht="20.100000000000001" customHeight="1">
      <c r="A377" s="119">
        <v>38</v>
      </c>
      <c r="B377" s="120">
        <v>152324177</v>
      </c>
      <c r="C377" s="121" t="s">
        <v>494</v>
      </c>
      <c r="D377" s="122" t="s">
        <v>853</v>
      </c>
      <c r="E377" s="123" t="s">
        <v>805</v>
      </c>
      <c r="F377" s="124" t="s">
        <v>806</v>
      </c>
      <c r="G377" s="125"/>
      <c r="H377" s="126"/>
      <c r="I377" s="126"/>
      <c r="J377" s="126"/>
      <c r="K377" s="578" t="s">
        <v>3311</v>
      </c>
      <c r="L377" s="579"/>
      <c r="M377" s="580"/>
    </row>
    <row r="378" spans="1:13" ht="20.100000000000001" customHeight="1">
      <c r="A378" s="119">
        <v>39</v>
      </c>
      <c r="B378" s="120">
        <v>162314785</v>
      </c>
      <c r="C378" s="121" t="s">
        <v>855</v>
      </c>
      <c r="D378" s="122" t="s">
        <v>396</v>
      </c>
      <c r="E378" s="123" t="s">
        <v>805</v>
      </c>
      <c r="F378" s="124" t="s">
        <v>806</v>
      </c>
      <c r="G378" s="125"/>
      <c r="H378" s="126"/>
      <c r="I378" s="126"/>
      <c r="J378" s="126"/>
      <c r="K378" s="578" t="s">
        <v>3311</v>
      </c>
      <c r="L378" s="579"/>
      <c r="M378" s="580"/>
    </row>
    <row r="379" spans="1:13" ht="20.100000000000001" customHeight="1">
      <c r="A379" s="119">
        <v>40</v>
      </c>
      <c r="B379" s="120">
        <v>162324941</v>
      </c>
      <c r="C379" s="121" t="s">
        <v>857</v>
      </c>
      <c r="D379" s="122" t="s">
        <v>657</v>
      </c>
      <c r="E379" s="123" t="s">
        <v>805</v>
      </c>
      <c r="F379" s="124" t="s">
        <v>806</v>
      </c>
      <c r="G379" s="125"/>
      <c r="H379" s="126"/>
      <c r="I379" s="126"/>
      <c r="J379" s="126"/>
      <c r="K379" s="578" t="s">
        <v>3311</v>
      </c>
      <c r="L379" s="579"/>
      <c r="M379" s="580"/>
    </row>
    <row r="380" spans="1:13" ht="20.100000000000001" customHeight="1">
      <c r="A380" s="119">
        <v>41</v>
      </c>
      <c r="B380" s="120">
        <v>162324952</v>
      </c>
      <c r="C380" s="121" t="s">
        <v>858</v>
      </c>
      <c r="D380" s="122" t="s">
        <v>660</v>
      </c>
      <c r="E380" s="123" t="s">
        <v>805</v>
      </c>
      <c r="F380" s="124" t="s">
        <v>806</v>
      </c>
      <c r="G380" s="125"/>
      <c r="H380" s="126"/>
      <c r="I380" s="126"/>
      <c r="J380" s="126"/>
      <c r="K380" s="578" t="s">
        <v>3311</v>
      </c>
      <c r="L380" s="579"/>
      <c r="M380" s="580"/>
    </row>
    <row r="381" spans="1:13" ht="20.100000000000001" customHeight="1">
      <c r="A381" s="119">
        <v>42</v>
      </c>
      <c r="B381" s="120">
        <v>162324957</v>
      </c>
      <c r="C381" s="121" t="s">
        <v>859</v>
      </c>
      <c r="D381" s="122" t="s">
        <v>860</v>
      </c>
      <c r="E381" s="123" t="s">
        <v>805</v>
      </c>
      <c r="F381" s="124" t="s">
        <v>806</v>
      </c>
      <c r="G381" s="125"/>
      <c r="H381" s="126"/>
      <c r="I381" s="126"/>
      <c r="J381" s="126"/>
      <c r="K381" s="578" t="s">
        <v>3311</v>
      </c>
      <c r="L381" s="579"/>
      <c r="M381" s="580"/>
    </row>
    <row r="382" spans="1:13" ht="20.100000000000001" customHeight="1">
      <c r="A382" s="119">
        <v>43</v>
      </c>
      <c r="B382" s="120">
        <v>162333833</v>
      </c>
      <c r="C382" s="121" t="s">
        <v>861</v>
      </c>
      <c r="D382" s="122" t="s">
        <v>571</v>
      </c>
      <c r="E382" s="123" t="s">
        <v>805</v>
      </c>
      <c r="F382" s="124" t="s">
        <v>806</v>
      </c>
      <c r="G382" s="125"/>
      <c r="H382" s="126"/>
      <c r="I382" s="126"/>
      <c r="J382" s="126"/>
      <c r="K382" s="578" t="s">
        <v>3311</v>
      </c>
      <c r="L382" s="579"/>
      <c r="M382" s="580"/>
    </row>
    <row r="383" spans="1:13" ht="20.100000000000001" customHeight="1">
      <c r="A383" s="119">
        <v>44</v>
      </c>
      <c r="B383" s="120">
        <v>542</v>
      </c>
      <c r="C383" s="121" t="s">
        <v>281</v>
      </c>
      <c r="D383" s="122" t="s">
        <v>486</v>
      </c>
      <c r="E383" s="123" t="s">
        <v>2360</v>
      </c>
      <c r="F383" s="124" t="s">
        <v>806</v>
      </c>
      <c r="G383" s="125"/>
      <c r="H383" s="126"/>
      <c r="I383" s="126"/>
      <c r="J383" s="126"/>
      <c r="K383" s="578">
        <v>22750</v>
      </c>
      <c r="L383" s="579"/>
      <c r="M383" s="580"/>
    </row>
    <row r="385" spans="1:16" s="110" customFormat="1">
      <c r="B385" s="561" t="s">
        <v>80</v>
      </c>
      <c r="C385" s="561"/>
      <c r="D385" s="111"/>
      <c r="E385" s="561" t="s">
        <v>81</v>
      </c>
      <c r="F385" s="561"/>
      <c r="G385" s="561"/>
      <c r="H385" s="561"/>
      <c r="I385" s="561"/>
      <c r="J385" s="561"/>
      <c r="K385" s="112" t="s">
        <v>3330</v>
      </c>
    </row>
    <row r="386" spans="1:16" s="110" customFormat="1">
      <c r="B386" s="561" t="s">
        <v>82</v>
      </c>
      <c r="C386" s="561"/>
      <c r="D386" s="113" t="s">
        <v>3305</v>
      </c>
      <c r="E386" s="561" t="s">
        <v>3331</v>
      </c>
      <c r="F386" s="561"/>
      <c r="G386" s="561"/>
      <c r="H386" s="561"/>
      <c r="I386" s="561"/>
      <c r="J386" s="561"/>
      <c r="K386" s="114" t="s">
        <v>83</v>
      </c>
      <c r="L386" s="115" t="s">
        <v>84</v>
      </c>
      <c r="M386" s="115">
        <v>2</v>
      </c>
    </row>
    <row r="387" spans="1:16" s="116" customFormat="1" ht="18.75" customHeight="1">
      <c r="B387" s="117" t="s">
        <v>68</v>
      </c>
      <c r="C387" s="562" t="s">
        <v>3308</v>
      </c>
      <c r="D387" s="562"/>
      <c r="E387" s="562"/>
      <c r="F387" s="562"/>
      <c r="G387" s="562"/>
      <c r="H387" s="562"/>
      <c r="I387" s="562"/>
      <c r="J387" s="562"/>
      <c r="K387" s="114" t="s">
        <v>85</v>
      </c>
      <c r="L387" s="114" t="s">
        <v>84</v>
      </c>
      <c r="M387" s="114">
        <v>5</v>
      </c>
    </row>
    <row r="388" spans="1:16" s="116" customFormat="1" ht="18.75" customHeight="1">
      <c r="A388" s="563" t="s">
        <v>3332</v>
      </c>
      <c r="B388" s="563"/>
      <c r="C388" s="563"/>
      <c r="D388" s="563"/>
      <c r="E388" s="563"/>
      <c r="F388" s="563"/>
      <c r="G388" s="563"/>
      <c r="H388" s="563"/>
      <c r="I388" s="563"/>
      <c r="J388" s="563"/>
      <c r="K388" s="114" t="s">
        <v>86</v>
      </c>
      <c r="L388" s="114" t="s">
        <v>84</v>
      </c>
      <c r="M388" s="114">
        <v>1</v>
      </c>
    </row>
    <row r="389" spans="1:16" ht="9" customHeight="1"/>
    <row r="390" spans="1:16" ht="15" customHeight="1">
      <c r="A390" s="564" t="s">
        <v>4</v>
      </c>
      <c r="B390" s="565" t="s">
        <v>87</v>
      </c>
      <c r="C390" s="566" t="s">
        <v>10</v>
      </c>
      <c r="D390" s="567" t="s">
        <v>11</v>
      </c>
      <c r="E390" s="565" t="s">
        <v>13</v>
      </c>
      <c r="F390" s="565" t="s">
        <v>88</v>
      </c>
      <c r="G390" s="565" t="s">
        <v>89</v>
      </c>
      <c r="H390" s="565" t="s">
        <v>90</v>
      </c>
      <c r="I390" s="568" t="s">
        <v>79</v>
      </c>
      <c r="J390" s="568"/>
      <c r="K390" s="569" t="s">
        <v>91</v>
      </c>
      <c r="L390" s="570"/>
      <c r="M390" s="571"/>
    </row>
    <row r="391" spans="1:16" ht="27" customHeight="1">
      <c r="A391" s="564"/>
      <c r="B391" s="564"/>
      <c r="C391" s="566"/>
      <c r="D391" s="567"/>
      <c r="E391" s="564"/>
      <c r="F391" s="564"/>
      <c r="G391" s="564"/>
      <c r="H391" s="564"/>
      <c r="I391" s="118" t="s">
        <v>92</v>
      </c>
      <c r="J391" s="118" t="s">
        <v>93</v>
      </c>
      <c r="K391" s="572"/>
      <c r="L391" s="573"/>
      <c r="M391" s="574"/>
      <c r="P391" s="76"/>
    </row>
    <row r="392" spans="1:16" ht="20.100000000000001" customHeight="1">
      <c r="A392" s="119">
        <v>1</v>
      </c>
      <c r="B392" s="120">
        <v>162413883</v>
      </c>
      <c r="C392" s="121" t="s">
        <v>863</v>
      </c>
      <c r="D392" s="122" t="s">
        <v>408</v>
      </c>
      <c r="E392" s="123" t="s">
        <v>864</v>
      </c>
      <c r="F392" s="124" t="s">
        <v>865</v>
      </c>
      <c r="G392" s="125"/>
      <c r="H392" s="126"/>
      <c r="I392" s="126"/>
      <c r="J392" s="126"/>
      <c r="K392" s="575" t="s">
        <v>3311</v>
      </c>
      <c r="L392" s="576"/>
      <c r="M392" s="577"/>
    </row>
    <row r="393" spans="1:16" ht="20.100000000000001" customHeight="1">
      <c r="A393" s="119">
        <v>2</v>
      </c>
      <c r="B393" s="120">
        <v>162413891</v>
      </c>
      <c r="C393" s="121" t="s">
        <v>866</v>
      </c>
      <c r="D393" s="122" t="s">
        <v>193</v>
      </c>
      <c r="E393" s="123" t="s">
        <v>864</v>
      </c>
      <c r="F393" s="124" t="s">
        <v>865</v>
      </c>
      <c r="G393" s="125"/>
      <c r="H393" s="126"/>
      <c r="I393" s="126"/>
      <c r="J393" s="126"/>
      <c r="K393" s="578" t="s">
        <v>3311</v>
      </c>
      <c r="L393" s="579"/>
      <c r="M393" s="580"/>
    </row>
    <row r="394" spans="1:16" ht="20.100000000000001" customHeight="1">
      <c r="A394" s="119">
        <v>3</v>
      </c>
      <c r="B394" s="120">
        <v>162324816</v>
      </c>
      <c r="C394" s="121" t="s">
        <v>868</v>
      </c>
      <c r="D394" s="122" t="s">
        <v>331</v>
      </c>
      <c r="E394" s="123" t="s">
        <v>864</v>
      </c>
      <c r="F394" s="124" t="s">
        <v>865</v>
      </c>
      <c r="G394" s="125"/>
      <c r="H394" s="126"/>
      <c r="I394" s="126"/>
      <c r="J394" s="126"/>
      <c r="K394" s="578" t="s">
        <v>3311</v>
      </c>
      <c r="L394" s="579"/>
      <c r="M394" s="580"/>
    </row>
    <row r="395" spans="1:16" ht="20.100000000000001" customHeight="1">
      <c r="A395" s="119">
        <v>4</v>
      </c>
      <c r="B395" s="120">
        <v>162326546</v>
      </c>
      <c r="C395" s="121" t="s">
        <v>870</v>
      </c>
      <c r="D395" s="122" t="s">
        <v>331</v>
      </c>
      <c r="E395" s="123" t="s">
        <v>864</v>
      </c>
      <c r="F395" s="124" t="s">
        <v>865</v>
      </c>
      <c r="G395" s="125"/>
      <c r="H395" s="126"/>
      <c r="I395" s="126"/>
      <c r="J395" s="126"/>
      <c r="K395" s="578" t="s">
        <v>3311</v>
      </c>
      <c r="L395" s="579"/>
      <c r="M395" s="580"/>
    </row>
    <row r="396" spans="1:16" ht="20.100000000000001" customHeight="1">
      <c r="A396" s="119">
        <v>5</v>
      </c>
      <c r="B396" s="120">
        <v>162324829</v>
      </c>
      <c r="C396" s="121" t="s">
        <v>872</v>
      </c>
      <c r="D396" s="122" t="s">
        <v>683</v>
      </c>
      <c r="E396" s="123" t="s">
        <v>864</v>
      </c>
      <c r="F396" s="124" t="s">
        <v>865</v>
      </c>
      <c r="G396" s="125"/>
      <c r="H396" s="126"/>
      <c r="I396" s="126"/>
      <c r="J396" s="126"/>
      <c r="K396" s="578" t="s">
        <v>3311</v>
      </c>
      <c r="L396" s="579"/>
      <c r="M396" s="580"/>
    </row>
    <row r="397" spans="1:16" ht="20.100000000000001" customHeight="1">
      <c r="A397" s="119">
        <v>6</v>
      </c>
      <c r="B397" s="120">
        <v>162327198</v>
      </c>
      <c r="C397" s="121" t="s">
        <v>873</v>
      </c>
      <c r="D397" s="122" t="s">
        <v>205</v>
      </c>
      <c r="E397" s="123" t="s">
        <v>864</v>
      </c>
      <c r="F397" s="124" t="s">
        <v>865</v>
      </c>
      <c r="G397" s="125"/>
      <c r="H397" s="126"/>
      <c r="I397" s="126"/>
      <c r="J397" s="126"/>
      <c r="K397" s="578" t="s">
        <v>3311</v>
      </c>
      <c r="L397" s="579"/>
      <c r="M397" s="580"/>
    </row>
    <row r="398" spans="1:16" ht="20.100000000000001" customHeight="1">
      <c r="A398" s="119">
        <v>7</v>
      </c>
      <c r="B398" s="120">
        <v>162324833</v>
      </c>
      <c r="C398" s="121" t="s">
        <v>875</v>
      </c>
      <c r="D398" s="122" t="s">
        <v>687</v>
      </c>
      <c r="E398" s="123" t="s">
        <v>864</v>
      </c>
      <c r="F398" s="124" t="s">
        <v>865</v>
      </c>
      <c r="G398" s="125"/>
      <c r="H398" s="126"/>
      <c r="I398" s="126"/>
      <c r="J398" s="126"/>
      <c r="K398" s="578" t="s">
        <v>3311</v>
      </c>
      <c r="L398" s="579"/>
      <c r="M398" s="580"/>
    </row>
    <row r="399" spans="1:16" ht="20.100000000000001" customHeight="1">
      <c r="A399" s="119">
        <v>8</v>
      </c>
      <c r="B399" s="120">
        <v>162324836</v>
      </c>
      <c r="C399" s="121" t="s">
        <v>877</v>
      </c>
      <c r="D399" s="122" t="s">
        <v>208</v>
      </c>
      <c r="E399" s="123" t="s">
        <v>864</v>
      </c>
      <c r="F399" s="124" t="s">
        <v>865</v>
      </c>
      <c r="G399" s="125"/>
      <c r="H399" s="126"/>
      <c r="I399" s="126"/>
      <c r="J399" s="126"/>
      <c r="K399" s="578" t="s">
        <v>3311</v>
      </c>
      <c r="L399" s="579"/>
      <c r="M399" s="580"/>
    </row>
    <row r="400" spans="1:16" ht="20.100000000000001" customHeight="1">
      <c r="A400" s="119">
        <v>9</v>
      </c>
      <c r="B400" s="120">
        <v>162327021</v>
      </c>
      <c r="C400" s="121" t="s">
        <v>879</v>
      </c>
      <c r="D400" s="122" t="s">
        <v>437</v>
      </c>
      <c r="E400" s="123" t="s">
        <v>864</v>
      </c>
      <c r="F400" s="124" t="s">
        <v>865</v>
      </c>
      <c r="G400" s="125"/>
      <c r="H400" s="126"/>
      <c r="I400" s="126"/>
      <c r="J400" s="126"/>
      <c r="K400" s="578" t="s">
        <v>3311</v>
      </c>
      <c r="L400" s="579"/>
      <c r="M400" s="580"/>
    </row>
    <row r="401" spans="1:13" ht="20.100000000000001" customHeight="1">
      <c r="A401" s="119">
        <v>10</v>
      </c>
      <c r="B401" s="120">
        <v>162324846</v>
      </c>
      <c r="C401" s="121" t="s">
        <v>880</v>
      </c>
      <c r="D401" s="122" t="s">
        <v>601</v>
      </c>
      <c r="E401" s="123" t="s">
        <v>864</v>
      </c>
      <c r="F401" s="124" t="s">
        <v>865</v>
      </c>
      <c r="G401" s="125"/>
      <c r="H401" s="126"/>
      <c r="I401" s="126"/>
      <c r="J401" s="126"/>
      <c r="K401" s="578" t="s">
        <v>3310</v>
      </c>
      <c r="L401" s="579"/>
      <c r="M401" s="580"/>
    </row>
    <row r="402" spans="1:13" ht="20.100000000000001" customHeight="1">
      <c r="A402" s="119">
        <v>11</v>
      </c>
      <c r="B402" s="120">
        <v>162324850</v>
      </c>
      <c r="C402" s="121" t="s">
        <v>882</v>
      </c>
      <c r="D402" s="122" t="s">
        <v>221</v>
      </c>
      <c r="E402" s="123" t="s">
        <v>864</v>
      </c>
      <c r="F402" s="124" t="s">
        <v>865</v>
      </c>
      <c r="G402" s="125"/>
      <c r="H402" s="126"/>
      <c r="I402" s="126"/>
      <c r="J402" s="126"/>
      <c r="K402" s="578" t="s">
        <v>3311</v>
      </c>
      <c r="L402" s="579"/>
      <c r="M402" s="580"/>
    </row>
    <row r="403" spans="1:13" ht="20.100000000000001" customHeight="1">
      <c r="A403" s="119">
        <v>12</v>
      </c>
      <c r="B403" s="120">
        <v>162324855</v>
      </c>
      <c r="C403" s="121" t="s">
        <v>884</v>
      </c>
      <c r="D403" s="122" t="s">
        <v>519</v>
      </c>
      <c r="E403" s="123" t="s">
        <v>864</v>
      </c>
      <c r="F403" s="124" t="s">
        <v>865</v>
      </c>
      <c r="G403" s="125"/>
      <c r="H403" s="126"/>
      <c r="I403" s="126"/>
      <c r="J403" s="126"/>
      <c r="K403" s="578" t="s">
        <v>3311</v>
      </c>
      <c r="L403" s="579"/>
      <c r="M403" s="580"/>
    </row>
    <row r="404" spans="1:13" ht="20.100000000000001" customHeight="1">
      <c r="A404" s="119">
        <v>13</v>
      </c>
      <c r="B404" s="120">
        <v>162263679</v>
      </c>
      <c r="C404" s="121" t="s">
        <v>886</v>
      </c>
      <c r="D404" s="122" t="s">
        <v>238</v>
      </c>
      <c r="E404" s="123" t="s">
        <v>864</v>
      </c>
      <c r="F404" s="124" t="s">
        <v>865</v>
      </c>
      <c r="G404" s="125"/>
      <c r="H404" s="126"/>
      <c r="I404" s="126"/>
      <c r="J404" s="126"/>
      <c r="K404" s="578" t="s">
        <v>3311</v>
      </c>
      <c r="L404" s="579"/>
      <c r="M404" s="580"/>
    </row>
    <row r="405" spans="1:13" ht="20.100000000000001" customHeight="1">
      <c r="A405" s="119">
        <v>14</v>
      </c>
      <c r="B405" s="120">
        <v>162324864</v>
      </c>
      <c r="C405" s="121" t="s">
        <v>887</v>
      </c>
      <c r="D405" s="122" t="s">
        <v>238</v>
      </c>
      <c r="E405" s="123" t="s">
        <v>864</v>
      </c>
      <c r="F405" s="124" t="s">
        <v>865</v>
      </c>
      <c r="G405" s="125"/>
      <c r="H405" s="126"/>
      <c r="I405" s="126"/>
      <c r="J405" s="126"/>
      <c r="K405" s="578" t="s">
        <v>3311</v>
      </c>
      <c r="L405" s="579"/>
      <c r="M405" s="580"/>
    </row>
    <row r="406" spans="1:13" ht="20.100000000000001" customHeight="1">
      <c r="A406" s="119">
        <v>15</v>
      </c>
      <c r="B406" s="120">
        <v>162324867</v>
      </c>
      <c r="C406" s="121" t="s">
        <v>849</v>
      </c>
      <c r="D406" s="122" t="s">
        <v>124</v>
      </c>
      <c r="E406" s="123" t="s">
        <v>864</v>
      </c>
      <c r="F406" s="124" t="s">
        <v>865</v>
      </c>
      <c r="G406" s="125"/>
      <c r="H406" s="126"/>
      <c r="I406" s="126"/>
      <c r="J406" s="126"/>
      <c r="K406" s="578" t="s">
        <v>3311</v>
      </c>
      <c r="L406" s="579"/>
      <c r="M406" s="580"/>
    </row>
    <row r="407" spans="1:13" ht="20.100000000000001" customHeight="1">
      <c r="A407" s="119">
        <v>16</v>
      </c>
      <c r="B407" s="120">
        <v>162324869</v>
      </c>
      <c r="C407" s="121" t="s">
        <v>889</v>
      </c>
      <c r="D407" s="122" t="s">
        <v>520</v>
      </c>
      <c r="E407" s="123" t="s">
        <v>864</v>
      </c>
      <c r="F407" s="124" t="s">
        <v>865</v>
      </c>
      <c r="G407" s="125"/>
      <c r="H407" s="126"/>
      <c r="I407" s="126"/>
      <c r="J407" s="126"/>
      <c r="K407" s="578" t="s">
        <v>3311</v>
      </c>
      <c r="L407" s="579"/>
      <c r="M407" s="580"/>
    </row>
    <row r="408" spans="1:13" ht="20.100000000000001" customHeight="1">
      <c r="A408" s="119">
        <v>17</v>
      </c>
      <c r="B408" s="120">
        <v>162324872</v>
      </c>
      <c r="C408" s="121" t="s">
        <v>889</v>
      </c>
      <c r="D408" s="122" t="s">
        <v>453</v>
      </c>
      <c r="E408" s="123" t="s">
        <v>864</v>
      </c>
      <c r="F408" s="124" t="s">
        <v>865</v>
      </c>
      <c r="G408" s="125"/>
      <c r="H408" s="126"/>
      <c r="I408" s="126"/>
      <c r="J408" s="126"/>
      <c r="K408" s="578" t="s">
        <v>3311</v>
      </c>
      <c r="L408" s="579"/>
      <c r="M408" s="580"/>
    </row>
    <row r="409" spans="1:13" ht="20.100000000000001" customHeight="1">
      <c r="A409" s="119">
        <v>18</v>
      </c>
      <c r="B409" s="120">
        <v>162324880</v>
      </c>
      <c r="C409" s="121" t="s">
        <v>890</v>
      </c>
      <c r="D409" s="122" t="s">
        <v>891</v>
      </c>
      <c r="E409" s="123" t="s">
        <v>864</v>
      </c>
      <c r="F409" s="124" t="s">
        <v>865</v>
      </c>
      <c r="G409" s="125"/>
      <c r="H409" s="126"/>
      <c r="I409" s="126"/>
      <c r="J409" s="126"/>
      <c r="K409" s="578" t="s">
        <v>3311</v>
      </c>
      <c r="L409" s="579"/>
      <c r="M409" s="580"/>
    </row>
    <row r="410" spans="1:13" ht="20.100000000000001" customHeight="1">
      <c r="A410" s="119">
        <v>19</v>
      </c>
      <c r="B410" s="120">
        <v>162324882</v>
      </c>
      <c r="C410" s="121" t="s">
        <v>892</v>
      </c>
      <c r="D410" s="122" t="s">
        <v>629</v>
      </c>
      <c r="E410" s="123" t="s">
        <v>864</v>
      </c>
      <c r="F410" s="124" t="s">
        <v>865</v>
      </c>
      <c r="G410" s="125"/>
      <c r="H410" s="126"/>
      <c r="I410" s="126"/>
      <c r="J410" s="126"/>
      <c r="K410" s="578" t="s">
        <v>3311</v>
      </c>
      <c r="L410" s="579"/>
      <c r="M410" s="580"/>
    </row>
    <row r="411" spans="1:13" ht="20.100000000000001" customHeight="1">
      <c r="A411" s="119">
        <v>20</v>
      </c>
      <c r="B411" s="120">
        <v>162324885</v>
      </c>
      <c r="C411" s="121" t="s">
        <v>880</v>
      </c>
      <c r="D411" s="122" t="s">
        <v>894</v>
      </c>
      <c r="E411" s="123" t="s">
        <v>864</v>
      </c>
      <c r="F411" s="124" t="s">
        <v>865</v>
      </c>
      <c r="G411" s="125"/>
      <c r="H411" s="126"/>
      <c r="I411" s="126"/>
      <c r="J411" s="126"/>
      <c r="K411" s="578" t="s">
        <v>3311</v>
      </c>
      <c r="L411" s="579"/>
      <c r="M411" s="580"/>
    </row>
    <row r="412" spans="1:13" ht="20.100000000000001" customHeight="1">
      <c r="A412" s="119">
        <v>21</v>
      </c>
      <c r="B412" s="120">
        <v>162324900</v>
      </c>
      <c r="C412" s="121" t="s">
        <v>895</v>
      </c>
      <c r="D412" s="122" t="s">
        <v>121</v>
      </c>
      <c r="E412" s="123" t="s">
        <v>864</v>
      </c>
      <c r="F412" s="124" t="s">
        <v>865</v>
      </c>
      <c r="G412" s="125"/>
      <c r="H412" s="126"/>
      <c r="I412" s="126"/>
      <c r="J412" s="126"/>
      <c r="K412" s="578" t="s">
        <v>3311</v>
      </c>
      <c r="L412" s="579"/>
      <c r="M412" s="580"/>
    </row>
    <row r="413" spans="1:13" ht="20.100000000000001" customHeight="1">
      <c r="A413" s="119">
        <v>22</v>
      </c>
      <c r="B413" s="120">
        <v>162324901</v>
      </c>
      <c r="C413" s="121" t="s">
        <v>896</v>
      </c>
      <c r="D413" s="122" t="s">
        <v>121</v>
      </c>
      <c r="E413" s="123" t="s">
        <v>864</v>
      </c>
      <c r="F413" s="124" t="s">
        <v>865</v>
      </c>
      <c r="G413" s="125"/>
      <c r="H413" s="126"/>
      <c r="I413" s="126"/>
      <c r="J413" s="126"/>
      <c r="K413" s="578" t="s">
        <v>3311</v>
      </c>
      <c r="L413" s="579"/>
      <c r="M413" s="580"/>
    </row>
    <row r="414" spans="1:13" ht="20.100000000000001" customHeight="1">
      <c r="A414" s="119">
        <v>23</v>
      </c>
      <c r="B414" s="120">
        <v>162324904</v>
      </c>
      <c r="C414" s="121" t="s">
        <v>873</v>
      </c>
      <c r="D414" s="122" t="s">
        <v>539</v>
      </c>
      <c r="E414" s="123" t="s">
        <v>864</v>
      </c>
      <c r="F414" s="124" t="s">
        <v>865</v>
      </c>
      <c r="G414" s="125"/>
      <c r="H414" s="126"/>
      <c r="I414" s="126"/>
      <c r="J414" s="126"/>
      <c r="K414" s="578" t="s">
        <v>3311</v>
      </c>
      <c r="L414" s="579"/>
      <c r="M414" s="580"/>
    </row>
    <row r="415" spans="1:13" ht="20.100000000000001" customHeight="1">
      <c r="A415" s="119">
        <v>24</v>
      </c>
      <c r="B415" s="120">
        <v>162324911</v>
      </c>
      <c r="C415" s="121" t="s">
        <v>859</v>
      </c>
      <c r="D415" s="122" t="s">
        <v>381</v>
      </c>
      <c r="E415" s="123" t="s">
        <v>864</v>
      </c>
      <c r="F415" s="124" t="s">
        <v>865</v>
      </c>
      <c r="G415" s="125"/>
      <c r="H415" s="126"/>
      <c r="I415" s="126"/>
      <c r="J415" s="126"/>
      <c r="K415" s="578" t="s">
        <v>3311</v>
      </c>
      <c r="L415" s="579"/>
      <c r="M415" s="580"/>
    </row>
    <row r="416" spans="1:13" ht="20.100000000000001" customHeight="1">
      <c r="A416" s="119">
        <v>25</v>
      </c>
      <c r="B416" s="120">
        <v>162324913</v>
      </c>
      <c r="C416" s="121" t="s">
        <v>897</v>
      </c>
      <c r="D416" s="122" t="s">
        <v>642</v>
      </c>
      <c r="E416" s="123" t="s">
        <v>864</v>
      </c>
      <c r="F416" s="124" t="s">
        <v>865</v>
      </c>
      <c r="G416" s="125"/>
      <c r="H416" s="126"/>
      <c r="I416" s="126"/>
      <c r="J416" s="126"/>
      <c r="K416" s="578" t="s">
        <v>3311</v>
      </c>
      <c r="L416" s="579"/>
      <c r="M416" s="580"/>
    </row>
    <row r="417" spans="1:13" ht="20.100000000000001" customHeight="1">
      <c r="A417" s="119">
        <v>26</v>
      </c>
      <c r="B417" s="120">
        <v>162326725</v>
      </c>
      <c r="C417" s="121" t="s">
        <v>899</v>
      </c>
      <c r="D417" s="122" t="s">
        <v>546</v>
      </c>
      <c r="E417" s="123" t="s">
        <v>864</v>
      </c>
      <c r="F417" s="124" t="s">
        <v>865</v>
      </c>
      <c r="G417" s="125"/>
      <c r="H417" s="126"/>
      <c r="I417" s="126"/>
      <c r="J417" s="126"/>
      <c r="K417" s="578" t="s">
        <v>3311</v>
      </c>
      <c r="L417" s="579"/>
      <c r="M417" s="580"/>
    </row>
    <row r="418" spans="1:13" ht="20.100000000000001" customHeight="1">
      <c r="A418" s="119">
        <v>27</v>
      </c>
      <c r="B418" s="120">
        <v>162327371</v>
      </c>
      <c r="C418" s="121" t="s">
        <v>901</v>
      </c>
      <c r="D418" s="122" t="s">
        <v>649</v>
      </c>
      <c r="E418" s="123" t="s">
        <v>864</v>
      </c>
      <c r="F418" s="124" t="s">
        <v>865</v>
      </c>
      <c r="G418" s="125"/>
      <c r="H418" s="126"/>
      <c r="I418" s="126"/>
      <c r="J418" s="126"/>
      <c r="K418" s="578" t="s">
        <v>3311</v>
      </c>
      <c r="L418" s="579"/>
      <c r="M418" s="580"/>
    </row>
    <row r="419" spans="1:13" ht="20.100000000000001" customHeight="1">
      <c r="A419" s="119">
        <v>28</v>
      </c>
      <c r="B419" s="120">
        <v>162324919</v>
      </c>
      <c r="C419" s="121" t="s">
        <v>902</v>
      </c>
      <c r="D419" s="122" t="s">
        <v>712</v>
      </c>
      <c r="E419" s="123" t="s">
        <v>864</v>
      </c>
      <c r="F419" s="124" t="s">
        <v>865</v>
      </c>
      <c r="G419" s="125"/>
      <c r="H419" s="126"/>
      <c r="I419" s="126"/>
      <c r="J419" s="126"/>
      <c r="K419" s="578" t="s">
        <v>3311</v>
      </c>
      <c r="L419" s="579"/>
      <c r="M419" s="580"/>
    </row>
    <row r="420" spans="1:13" ht="20.100000000000001" customHeight="1">
      <c r="A420" s="119">
        <v>29</v>
      </c>
      <c r="B420" s="120">
        <v>162324921</v>
      </c>
      <c r="C420" s="121" t="s">
        <v>810</v>
      </c>
      <c r="D420" s="122" t="s">
        <v>903</v>
      </c>
      <c r="E420" s="123" t="s">
        <v>864</v>
      </c>
      <c r="F420" s="124" t="s">
        <v>865</v>
      </c>
      <c r="G420" s="125"/>
      <c r="H420" s="126"/>
      <c r="I420" s="126"/>
      <c r="J420" s="126"/>
      <c r="K420" s="578" t="s">
        <v>3311</v>
      </c>
      <c r="L420" s="579"/>
      <c r="M420" s="580"/>
    </row>
    <row r="421" spans="1:13" ht="20.100000000000001" customHeight="1">
      <c r="A421" s="128">
        <v>30</v>
      </c>
      <c r="B421" s="120">
        <v>162324926</v>
      </c>
      <c r="C421" s="121" t="s">
        <v>123</v>
      </c>
      <c r="D421" s="122" t="s">
        <v>288</v>
      </c>
      <c r="E421" s="123" t="s">
        <v>864</v>
      </c>
      <c r="F421" s="124" t="s">
        <v>865</v>
      </c>
      <c r="G421" s="129"/>
      <c r="H421" s="130"/>
      <c r="I421" s="130"/>
      <c r="J421" s="130"/>
      <c r="K421" s="578" t="s">
        <v>3311</v>
      </c>
      <c r="L421" s="579"/>
      <c r="M421" s="580"/>
    </row>
    <row r="422" spans="1:13" ht="20.100000000000001" customHeight="1">
      <c r="A422" s="150">
        <v>31</v>
      </c>
      <c r="B422" s="151">
        <v>162324929</v>
      </c>
      <c r="C422" s="152" t="s">
        <v>905</v>
      </c>
      <c r="D422" s="153" t="s">
        <v>291</v>
      </c>
      <c r="E422" s="154" t="s">
        <v>864</v>
      </c>
      <c r="F422" s="155" t="s">
        <v>865</v>
      </c>
      <c r="G422" s="156"/>
      <c r="H422" s="157"/>
      <c r="I422" s="157"/>
      <c r="J422" s="157"/>
      <c r="K422" s="575" t="s">
        <v>3311</v>
      </c>
      <c r="L422" s="576"/>
      <c r="M422" s="577"/>
    </row>
    <row r="423" spans="1:13" ht="20.100000000000001" customHeight="1">
      <c r="A423" s="119">
        <v>32</v>
      </c>
      <c r="B423" s="120">
        <v>162327372</v>
      </c>
      <c r="C423" s="121" t="s">
        <v>123</v>
      </c>
      <c r="D423" s="122" t="s">
        <v>719</v>
      </c>
      <c r="E423" s="123" t="s">
        <v>864</v>
      </c>
      <c r="F423" s="124" t="s">
        <v>865</v>
      </c>
      <c r="G423" s="125"/>
      <c r="H423" s="126"/>
      <c r="I423" s="126"/>
      <c r="J423" s="126"/>
      <c r="K423" s="578" t="s">
        <v>3311</v>
      </c>
      <c r="L423" s="579"/>
      <c r="M423" s="580"/>
    </row>
    <row r="424" spans="1:13" ht="20.100000000000001" customHeight="1">
      <c r="A424" s="119">
        <v>33</v>
      </c>
      <c r="B424" s="120">
        <v>162324938</v>
      </c>
      <c r="C424" s="121" t="s">
        <v>906</v>
      </c>
      <c r="D424" s="122" t="s">
        <v>657</v>
      </c>
      <c r="E424" s="123" t="s">
        <v>805</v>
      </c>
      <c r="F424" s="124" t="s">
        <v>865</v>
      </c>
      <c r="G424" s="125"/>
      <c r="H424" s="126"/>
      <c r="I424" s="126"/>
      <c r="J424" s="126"/>
      <c r="K424" s="578" t="s">
        <v>3311</v>
      </c>
      <c r="L424" s="579"/>
      <c r="M424" s="580"/>
    </row>
    <row r="425" spans="1:13" ht="20.100000000000001" customHeight="1">
      <c r="A425" s="119">
        <v>34</v>
      </c>
      <c r="B425" s="120">
        <v>162324942</v>
      </c>
      <c r="C425" s="121" t="s">
        <v>907</v>
      </c>
      <c r="D425" s="122" t="s">
        <v>657</v>
      </c>
      <c r="E425" s="123" t="s">
        <v>864</v>
      </c>
      <c r="F425" s="124" t="s">
        <v>865</v>
      </c>
      <c r="G425" s="125"/>
      <c r="H425" s="126"/>
      <c r="I425" s="126"/>
      <c r="J425" s="126"/>
      <c r="K425" s="578" t="s">
        <v>3311</v>
      </c>
      <c r="L425" s="579"/>
      <c r="M425" s="580"/>
    </row>
    <row r="426" spans="1:13" ht="20.100000000000001" customHeight="1">
      <c r="A426" s="119">
        <v>35</v>
      </c>
      <c r="B426" s="120">
        <v>162324947</v>
      </c>
      <c r="C426" s="121" t="s">
        <v>840</v>
      </c>
      <c r="D426" s="122" t="s">
        <v>657</v>
      </c>
      <c r="E426" s="123" t="s">
        <v>864</v>
      </c>
      <c r="F426" s="124" t="s">
        <v>865</v>
      </c>
      <c r="G426" s="125"/>
      <c r="H426" s="126"/>
      <c r="I426" s="126"/>
      <c r="J426" s="126"/>
      <c r="K426" s="578" t="s">
        <v>3311</v>
      </c>
      <c r="L426" s="579"/>
      <c r="M426" s="580"/>
    </row>
    <row r="427" spans="1:13" ht="20.100000000000001" customHeight="1">
      <c r="A427" s="119">
        <v>36</v>
      </c>
      <c r="B427" s="120">
        <v>162324958</v>
      </c>
      <c r="C427" s="121" t="s">
        <v>908</v>
      </c>
      <c r="D427" s="122" t="s">
        <v>402</v>
      </c>
      <c r="E427" s="123" t="s">
        <v>864</v>
      </c>
      <c r="F427" s="124" t="s">
        <v>865</v>
      </c>
      <c r="G427" s="125"/>
      <c r="H427" s="126"/>
      <c r="I427" s="126"/>
      <c r="J427" s="126"/>
      <c r="K427" s="578" t="s">
        <v>3311</v>
      </c>
      <c r="L427" s="579"/>
      <c r="M427" s="580"/>
    </row>
    <row r="428" spans="1:13" ht="20.100000000000001" customHeight="1">
      <c r="A428" s="119">
        <v>37</v>
      </c>
      <c r="B428" s="120">
        <v>162324963</v>
      </c>
      <c r="C428" s="121" t="s">
        <v>910</v>
      </c>
      <c r="D428" s="122" t="s">
        <v>911</v>
      </c>
      <c r="E428" s="123" t="s">
        <v>864</v>
      </c>
      <c r="F428" s="124" t="s">
        <v>865</v>
      </c>
      <c r="G428" s="125"/>
      <c r="H428" s="126"/>
      <c r="I428" s="126"/>
      <c r="J428" s="126"/>
      <c r="K428" s="578" t="s">
        <v>3311</v>
      </c>
      <c r="L428" s="579"/>
      <c r="M428" s="580"/>
    </row>
    <row r="429" spans="1:13" ht="20.100000000000001" customHeight="1">
      <c r="A429" s="119">
        <v>38</v>
      </c>
      <c r="B429" s="120">
        <v>132355529</v>
      </c>
      <c r="C429" s="121" t="s">
        <v>2361</v>
      </c>
      <c r="D429" s="122" t="s">
        <v>276</v>
      </c>
      <c r="E429" s="123" t="s">
        <v>2362</v>
      </c>
      <c r="F429" s="124" t="s">
        <v>865</v>
      </c>
      <c r="G429" s="125"/>
      <c r="H429" s="126"/>
      <c r="I429" s="126"/>
      <c r="J429" s="126"/>
      <c r="K429" s="578">
        <v>25278</v>
      </c>
      <c r="L429" s="579"/>
      <c r="M429" s="580"/>
    </row>
    <row r="430" spans="1:13" ht="20.100000000000001" customHeight="1">
      <c r="A430" s="119">
        <v>39</v>
      </c>
      <c r="B430" s="120">
        <v>162324795</v>
      </c>
      <c r="C430" s="121" t="s">
        <v>913</v>
      </c>
      <c r="D430" s="122" t="s">
        <v>914</v>
      </c>
      <c r="E430" s="123" t="s">
        <v>916</v>
      </c>
      <c r="F430" s="124" t="s">
        <v>917</v>
      </c>
      <c r="G430" s="125"/>
      <c r="H430" s="126"/>
      <c r="I430" s="126"/>
      <c r="J430" s="126"/>
      <c r="K430" s="578" t="s">
        <v>3311</v>
      </c>
      <c r="L430" s="579"/>
      <c r="M430" s="580"/>
    </row>
    <row r="431" spans="1:13" ht="20.100000000000001" customHeight="1">
      <c r="A431" s="119">
        <v>40</v>
      </c>
      <c r="B431" s="120">
        <v>162324798</v>
      </c>
      <c r="C431" s="121" t="s">
        <v>918</v>
      </c>
      <c r="D431" s="122" t="s">
        <v>919</v>
      </c>
      <c r="E431" s="123" t="s">
        <v>864</v>
      </c>
      <c r="F431" s="124" t="s">
        <v>917</v>
      </c>
      <c r="G431" s="125"/>
      <c r="H431" s="126"/>
      <c r="I431" s="126"/>
      <c r="J431" s="126"/>
      <c r="K431" s="578" t="s">
        <v>3311</v>
      </c>
      <c r="L431" s="579"/>
      <c r="M431" s="580"/>
    </row>
    <row r="432" spans="1:13" ht="20.100000000000001" customHeight="1">
      <c r="A432" s="119">
        <v>41</v>
      </c>
      <c r="B432" s="120">
        <v>162324802</v>
      </c>
      <c r="C432" s="121" t="s">
        <v>123</v>
      </c>
      <c r="D432" s="122" t="s">
        <v>921</v>
      </c>
      <c r="E432" s="123" t="s">
        <v>864</v>
      </c>
      <c r="F432" s="124" t="s">
        <v>917</v>
      </c>
      <c r="G432" s="125"/>
      <c r="H432" s="126"/>
      <c r="I432" s="126"/>
      <c r="J432" s="126"/>
      <c r="K432" s="578" t="s">
        <v>3311</v>
      </c>
      <c r="L432" s="579"/>
      <c r="M432" s="580"/>
    </row>
    <row r="433" spans="1:16" ht="20.100000000000001" customHeight="1">
      <c r="A433" s="119">
        <v>42</v>
      </c>
      <c r="B433" s="120">
        <v>162327278</v>
      </c>
      <c r="C433" s="121" t="s">
        <v>877</v>
      </c>
      <c r="D433" s="122" t="s">
        <v>323</v>
      </c>
      <c r="E433" s="123" t="s">
        <v>916</v>
      </c>
      <c r="F433" s="124" t="s">
        <v>917</v>
      </c>
      <c r="G433" s="125"/>
      <c r="H433" s="126"/>
      <c r="I433" s="126"/>
      <c r="J433" s="126"/>
      <c r="K433" s="578" t="s">
        <v>3311</v>
      </c>
      <c r="L433" s="579"/>
      <c r="M433" s="580"/>
    </row>
    <row r="434" spans="1:16" ht="20.100000000000001" customHeight="1">
      <c r="A434" s="119">
        <v>43</v>
      </c>
      <c r="B434" s="120">
        <v>162324808</v>
      </c>
      <c r="C434" s="121" t="s">
        <v>923</v>
      </c>
      <c r="D434" s="122" t="s">
        <v>924</v>
      </c>
      <c r="E434" s="123" t="s">
        <v>916</v>
      </c>
      <c r="F434" s="124" t="s">
        <v>917</v>
      </c>
      <c r="G434" s="125"/>
      <c r="H434" s="126"/>
      <c r="I434" s="126"/>
      <c r="J434" s="126"/>
      <c r="K434" s="578" t="s">
        <v>3311</v>
      </c>
      <c r="L434" s="579"/>
      <c r="M434" s="580"/>
    </row>
    <row r="435" spans="1:16" ht="20.100000000000001" customHeight="1">
      <c r="A435" s="119">
        <v>44</v>
      </c>
      <c r="B435" s="120">
        <v>162324812</v>
      </c>
      <c r="C435" s="121" t="s">
        <v>925</v>
      </c>
      <c r="D435" s="122" t="s">
        <v>926</v>
      </c>
      <c r="E435" s="123" t="s">
        <v>916</v>
      </c>
      <c r="F435" s="124" t="s">
        <v>917</v>
      </c>
      <c r="G435" s="125"/>
      <c r="H435" s="126"/>
      <c r="I435" s="126"/>
      <c r="J435" s="126"/>
      <c r="K435" s="578" t="s">
        <v>3311</v>
      </c>
      <c r="L435" s="579"/>
      <c r="M435" s="580"/>
    </row>
    <row r="436" spans="1:16" ht="20.100000000000001" customHeight="1">
      <c r="A436" s="119">
        <v>45</v>
      </c>
      <c r="B436" s="120">
        <v>162324825</v>
      </c>
      <c r="C436" s="121" t="s">
        <v>847</v>
      </c>
      <c r="D436" s="122" t="s">
        <v>683</v>
      </c>
      <c r="E436" s="123" t="s">
        <v>916</v>
      </c>
      <c r="F436" s="124" t="s">
        <v>917</v>
      </c>
      <c r="G436" s="125"/>
      <c r="H436" s="126"/>
      <c r="I436" s="126"/>
      <c r="J436" s="126"/>
      <c r="K436" s="578" t="s">
        <v>3311</v>
      </c>
      <c r="L436" s="579"/>
      <c r="M436" s="580"/>
    </row>
    <row r="438" spans="1:16" s="110" customFormat="1">
      <c r="B438" s="561" t="s">
        <v>80</v>
      </c>
      <c r="C438" s="561"/>
      <c r="D438" s="111"/>
      <c r="E438" s="561" t="s">
        <v>81</v>
      </c>
      <c r="F438" s="561"/>
      <c r="G438" s="561"/>
      <c r="H438" s="561"/>
      <c r="I438" s="561"/>
      <c r="J438" s="561"/>
      <c r="K438" s="112" t="s">
        <v>3333</v>
      </c>
    </row>
    <row r="439" spans="1:16" s="110" customFormat="1">
      <c r="B439" s="561" t="s">
        <v>82</v>
      </c>
      <c r="C439" s="561"/>
      <c r="D439" s="113" t="s">
        <v>3316</v>
      </c>
      <c r="E439" s="561" t="s">
        <v>3331</v>
      </c>
      <c r="F439" s="561"/>
      <c r="G439" s="561"/>
      <c r="H439" s="561"/>
      <c r="I439" s="561"/>
      <c r="J439" s="561"/>
      <c r="K439" s="114" t="s">
        <v>83</v>
      </c>
      <c r="L439" s="115" t="s">
        <v>84</v>
      </c>
      <c r="M439" s="115">
        <v>2</v>
      </c>
    </row>
    <row r="440" spans="1:16" s="116" customFormat="1" ht="18.75" customHeight="1">
      <c r="B440" s="117" t="s">
        <v>68</v>
      </c>
      <c r="C440" s="562" t="s">
        <v>3308</v>
      </c>
      <c r="D440" s="562"/>
      <c r="E440" s="562"/>
      <c r="F440" s="562"/>
      <c r="G440" s="562"/>
      <c r="H440" s="562"/>
      <c r="I440" s="562"/>
      <c r="J440" s="562"/>
      <c r="K440" s="114" t="s">
        <v>85</v>
      </c>
      <c r="L440" s="114" t="s">
        <v>84</v>
      </c>
      <c r="M440" s="114">
        <v>5</v>
      </c>
    </row>
    <row r="441" spans="1:16" s="116" customFormat="1" ht="18.75" customHeight="1">
      <c r="A441" s="563" t="s">
        <v>3334</v>
      </c>
      <c r="B441" s="563"/>
      <c r="C441" s="563"/>
      <c r="D441" s="563"/>
      <c r="E441" s="563"/>
      <c r="F441" s="563"/>
      <c r="G441" s="563"/>
      <c r="H441" s="563"/>
      <c r="I441" s="563"/>
      <c r="J441" s="563"/>
      <c r="K441" s="114" t="s">
        <v>86</v>
      </c>
      <c r="L441" s="114" t="s">
        <v>84</v>
      </c>
      <c r="M441" s="114">
        <v>1</v>
      </c>
    </row>
    <row r="442" spans="1:16" ht="9" customHeight="1"/>
    <row r="443" spans="1:16" ht="15" customHeight="1">
      <c r="A443" s="564" t="s">
        <v>4</v>
      </c>
      <c r="B443" s="565" t="s">
        <v>87</v>
      </c>
      <c r="C443" s="566" t="s">
        <v>10</v>
      </c>
      <c r="D443" s="567" t="s">
        <v>11</v>
      </c>
      <c r="E443" s="565" t="s">
        <v>13</v>
      </c>
      <c r="F443" s="565" t="s">
        <v>88</v>
      </c>
      <c r="G443" s="565" t="s">
        <v>89</v>
      </c>
      <c r="H443" s="565" t="s">
        <v>90</v>
      </c>
      <c r="I443" s="568" t="s">
        <v>79</v>
      </c>
      <c r="J443" s="568"/>
      <c r="K443" s="569" t="s">
        <v>91</v>
      </c>
      <c r="L443" s="570"/>
      <c r="M443" s="571"/>
    </row>
    <row r="444" spans="1:16" ht="27" customHeight="1">
      <c r="A444" s="564"/>
      <c r="B444" s="564"/>
      <c r="C444" s="566"/>
      <c r="D444" s="567"/>
      <c r="E444" s="564"/>
      <c r="F444" s="564"/>
      <c r="G444" s="564"/>
      <c r="H444" s="564"/>
      <c r="I444" s="118" t="s">
        <v>92</v>
      </c>
      <c r="J444" s="118" t="s">
        <v>93</v>
      </c>
      <c r="K444" s="572"/>
      <c r="L444" s="573"/>
      <c r="M444" s="574"/>
      <c r="P444" s="76"/>
    </row>
    <row r="445" spans="1:16" ht="20.100000000000001" customHeight="1">
      <c r="A445" s="119">
        <v>1</v>
      </c>
      <c r="B445" s="120">
        <v>162324826</v>
      </c>
      <c r="C445" s="121" t="s">
        <v>857</v>
      </c>
      <c r="D445" s="122" t="s">
        <v>683</v>
      </c>
      <c r="E445" s="123" t="s">
        <v>916</v>
      </c>
      <c r="F445" s="124" t="s">
        <v>917</v>
      </c>
      <c r="G445" s="125"/>
      <c r="H445" s="126"/>
      <c r="I445" s="126"/>
      <c r="J445" s="126"/>
      <c r="K445" s="575" t="s">
        <v>3311</v>
      </c>
      <c r="L445" s="576"/>
      <c r="M445" s="577"/>
    </row>
    <row r="446" spans="1:16" ht="20.100000000000001" customHeight="1">
      <c r="A446" s="119">
        <v>2</v>
      </c>
      <c r="B446" s="120">
        <v>162324842</v>
      </c>
      <c r="C446" s="121" t="s">
        <v>704</v>
      </c>
      <c r="D446" s="122" t="s">
        <v>437</v>
      </c>
      <c r="E446" s="123" t="s">
        <v>916</v>
      </c>
      <c r="F446" s="124" t="s">
        <v>917</v>
      </c>
      <c r="G446" s="125"/>
      <c r="H446" s="126"/>
      <c r="I446" s="126"/>
      <c r="J446" s="126"/>
      <c r="K446" s="578" t="s">
        <v>3311</v>
      </c>
      <c r="L446" s="579"/>
      <c r="M446" s="580"/>
    </row>
    <row r="447" spans="1:16" ht="20.100000000000001" customHeight="1">
      <c r="A447" s="119">
        <v>3</v>
      </c>
      <c r="B447" s="120">
        <v>162327584</v>
      </c>
      <c r="C447" s="121" t="s">
        <v>929</v>
      </c>
      <c r="D447" s="122" t="s">
        <v>437</v>
      </c>
      <c r="E447" s="123" t="s">
        <v>916</v>
      </c>
      <c r="F447" s="124" t="s">
        <v>917</v>
      </c>
      <c r="G447" s="125"/>
      <c r="H447" s="126"/>
      <c r="I447" s="126"/>
      <c r="J447" s="126"/>
      <c r="K447" s="578" t="s">
        <v>3311</v>
      </c>
      <c r="L447" s="579"/>
      <c r="M447" s="580"/>
    </row>
    <row r="448" spans="1:16" ht="20.100000000000001" customHeight="1">
      <c r="A448" s="119">
        <v>4</v>
      </c>
      <c r="B448" s="120">
        <v>162324849</v>
      </c>
      <c r="C448" s="121" t="s">
        <v>930</v>
      </c>
      <c r="D448" s="122" t="s">
        <v>601</v>
      </c>
      <c r="E448" s="123" t="s">
        <v>916</v>
      </c>
      <c r="F448" s="124" t="s">
        <v>917</v>
      </c>
      <c r="G448" s="125"/>
      <c r="H448" s="126"/>
      <c r="I448" s="126"/>
      <c r="J448" s="126"/>
      <c r="K448" s="578" t="s">
        <v>3311</v>
      </c>
      <c r="L448" s="579"/>
      <c r="M448" s="580"/>
    </row>
    <row r="449" spans="1:13" ht="20.100000000000001" customHeight="1">
      <c r="A449" s="119">
        <v>5</v>
      </c>
      <c r="B449" s="120">
        <v>162413902</v>
      </c>
      <c r="C449" s="121" t="s">
        <v>932</v>
      </c>
      <c r="D449" s="122" t="s">
        <v>601</v>
      </c>
      <c r="E449" s="123" t="s">
        <v>916</v>
      </c>
      <c r="F449" s="124" t="s">
        <v>917</v>
      </c>
      <c r="G449" s="125"/>
      <c r="H449" s="126"/>
      <c r="I449" s="126"/>
      <c r="J449" s="126"/>
      <c r="K449" s="578" t="s">
        <v>3311</v>
      </c>
      <c r="L449" s="579"/>
      <c r="M449" s="580"/>
    </row>
    <row r="450" spans="1:13" ht="20.100000000000001" customHeight="1">
      <c r="A450" s="119">
        <v>6</v>
      </c>
      <c r="B450" s="120">
        <v>162324851</v>
      </c>
      <c r="C450" s="121" t="s">
        <v>934</v>
      </c>
      <c r="D450" s="122" t="s">
        <v>224</v>
      </c>
      <c r="E450" s="123" t="s">
        <v>916</v>
      </c>
      <c r="F450" s="124" t="s">
        <v>917</v>
      </c>
      <c r="G450" s="125"/>
      <c r="H450" s="126"/>
      <c r="I450" s="126"/>
      <c r="J450" s="126"/>
      <c r="K450" s="578" t="s">
        <v>3311</v>
      </c>
      <c r="L450" s="579"/>
      <c r="M450" s="580"/>
    </row>
    <row r="451" spans="1:13" ht="20.100000000000001" customHeight="1">
      <c r="A451" s="119">
        <v>7</v>
      </c>
      <c r="B451" s="120">
        <v>162324854</v>
      </c>
      <c r="C451" s="121" t="s">
        <v>901</v>
      </c>
      <c r="D451" s="122" t="s">
        <v>233</v>
      </c>
      <c r="E451" s="123" t="s">
        <v>916</v>
      </c>
      <c r="F451" s="124" t="s">
        <v>917</v>
      </c>
      <c r="G451" s="125"/>
      <c r="H451" s="126"/>
      <c r="I451" s="126"/>
      <c r="J451" s="126"/>
      <c r="K451" s="578" t="s">
        <v>3311</v>
      </c>
      <c r="L451" s="579"/>
      <c r="M451" s="580"/>
    </row>
    <row r="452" spans="1:13" ht="20.100000000000001" customHeight="1">
      <c r="A452" s="119">
        <v>8</v>
      </c>
      <c r="B452" s="120">
        <v>162324859</v>
      </c>
      <c r="C452" s="121" t="s">
        <v>937</v>
      </c>
      <c r="D452" s="122" t="s">
        <v>238</v>
      </c>
      <c r="E452" s="123" t="s">
        <v>916</v>
      </c>
      <c r="F452" s="124" t="s">
        <v>917</v>
      </c>
      <c r="G452" s="125"/>
      <c r="H452" s="126"/>
      <c r="I452" s="126"/>
      <c r="J452" s="126"/>
      <c r="K452" s="578" t="s">
        <v>3311</v>
      </c>
      <c r="L452" s="579"/>
      <c r="M452" s="580"/>
    </row>
    <row r="453" spans="1:13" ht="20.100000000000001" customHeight="1">
      <c r="A453" s="119">
        <v>9</v>
      </c>
      <c r="B453" s="120">
        <v>162327550</v>
      </c>
      <c r="C453" s="121" t="s">
        <v>938</v>
      </c>
      <c r="D453" s="122" t="s">
        <v>238</v>
      </c>
      <c r="E453" s="123" t="s">
        <v>916</v>
      </c>
      <c r="F453" s="124" t="s">
        <v>917</v>
      </c>
      <c r="G453" s="125"/>
      <c r="H453" s="126"/>
      <c r="I453" s="126"/>
      <c r="J453" s="126"/>
      <c r="K453" s="578" t="s">
        <v>3311</v>
      </c>
      <c r="L453" s="579"/>
      <c r="M453" s="580"/>
    </row>
    <row r="454" spans="1:13" ht="20.100000000000001" customHeight="1">
      <c r="A454" s="119">
        <v>10</v>
      </c>
      <c r="B454" s="120">
        <v>162324868</v>
      </c>
      <c r="C454" s="121" t="s">
        <v>939</v>
      </c>
      <c r="D454" s="122" t="s">
        <v>124</v>
      </c>
      <c r="E454" s="123" t="s">
        <v>805</v>
      </c>
      <c r="F454" s="124" t="s">
        <v>917</v>
      </c>
      <c r="G454" s="125"/>
      <c r="H454" s="126"/>
      <c r="I454" s="126"/>
      <c r="J454" s="126"/>
      <c r="K454" s="578" t="s">
        <v>3311</v>
      </c>
      <c r="L454" s="579"/>
      <c r="M454" s="580"/>
    </row>
    <row r="455" spans="1:13" ht="20.100000000000001" customHeight="1">
      <c r="A455" s="119">
        <v>11</v>
      </c>
      <c r="B455" s="120">
        <v>162324873</v>
      </c>
      <c r="C455" s="121" t="s">
        <v>857</v>
      </c>
      <c r="D455" s="122" t="s">
        <v>455</v>
      </c>
      <c r="E455" s="123" t="s">
        <v>916</v>
      </c>
      <c r="F455" s="124" t="s">
        <v>917</v>
      </c>
      <c r="G455" s="125"/>
      <c r="H455" s="126"/>
      <c r="I455" s="126"/>
      <c r="J455" s="126"/>
      <c r="K455" s="578" t="s">
        <v>3311</v>
      </c>
      <c r="L455" s="579"/>
      <c r="M455" s="580"/>
    </row>
    <row r="456" spans="1:13" ht="20.100000000000001" customHeight="1">
      <c r="A456" s="119">
        <v>12</v>
      </c>
      <c r="B456" s="120">
        <v>162324876</v>
      </c>
      <c r="C456" s="121" t="s">
        <v>942</v>
      </c>
      <c r="D456" s="122" t="s">
        <v>459</v>
      </c>
      <c r="E456" s="123" t="s">
        <v>916</v>
      </c>
      <c r="F456" s="124" t="s">
        <v>917</v>
      </c>
      <c r="G456" s="125"/>
      <c r="H456" s="126"/>
      <c r="I456" s="126"/>
      <c r="J456" s="126"/>
      <c r="K456" s="578" t="s">
        <v>3311</v>
      </c>
      <c r="L456" s="579"/>
      <c r="M456" s="580"/>
    </row>
    <row r="457" spans="1:13" ht="20.100000000000001" customHeight="1">
      <c r="A457" s="119">
        <v>13</v>
      </c>
      <c r="B457" s="120">
        <v>162327199</v>
      </c>
      <c r="C457" s="121" t="s">
        <v>944</v>
      </c>
      <c r="D457" s="122" t="s">
        <v>891</v>
      </c>
      <c r="E457" s="123" t="s">
        <v>916</v>
      </c>
      <c r="F457" s="124" t="s">
        <v>917</v>
      </c>
      <c r="G457" s="125"/>
      <c r="H457" s="126"/>
      <c r="I457" s="126"/>
      <c r="J457" s="126"/>
      <c r="K457" s="578" t="s">
        <v>3311</v>
      </c>
      <c r="L457" s="579"/>
      <c r="M457" s="580"/>
    </row>
    <row r="458" spans="1:13" ht="20.100000000000001" customHeight="1">
      <c r="A458" s="119">
        <v>14</v>
      </c>
      <c r="B458" s="120">
        <v>162324883</v>
      </c>
      <c r="C458" s="121" t="s">
        <v>945</v>
      </c>
      <c r="D458" s="122" t="s">
        <v>464</v>
      </c>
      <c r="E458" s="123" t="s">
        <v>916</v>
      </c>
      <c r="F458" s="124" t="s">
        <v>917</v>
      </c>
      <c r="G458" s="125"/>
      <c r="H458" s="126"/>
      <c r="I458" s="126"/>
      <c r="J458" s="126"/>
      <c r="K458" s="578" t="s">
        <v>3311</v>
      </c>
      <c r="L458" s="579"/>
      <c r="M458" s="580"/>
    </row>
    <row r="459" spans="1:13" ht="20.100000000000001" customHeight="1">
      <c r="A459" s="119">
        <v>15</v>
      </c>
      <c r="B459" s="120">
        <v>162324888</v>
      </c>
      <c r="C459" s="121" t="s">
        <v>813</v>
      </c>
      <c r="D459" s="122" t="s">
        <v>254</v>
      </c>
      <c r="E459" s="123" t="s">
        <v>916</v>
      </c>
      <c r="F459" s="124" t="s">
        <v>917</v>
      </c>
      <c r="G459" s="125"/>
      <c r="H459" s="126"/>
      <c r="I459" s="126"/>
      <c r="J459" s="126"/>
      <c r="K459" s="578" t="s">
        <v>3311</v>
      </c>
      <c r="L459" s="579"/>
      <c r="M459" s="580"/>
    </row>
    <row r="460" spans="1:13" ht="20.100000000000001" customHeight="1">
      <c r="A460" s="119">
        <v>16</v>
      </c>
      <c r="B460" s="120">
        <v>162324893</v>
      </c>
      <c r="C460" s="121" t="s">
        <v>918</v>
      </c>
      <c r="D460" s="122" t="s">
        <v>254</v>
      </c>
      <c r="E460" s="123" t="s">
        <v>916</v>
      </c>
      <c r="F460" s="124" t="s">
        <v>917</v>
      </c>
      <c r="G460" s="125"/>
      <c r="H460" s="126"/>
      <c r="I460" s="126"/>
      <c r="J460" s="126"/>
      <c r="K460" s="578" t="s">
        <v>3311</v>
      </c>
      <c r="L460" s="579"/>
      <c r="M460" s="580"/>
    </row>
    <row r="461" spans="1:13" ht="20.100000000000001" customHeight="1">
      <c r="A461" s="119">
        <v>17</v>
      </c>
      <c r="B461" s="120">
        <v>162324896</v>
      </c>
      <c r="C461" s="121" t="s">
        <v>123</v>
      </c>
      <c r="D461" s="122" t="s">
        <v>259</v>
      </c>
      <c r="E461" s="123" t="s">
        <v>916</v>
      </c>
      <c r="F461" s="124" t="s">
        <v>917</v>
      </c>
      <c r="G461" s="125"/>
      <c r="H461" s="126"/>
      <c r="I461" s="126"/>
      <c r="J461" s="126"/>
      <c r="K461" s="578" t="s">
        <v>3311</v>
      </c>
      <c r="L461" s="579"/>
      <c r="M461" s="580"/>
    </row>
    <row r="462" spans="1:13" ht="20.100000000000001" customHeight="1">
      <c r="A462" s="119">
        <v>18</v>
      </c>
      <c r="B462" s="120">
        <v>162324898</v>
      </c>
      <c r="C462" s="121" t="s">
        <v>818</v>
      </c>
      <c r="D462" s="122" t="s">
        <v>121</v>
      </c>
      <c r="E462" s="123" t="s">
        <v>916</v>
      </c>
      <c r="F462" s="124" t="s">
        <v>917</v>
      </c>
      <c r="G462" s="125"/>
      <c r="H462" s="126"/>
      <c r="I462" s="126"/>
      <c r="J462" s="126"/>
      <c r="K462" s="578" t="s">
        <v>3311</v>
      </c>
      <c r="L462" s="579"/>
      <c r="M462" s="580"/>
    </row>
    <row r="463" spans="1:13" ht="20.100000000000001" customHeight="1">
      <c r="A463" s="119">
        <v>19</v>
      </c>
      <c r="B463" s="120">
        <v>162413932</v>
      </c>
      <c r="C463" s="121" t="s">
        <v>950</v>
      </c>
      <c r="D463" s="122" t="s">
        <v>121</v>
      </c>
      <c r="E463" s="123" t="s">
        <v>864</v>
      </c>
      <c r="F463" s="124" t="s">
        <v>917</v>
      </c>
      <c r="G463" s="125"/>
      <c r="H463" s="126"/>
      <c r="I463" s="126"/>
      <c r="J463" s="126"/>
      <c r="K463" s="578" t="s">
        <v>3311</v>
      </c>
      <c r="L463" s="579"/>
      <c r="M463" s="580"/>
    </row>
    <row r="464" spans="1:13" ht="20.100000000000001" customHeight="1">
      <c r="A464" s="119">
        <v>20</v>
      </c>
      <c r="B464" s="120">
        <v>162413941</v>
      </c>
      <c r="C464" s="121" t="s">
        <v>952</v>
      </c>
      <c r="D464" s="122" t="s">
        <v>539</v>
      </c>
      <c r="E464" s="123" t="s">
        <v>916</v>
      </c>
      <c r="F464" s="124" t="s">
        <v>917</v>
      </c>
      <c r="G464" s="125"/>
      <c r="H464" s="126"/>
      <c r="I464" s="126"/>
      <c r="J464" s="126"/>
      <c r="K464" s="578" t="s">
        <v>3311</v>
      </c>
      <c r="L464" s="579"/>
      <c r="M464" s="580"/>
    </row>
    <row r="465" spans="1:13" ht="20.100000000000001" customHeight="1">
      <c r="A465" s="119">
        <v>21</v>
      </c>
      <c r="B465" s="120">
        <v>162324905</v>
      </c>
      <c r="C465" s="121" t="s">
        <v>954</v>
      </c>
      <c r="D465" s="122" t="s">
        <v>276</v>
      </c>
      <c r="E465" s="123" t="s">
        <v>916</v>
      </c>
      <c r="F465" s="124" t="s">
        <v>917</v>
      </c>
      <c r="G465" s="125"/>
      <c r="H465" s="126"/>
      <c r="I465" s="126"/>
      <c r="J465" s="126"/>
      <c r="K465" s="578" t="s">
        <v>3311</v>
      </c>
      <c r="L465" s="579"/>
      <c r="M465" s="580"/>
    </row>
    <row r="466" spans="1:13" ht="20.100000000000001" customHeight="1">
      <c r="A466" s="119">
        <v>22</v>
      </c>
      <c r="B466" s="120">
        <v>162324910</v>
      </c>
      <c r="C466" s="121" t="s">
        <v>956</v>
      </c>
      <c r="D466" s="122" t="s">
        <v>381</v>
      </c>
      <c r="E466" s="123" t="s">
        <v>916</v>
      </c>
      <c r="F466" s="124" t="s">
        <v>917</v>
      </c>
      <c r="G466" s="125"/>
      <c r="H466" s="126"/>
      <c r="I466" s="126"/>
      <c r="J466" s="126"/>
      <c r="K466" s="578" t="s">
        <v>3311</v>
      </c>
      <c r="L466" s="579"/>
      <c r="M466" s="580"/>
    </row>
    <row r="467" spans="1:13" ht="20.100000000000001" customHeight="1">
      <c r="A467" s="119">
        <v>23</v>
      </c>
      <c r="B467" s="120">
        <v>162413949</v>
      </c>
      <c r="C467" s="121" t="s">
        <v>958</v>
      </c>
      <c r="D467" s="122" t="s">
        <v>288</v>
      </c>
      <c r="E467" s="123" t="s">
        <v>916</v>
      </c>
      <c r="F467" s="124" t="s">
        <v>917</v>
      </c>
      <c r="G467" s="125"/>
      <c r="H467" s="126"/>
      <c r="I467" s="126"/>
      <c r="J467" s="126"/>
      <c r="K467" s="578" t="s">
        <v>3311</v>
      </c>
      <c r="L467" s="579"/>
      <c r="M467" s="580"/>
    </row>
    <row r="468" spans="1:13" ht="20.100000000000001" customHeight="1">
      <c r="A468" s="119">
        <v>24</v>
      </c>
      <c r="B468" s="120">
        <v>162324928</v>
      </c>
      <c r="C468" s="121" t="s">
        <v>868</v>
      </c>
      <c r="D468" s="122" t="s">
        <v>291</v>
      </c>
      <c r="E468" s="123" t="s">
        <v>916</v>
      </c>
      <c r="F468" s="124" t="s">
        <v>917</v>
      </c>
      <c r="G468" s="125"/>
      <c r="H468" s="126"/>
      <c r="I468" s="126"/>
      <c r="J468" s="126"/>
      <c r="K468" s="578" t="s">
        <v>3311</v>
      </c>
      <c r="L468" s="579"/>
      <c r="M468" s="580"/>
    </row>
    <row r="469" spans="1:13" ht="20.100000000000001" customHeight="1">
      <c r="A469" s="119">
        <v>25</v>
      </c>
      <c r="B469" s="120">
        <v>162324932</v>
      </c>
      <c r="C469" s="121" t="s">
        <v>820</v>
      </c>
      <c r="D469" s="122" t="s">
        <v>719</v>
      </c>
      <c r="E469" s="123" t="s">
        <v>916</v>
      </c>
      <c r="F469" s="124" t="s">
        <v>917</v>
      </c>
      <c r="G469" s="125"/>
      <c r="H469" s="126"/>
      <c r="I469" s="126"/>
      <c r="J469" s="126"/>
      <c r="K469" s="578" t="s">
        <v>3311</v>
      </c>
      <c r="L469" s="579"/>
      <c r="M469" s="580"/>
    </row>
    <row r="470" spans="1:13" ht="20.100000000000001" customHeight="1">
      <c r="A470" s="119">
        <v>26</v>
      </c>
      <c r="B470" s="120">
        <v>162333806</v>
      </c>
      <c r="C470" s="121" t="s">
        <v>961</v>
      </c>
      <c r="D470" s="122" t="s">
        <v>396</v>
      </c>
      <c r="E470" s="123" t="s">
        <v>916</v>
      </c>
      <c r="F470" s="124" t="s">
        <v>917</v>
      </c>
      <c r="G470" s="125"/>
      <c r="H470" s="126"/>
      <c r="I470" s="126"/>
      <c r="J470" s="126"/>
      <c r="K470" s="578" t="s">
        <v>3311</v>
      </c>
      <c r="L470" s="579"/>
      <c r="M470" s="580"/>
    </row>
    <row r="471" spans="1:13" ht="20.100000000000001" customHeight="1">
      <c r="A471" s="119">
        <v>27</v>
      </c>
      <c r="B471" s="120">
        <v>162324936</v>
      </c>
      <c r="C471" s="121" t="s">
        <v>963</v>
      </c>
      <c r="D471" s="122" t="s">
        <v>964</v>
      </c>
      <c r="E471" s="123" t="s">
        <v>916</v>
      </c>
      <c r="F471" s="124" t="s">
        <v>917</v>
      </c>
      <c r="G471" s="125"/>
      <c r="H471" s="126"/>
      <c r="I471" s="126"/>
      <c r="J471" s="126"/>
      <c r="K471" s="578" t="s">
        <v>3310</v>
      </c>
      <c r="L471" s="579"/>
      <c r="M471" s="580"/>
    </row>
    <row r="472" spans="1:13" ht="20.100000000000001" customHeight="1">
      <c r="A472" s="119">
        <v>28</v>
      </c>
      <c r="B472" s="120">
        <v>162326659</v>
      </c>
      <c r="C472" s="121" t="s">
        <v>966</v>
      </c>
      <c r="D472" s="122" t="s">
        <v>657</v>
      </c>
      <c r="E472" s="123" t="s">
        <v>916</v>
      </c>
      <c r="F472" s="124" t="s">
        <v>917</v>
      </c>
      <c r="G472" s="125"/>
      <c r="H472" s="126"/>
      <c r="I472" s="126"/>
      <c r="J472" s="126"/>
      <c r="K472" s="578" t="s">
        <v>3311</v>
      </c>
      <c r="L472" s="579"/>
      <c r="M472" s="580"/>
    </row>
    <row r="473" spans="1:13" ht="20.100000000000001" customHeight="1">
      <c r="A473" s="119">
        <v>29</v>
      </c>
      <c r="B473" s="120">
        <v>162324951</v>
      </c>
      <c r="C473" s="121" t="s">
        <v>968</v>
      </c>
      <c r="D473" s="122" t="s">
        <v>660</v>
      </c>
      <c r="E473" s="123" t="s">
        <v>916</v>
      </c>
      <c r="F473" s="124" t="s">
        <v>917</v>
      </c>
      <c r="G473" s="125"/>
      <c r="H473" s="126"/>
      <c r="I473" s="126"/>
      <c r="J473" s="126"/>
      <c r="K473" s="578" t="s">
        <v>3311</v>
      </c>
      <c r="L473" s="579"/>
      <c r="M473" s="580"/>
    </row>
    <row r="474" spans="1:13" ht="20.100000000000001" customHeight="1">
      <c r="A474" s="128">
        <v>30</v>
      </c>
      <c r="B474" s="120">
        <v>162324953</v>
      </c>
      <c r="C474" s="121" t="s">
        <v>970</v>
      </c>
      <c r="D474" s="122" t="s">
        <v>971</v>
      </c>
      <c r="E474" s="123" t="s">
        <v>916</v>
      </c>
      <c r="F474" s="124" t="s">
        <v>917</v>
      </c>
      <c r="G474" s="129"/>
      <c r="H474" s="130"/>
      <c r="I474" s="130"/>
      <c r="J474" s="130"/>
      <c r="K474" s="578" t="s">
        <v>3311</v>
      </c>
      <c r="L474" s="579"/>
      <c r="M474" s="580"/>
    </row>
    <row r="475" spans="1:13" ht="20.100000000000001" customHeight="1">
      <c r="A475" s="150">
        <v>31</v>
      </c>
      <c r="B475" s="151">
        <v>162324964</v>
      </c>
      <c r="C475" s="152" t="s">
        <v>972</v>
      </c>
      <c r="D475" s="153" t="s">
        <v>800</v>
      </c>
      <c r="E475" s="154" t="s">
        <v>916</v>
      </c>
      <c r="F475" s="155" t="s">
        <v>917</v>
      </c>
      <c r="G475" s="156"/>
      <c r="H475" s="157"/>
      <c r="I475" s="157"/>
      <c r="J475" s="157"/>
      <c r="K475" s="575" t="s">
        <v>3311</v>
      </c>
      <c r="L475" s="576"/>
      <c r="M475" s="577"/>
    </row>
    <row r="476" spans="1:13" ht="20.100000000000001" customHeight="1">
      <c r="A476" s="119">
        <v>32</v>
      </c>
      <c r="B476" s="120">
        <v>162216630</v>
      </c>
      <c r="C476" s="121" t="s">
        <v>974</v>
      </c>
      <c r="D476" s="122" t="s">
        <v>975</v>
      </c>
      <c r="E476" s="123" t="s">
        <v>137</v>
      </c>
      <c r="F476" s="124" t="s">
        <v>977</v>
      </c>
      <c r="G476" s="125"/>
      <c r="H476" s="126"/>
      <c r="I476" s="126"/>
      <c r="J476" s="126"/>
      <c r="K476" s="578" t="s">
        <v>3311</v>
      </c>
      <c r="L476" s="579"/>
      <c r="M476" s="580"/>
    </row>
    <row r="477" spans="1:13" ht="20.100000000000001" customHeight="1">
      <c r="A477" s="119">
        <v>33</v>
      </c>
      <c r="B477" s="120">
        <v>162213213</v>
      </c>
      <c r="C477" s="121" t="s">
        <v>304</v>
      </c>
      <c r="D477" s="122" t="s">
        <v>408</v>
      </c>
      <c r="E477" s="123" t="s">
        <v>137</v>
      </c>
      <c r="F477" s="124" t="s">
        <v>977</v>
      </c>
      <c r="G477" s="125"/>
      <c r="H477" s="126"/>
      <c r="I477" s="126"/>
      <c r="J477" s="126"/>
      <c r="K477" s="578" t="s">
        <v>3311</v>
      </c>
      <c r="L477" s="579"/>
      <c r="M477" s="580"/>
    </row>
    <row r="478" spans="1:13" ht="20.100000000000001" customHeight="1">
      <c r="A478" s="119">
        <v>34</v>
      </c>
      <c r="B478" s="120">
        <v>152212614</v>
      </c>
      <c r="C478" s="121" t="s">
        <v>134</v>
      </c>
      <c r="D478" s="122" t="s">
        <v>135</v>
      </c>
      <c r="E478" s="123" t="s">
        <v>137</v>
      </c>
      <c r="F478" s="124" t="s">
        <v>977</v>
      </c>
      <c r="G478" s="125"/>
      <c r="H478" s="126"/>
      <c r="I478" s="126"/>
      <c r="J478" s="126"/>
      <c r="K478" s="578" t="s">
        <v>3311</v>
      </c>
      <c r="L478" s="579"/>
      <c r="M478" s="580"/>
    </row>
    <row r="479" spans="1:13" ht="20.100000000000001" customHeight="1">
      <c r="A479" s="119">
        <v>35</v>
      </c>
      <c r="B479" s="120">
        <v>162213216</v>
      </c>
      <c r="C479" s="121" t="s">
        <v>978</v>
      </c>
      <c r="D479" s="122" t="s">
        <v>979</v>
      </c>
      <c r="E479" s="123" t="s">
        <v>137</v>
      </c>
      <c r="F479" s="124" t="s">
        <v>977</v>
      </c>
      <c r="G479" s="125"/>
      <c r="H479" s="126"/>
      <c r="I479" s="126"/>
      <c r="J479" s="126"/>
      <c r="K479" s="578" t="s">
        <v>3311</v>
      </c>
      <c r="L479" s="579"/>
      <c r="M479" s="580"/>
    </row>
    <row r="480" spans="1:13" ht="20.100000000000001" customHeight="1">
      <c r="A480" s="119">
        <v>36</v>
      </c>
      <c r="B480" s="120">
        <v>162213218</v>
      </c>
      <c r="C480" s="121" t="s">
        <v>980</v>
      </c>
      <c r="D480" s="122" t="s">
        <v>320</v>
      </c>
      <c r="E480" s="123" t="s">
        <v>137</v>
      </c>
      <c r="F480" s="124" t="s">
        <v>977</v>
      </c>
      <c r="G480" s="125"/>
      <c r="H480" s="126"/>
      <c r="I480" s="126"/>
      <c r="J480" s="126"/>
      <c r="K480" s="578" t="s">
        <v>3311</v>
      </c>
      <c r="L480" s="579"/>
      <c r="M480" s="580"/>
    </row>
    <row r="481" spans="1:13" ht="20.100000000000001" customHeight="1">
      <c r="A481" s="119">
        <v>37</v>
      </c>
      <c r="B481" s="120">
        <v>162213221</v>
      </c>
      <c r="C481" s="121" t="s">
        <v>982</v>
      </c>
      <c r="D481" s="122" t="s">
        <v>193</v>
      </c>
      <c r="E481" s="123" t="s">
        <v>137</v>
      </c>
      <c r="F481" s="124" t="s">
        <v>977</v>
      </c>
      <c r="G481" s="125"/>
      <c r="H481" s="126"/>
      <c r="I481" s="126"/>
      <c r="J481" s="126"/>
      <c r="K481" s="578" t="s">
        <v>3311</v>
      </c>
      <c r="L481" s="579"/>
      <c r="M481" s="580"/>
    </row>
    <row r="482" spans="1:13" ht="20.100000000000001" customHeight="1">
      <c r="A482" s="119">
        <v>38</v>
      </c>
      <c r="B482" s="120">
        <v>162213223</v>
      </c>
      <c r="C482" s="121" t="s">
        <v>983</v>
      </c>
      <c r="D482" s="122" t="s">
        <v>115</v>
      </c>
      <c r="E482" s="123" t="s">
        <v>137</v>
      </c>
      <c r="F482" s="124" t="s">
        <v>977</v>
      </c>
      <c r="G482" s="125"/>
      <c r="H482" s="126"/>
      <c r="I482" s="126"/>
      <c r="J482" s="126"/>
      <c r="K482" s="578" t="s">
        <v>3311</v>
      </c>
      <c r="L482" s="579"/>
      <c r="M482" s="580"/>
    </row>
    <row r="483" spans="1:13" ht="20.100000000000001" customHeight="1">
      <c r="A483" s="119">
        <v>39</v>
      </c>
      <c r="B483" s="120">
        <v>152212670</v>
      </c>
      <c r="C483" s="121" t="s">
        <v>984</v>
      </c>
      <c r="D483" s="122" t="s">
        <v>331</v>
      </c>
      <c r="E483" s="123" t="s">
        <v>137</v>
      </c>
      <c r="F483" s="124" t="s">
        <v>977</v>
      </c>
      <c r="G483" s="125"/>
      <c r="H483" s="126"/>
      <c r="I483" s="126"/>
      <c r="J483" s="126"/>
      <c r="K483" s="578" t="s">
        <v>3311</v>
      </c>
      <c r="L483" s="579"/>
      <c r="M483" s="580"/>
    </row>
    <row r="484" spans="1:13" ht="20.100000000000001" customHeight="1">
      <c r="A484" s="119">
        <v>40</v>
      </c>
      <c r="B484" s="120">
        <v>162213227</v>
      </c>
      <c r="C484" s="121" t="s">
        <v>281</v>
      </c>
      <c r="D484" s="122" t="s">
        <v>504</v>
      </c>
      <c r="E484" s="123" t="s">
        <v>137</v>
      </c>
      <c r="F484" s="124" t="s">
        <v>977</v>
      </c>
      <c r="G484" s="125"/>
      <c r="H484" s="126"/>
      <c r="I484" s="126"/>
      <c r="J484" s="126"/>
      <c r="K484" s="578" t="s">
        <v>3311</v>
      </c>
      <c r="L484" s="579"/>
      <c r="M484" s="580"/>
    </row>
    <row r="485" spans="1:13" ht="20.100000000000001" customHeight="1">
      <c r="A485" s="119">
        <v>41</v>
      </c>
      <c r="B485" s="120">
        <v>162213228</v>
      </c>
      <c r="C485" s="121" t="s">
        <v>248</v>
      </c>
      <c r="D485" s="122" t="s">
        <v>428</v>
      </c>
      <c r="E485" s="123" t="s">
        <v>137</v>
      </c>
      <c r="F485" s="124" t="s">
        <v>977</v>
      </c>
      <c r="G485" s="125"/>
      <c r="H485" s="126"/>
      <c r="I485" s="126"/>
      <c r="J485" s="126"/>
      <c r="K485" s="578" t="s">
        <v>3311</v>
      </c>
      <c r="L485" s="579"/>
      <c r="M485" s="580"/>
    </row>
    <row r="486" spans="1:13" ht="20.100000000000001" customHeight="1">
      <c r="A486" s="119">
        <v>42</v>
      </c>
      <c r="B486" s="120">
        <v>162213233</v>
      </c>
      <c r="C486" s="121" t="s">
        <v>987</v>
      </c>
      <c r="D486" s="122" t="s">
        <v>205</v>
      </c>
      <c r="E486" s="123" t="s">
        <v>137</v>
      </c>
      <c r="F486" s="124" t="s">
        <v>977</v>
      </c>
      <c r="G486" s="125"/>
      <c r="H486" s="126"/>
      <c r="I486" s="126"/>
      <c r="J486" s="126"/>
      <c r="K486" s="578" t="s">
        <v>3311</v>
      </c>
      <c r="L486" s="579"/>
      <c r="M486" s="580"/>
    </row>
    <row r="487" spans="1:13" ht="20.100000000000001" customHeight="1">
      <c r="A487" s="119">
        <v>43</v>
      </c>
      <c r="B487" s="120">
        <v>162213250</v>
      </c>
      <c r="C487" s="121" t="s">
        <v>989</v>
      </c>
      <c r="D487" s="122" t="s">
        <v>218</v>
      </c>
      <c r="E487" s="123" t="s">
        <v>137</v>
      </c>
      <c r="F487" s="124" t="s">
        <v>977</v>
      </c>
      <c r="G487" s="125"/>
      <c r="H487" s="126"/>
      <c r="I487" s="126"/>
      <c r="J487" s="126"/>
      <c r="K487" s="578" t="s">
        <v>3311</v>
      </c>
      <c r="L487" s="579"/>
      <c r="M487" s="580"/>
    </row>
    <row r="488" spans="1:13" ht="20.100000000000001" customHeight="1">
      <c r="A488" s="119">
        <v>44</v>
      </c>
      <c r="B488" s="120">
        <v>162213253</v>
      </c>
      <c r="C488" s="121" t="s">
        <v>990</v>
      </c>
      <c r="D488" s="122" t="s">
        <v>514</v>
      </c>
      <c r="E488" s="123" t="s">
        <v>137</v>
      </c>
      <c r="F488" s="124" t="s">
        <v>977</v>
      </c>
      <c r="G488" s="125"/>
      <c r="H488" s="126"/>
      <c r="I488" s="126"/>
      <c r="J488" s="126"/>
      <c r="K488" s="578" t="s">
        <v>3311</v>
      </c>
      <c r="L488" s="579"/>
      <c r="M488" s="580"/>
    </row>
    <row r="489" spans="1:13" ht="20.100000000000001" customHeight="1">
      <c r="A489" s="119">
        <v>45</v>
      </c>
      <c r="B489" s="120">
        <v>162213258</v>
      </c>
      <c r="C489" s="121" t="s">
        <v>992</v>
      </c>
      <c r="D489" s="122" t="s">
        <v>241</v>
      </c>
      <c r="E489" s="123" t="s">
        <v>137</v>
      </c>
      <c r="F489" s="124" t="s">
        <v>977</v>
      </c>
      <c r="G489" s="125"/>
      <c r="H489" s="126"/>
      <c r="I489" s="126"/>
      <c r="J489" s="126"/>
      <c r="K489" s="578" t="s">
        <v>3311</v>
      </c>
      <c r="L489" s="579"/>
      <c r="M489" s="580"/>
    </row>
    <row r="490" spans="1:13" ht="20.100000000000001" customHeight="1">
      <c r="A490" s="119">
        <v>46</v>
      </c>
      <c r="B490" s="120">
        <v>162213270</v>
      </c>
      <c r="C490" s="121" t="s">
        <v>994</v>
      </c>
      <c r="D490" s="122" t="s">
        <v>767</v>
      </c>
      <c r="E490" s="123" t="s">
        <v>137</v>
      </c>
      <c r="F490" s="124" t="s">
        <v>977</v>
      </c>
      <c r="G490" s="125"/>
      <c r="H490" s="126"/>
      <c r="I490" s="126"/>
      <c r="J490" s="126"/>
      <c r="K490" s="578" t="s">
        <v>3311</v>
      </c>
      <c r="L490" s="579"/>
      <c r="M490" s="580"/>
    </row>
    <row r="491" spans="1:13" ht="20.100000000000001" customHeight="1">
      <c r="A491" s="119">
        <v>47</v>
      </c>
      <c r="B491" s="120">
        <v>162524298</v>
      </c>
      <c r="C491" s="121" t="s">
        <v>995</v>
      </c>
      <c r="D491" s="122" t="s">
        <v>835</v>
      </c>
      <c r="E491" s="123" t="s">
        <v>137</v>
      </c>
      <c r="F491" s="124" t="s">
        <v>977</v>
      </c>
      <c r="G491" s="125"/>
      <c r="H491" s="126"/>
      <c r="I491" s="126"/>
      <c r="J491" s="126"/>
      <c r="K491" s="578" t="s">
        <v>3311</v>
      </c>
      <c r="L491" s="579"/>
      <c r="M491" s="580"/>
    </row>
    <row r="492" spans="1:13" ht="20.100000000000001" customHeight="1">
      <c r="A492" s="119">
        <v>48</v>
      </c>
      <c r="B492" s="120">
        <v>162213277</v>
      </c>
      <c r="C492" s="121" t="s">
        <v>996</v>
      </c>
      <c r="D492" s="122" t="s">
        <v>997</v>
      </c>
      <c r="E492" s="123" t="s">
        <v>137</v>
      </c>
      <c r="F492" s="124" t="s">
        <v>977</v>
      </c>
      <c r="G492" s="125"/>
      <c r="H492" s="126"/>
      <c r="I492" s="126"/>
      <c r="J492" s="126"/>
      <c r="K492" s="578" t="s">
        <v>3311</v>
      </c>
      <c r="L492" s="579"/>
      <c r="M492" s="580"/>
    </row>
    <row r="493" spans="1:13" ht="20.100000000000001" customHeight="1">
      <c r="A493" s="119">
        <v>49</v>
      </c>
      <c r="B493" s="120">
        <v>152212624</v>
      </c>
      <c r="C493" s="121" t="s">
        <v>999</v>
      </c>
      <c r="D493" s="122" t="s">
        <v>121</v>
      </c>
      <c r="E493" s="123" t="s">
        <v>137</v>
      </c>
      <c r="F493" s="124" t="s">
        <v>977</v>
      </c>
      <c r="G493" s="125"/>
      <c r="H493" s="126"/>
      <c r="I493" s="126"/>
      <c r="J493" s="126"/>
      <c r="K493" s="578" t="s">
        <v>3311</v>
      </c>
      <c r="L493" s="579"/>
      <c r="M493" s="580"/>
    </row>
    <row r="494" spans="1:13" ht="20.100000000000001" customHeight="1">
      <c r="A494" s="119">
        <v>50</v>
      </c>
      <c r="B494" s="120">
        <v>162213281</v>
      </c>
      <c r="C494" s="121" t="s">
        <v>494</v>
      </c>
      <c r="D494" s="122" t="s">
        <v>121</v>
      </c>
      <c r="E494" s="123" t="s">
        <v>137</v>
      </c>
      <c r="F494" s="124" t="s">
        <v>977</v>
      </c>
      <c r="G494" s="125"/>
      <c r="H494" s="126"/>
      <c r="I494" s="126"/>
      <c r="J494" s="126"/>
      <c r="K494" s="578" t="s">
        <v>3311</v>
      </c>
      <c r="L494" s="579"/>
      <c r="M494" s="580"/>
    </row>
    <row r="495" spans="1:13" ht="20.100000000000001" customHeight="1">
      <c r="A495" s="119">
        <v>51</v>
      </c>
      <c r="B495" s="120">
        <v>162213284</v>
      </c>
      <c r="C495" s="121" t="s">
        <v>989</v>
      </c>
      <c r="D495" s="122" t="s">
        <v>265</v>
      </c>
      <c r="E495" s="123" t="s">
        <v>137</v>
      </c>
      <c r="F495" s="124" t="s">
        <v>977</v>
      </c>
      <c r="G495" s="125"/>
      <c r="H495" s="126"/>
      <c r="I495" s="126"/>
      <c r="J495" s="126"/>
      <c r="K495" s="578" t="s">
        <v>3311</v>
      </c>
      <c r="L495" s="579"/>
      <c r="M495" s="580"/>
    </row>
    <row r="496" spans="1:13" ht="20.100000000000001" customHeight="1">
      <c r="A496" s="119">
        <v>52</v>
      </c>
      <c r="B496" s="120">
        <v>162217346</v>
      </c>
      <c r="C496" s="121" t="s">
        <v>1002</v>
      </c>
      <c r="D496" s="122" t="s">
        <v>364</v>
      </c>
      <c r="E496" s="123" t="s">
        <v>137</v>
      </c>
      <c r="F496" s="124" t="s">
        <v>977</v>
      </c>
      <c r="G496" s="125"/>
      <c r="H496" s="126"/>
      <c r="I496" s="126"/>
      <c r="J496" s="126"/>
      <c r="K496" s="578" t="s">
        <v>3311</v>
      </c>
      <c r="L496" s="579"/>
      <c r="M496" s="580"/>
    </row>
    <row r="497" spans="1:13" ht="20.100000000000001" customHeight="1">
      <c r="A497" s="119">
        <v>53</v>
      </c>
      <c r="B497" s="120">
        <v>162213301</v>
      </c>
      <c r="C497" s="121" t="s">
        <v>983</v>
      </c>
      <c r="D497" s="122" t="s">
        <v>381</v>
      </c>
      <c r="E497" s="123" t="s">
        <v>137</v>
      </c>
      <c r="F497" s="124" t="s">
        <v>977</v>
      </c>
      <c r="G497" s="125"/>
      <c r="H497" s="126"/>
      <c r="I497" s="126"/>
      <c r="J497" s="126"/>
      <c r="K497" s="578" t="s">
        <v>3311</v>
      </c>
      <c r="L497" s="579"/>
      <c r="M497" s="580"/>
    </row>
    <row r="498" spans="1:13" ht="20.100000000000001" customHeight="1">
      <c r="A498" s="119">
        <v>54</v>
      </c>
      <c r="B498" s="120">
        <v>162213310</v>
      </c>
      <c r="C498" s="121" t="s">
        <v>1004</v>
      </c>
      <c r="D498" s="122" t="s">
        <v>1005</v>
      </c>
      <c r="E498" s="123" t="s">
        <v>137</v>
      </c>
      <c r="F498" s="124" t="s">
        <v>977</v>
      </c>
      <c r="G498" s="125"/>
      <c r="H498" s="126"/>
      <c r="I498" s="126"/>
      <c r="J498" s="126"/>
      <c r="K498" s="578" t="s">
        <v>3311</v>
      </c>
      <c r="L498" s="579"/>
      <c r="M498" s="580"/>
    </row>
    <row r="499" spans="1:13" ht="20.100000000000001" customHeight="1">
      <c r="A499" s="119">
        <v>55</v>
      </c>
      <c r="B499" s="120">
        <v>162213314</v>
      </c>
      <c r="C499" s="121" t="s">
        <v>1006</v>
      </c>
      <c r="D499" s="122" t="s">
        <v>1007</v>
      </c>
      <c r="E499" s="123" t="s">
        <v>137</v>
      </c>
      <c r="F499" s="124" t="s">
        <v>977</v>
      </c>
      <c r="G499" s="125"/>
      <c r="H499" s="126"/>
      <c r="I499" s="126"/>
      <c r="J499" s="126"/>
      <c r="K499" s="578" t="s">
        <v>3311</v>
      </c>
      <c r="L499" s="579"/>
      <c r="M499" s="580"/>
    </row>
    <row r="500" spans="1:13" ht="20.100000000000001" customHeight="1">
      <c r="A500" s="119">
        <v>56</v>
      </c>
      <c r="B500" s="120">
        <v>162213328</v>
      </c>
      <c r="C500" s="121" t="s">
        <v>1008</v>
      </c>
      <c r="D500" s="122" t="s">
        <v>480</v>
      </c>
      <c r="E500" s="123" t="s">
        <v>137</v>
      </c>
      <c r="F500" s="124" t="s">
        <v>977</v>
      </c>
      <c r="G500" s="125"/>
      <c r="H500" s="126"/>
      <c r="I500" s="126"/>
      <c r="J500" s="126"/>
      <c r="K500" s="578" t="s">
        <v>3311</v>
      </c>
      <c r="L500" s="579"/>
      <c r="M500" s="580"/>
    </row>
    <row r="501" spans="1:13" ht="20.100000000000001" customHeight="1">
      <c r="A501" s="119">
        <v>57</v>
      </c>
      <c r="B501" s="120">
        <v>162213337</v>
      </c>
      <c r="C501" s="121" t="s">
        <v>1009</v>
      </c>
      <c r="D501" s="122" t="s">
        <v>303</v>
      </c>
      <c r="E501" s="123" t="s">
        <v>137</v>
      </c>
      <c r="F501" s="124" t="s">
        <v>977</v>
      </c>
      <c r="G501" s="125"/>
      <c r="H501" s="126"/>
      <c r="I501" s="126"/>
      <c r="J501" s="126"/>
      <c r="K501" s="578" t="s">
        <v>3311</v>
      </c>
      <c r="L501" s="579"/>
      <c r="M501" s="580"/>
    </row>
    <row r="502" spans="1:13" ht="20.100000000000001" customHeight="1">
      <c r="A502" s="119">
        <v>58</v>
      </c>
      <c r="B502" s="120">
        <v>162213341</v>
      </c>
      <c r="C502" s="121" t="s">
        <v>1010</v>
      </c>
      <c r="D502" s="122" t="s">
        <v>303</v>
      </c>
      <c r="E502" s="123" t="s">
        <v>137</v>
      </c>
      <c r="F502" s="124" t="s">
        <v>977</v>
      </c>
      <c r="G502" s="125"/>
      <c r="H502" s="126"/>
      <c r="I502" s="126"/>
      <c r="J502" s="126"/>
      <c r="K502" s="578" t="s">
        <v>3311</v>
      </c>
      <c r="L502" s="579"/>
      <c r="M502" s="580"/>
    </row>
    <row r="503" spans="1:13" ht="20.100000000000001" customHeight="1">
      <c r="A503" s="119">
        <v>59</v>
      </c>
      <c r="B503" s="120">
        <v>162213345</v>
      </c>
      <c r="C503" s="121" t="s">
        <v>984</v>
      </c>
      <c r="D503" s="122" t="s">
        <v>303</v>
      </c>
      <c r="E503" s="123" t="s">
        <v>137</v>
      </c>
      <c r="F503" s="124" t="s">
        <v>977</v>
      </c>
      <c r="G503" s="125"/>
      <c r="H503" s="126"/>
      <c r="I503" s="126"/>
      <c r="J503" s="126"/>
      <c r="K503" s="578" t="s">
        <v>3311</v>
      </c>
      <c r="L503" s="579"/>
      <c r="M503" s="580"/>
    </row>
    <row r="504" spans="1:13" ht="20.100000000000001" customHeight="1">
      <c r="A504" s="119">
        <v>60</v>
      </c>
      <c r="B504" s="120">
        <v>162213350</v>
      </c>
      <c r="C504" s="121" t="s">
        <v>1013</v>
      </c>
      <c r="D504" s="122" t="s">
        <v>308</v>
      </c>
      <c r="E504" s="123" t="s">
        <v>137</v>
      </c>
      <c r="F504" s="124" t="s">
        <v>977</v>
      </c>
      <c r="G504" s="125"/>
      <c r="H504" s="126"/>
      <c r="I504" s="126"/>
      <c r="J504" s="126"/>
      <c r="K504" s="578" t="s">
        <v>3311</v>
      </c>
      <c r="L504" s="579"/>
      <c r="M504" s="580"/>
    </row>
    <row r="505" spans="1:13" ht="20.100000000000001" customHeight="1">
      <c r="A505" s="150">
        <v>61</v>
      </c>
      <c r="B505" s="151">
        <v>162213354</v>
      </c>
      <c r="C505" s="152" t="s">
        <v>978</v>
      </c>
      <c r="D505" s="153" t="s">
        <v>308</v>
      </c>
      <c r="E505" s="154" t="s">
        <v>137</v>
      </c>
      <c r="F505" s="155" t="s">
        <v>977</v>
      </c>
      <c r="G505" s="156"/>
      <c r="H505" s="157"/>
      <c r="I505" s="157"/>
      <c r="J505" s="157"/>
      <c r="K505" s="575" t="s">
        <v>3311</v>
      </c>
      <c r="L505" s="576"/>
      <c r="M505" s="577"/>
    </row>
    <row r="506" spans="1:13" ht="20.100000000000001" customHeight="1">
      <c r="A506" s="119">
        <v>62</v>
      </c>
      <c r="B506" s="120">
        <v>152212703</v>
      </c>
      <c r="C506" s="121" t="s">
        <v>307</v>
      </c>
      <c r="D506" s="122" t="s">
        <v>308</v>
      </c>
      <c r="E506" s="123" t="s">
        <v>137</v>
      </c>
      <c r="F506" s="124" t="s">
        <v>977</v>
      </c>
      <c r="G506" s="125"/>
      <c r="H506" s="126"/>
      <c r="I506" s="126"/>
      <c r="J506" s="126"/>
      <c r="K506" s="578" t="s">
        <v>3310</v>
      </c>
      <c r="L506" s="579"/>
      <c r="M506" s="580"/>
    </row>
    <row r="507" spans="1:13" ht="20.100000000000001" customHeight="1">
      <c r="A507" s="119">
        <v>63</v>
      </c>
      <c r="B507" s="120">
        <v>152316364</v>
      </c>
      <c r="C507" s="121" t="s">
        <v>281</v>
      </c>
      <c r="D507" s="122" t="s">
        <v>1015</v>
      </c>
      <c r="E507" s="123" t="s">
        <v>137</v>
      </c>
      <c r="F507" s="124" t="s">
        <v>977</v>
      </c>
      <c r="G507" s="125"/>
      <c r="H507" s="126"/>
      <c r="I507" s="126"/>
      <c r="J507" s="126"/>
      <c r="K507" s="578" t="s">
        <v>3311</v>
      </c>
      <c r="L507" s="579"/>
      <c r="M507" s="580"/>
    </row>
    <row r="508" spans="1:13" ht="20.100000000000001" customHeight="1">
      <c r="A508" s="119">
        <v>64</v>
      </c>
      <c r="B508" s="120">
        <v>162216497</v>
      </c>
      <c r="C508" s="121" t="s">
        <v>727</v>
      </c>
      <c r="D508" s="122" t="s">
        <v>486</v>
      </c>
      <c r="E508" s="123" t="s">
        <v>141</v>
      </c>
      <c r="F508" s="124" t="s">
        <v>1018</v>
      </c>
      <c r="G508" s="125"/>
      <c r="H508" s="126"/>
      <c r="I508" s="126"/>
      <c r="J508" s="126"/>
      <c r="K508" s="578" t="s">
        <v>3311</v>
      </c>
      <c r="L508" s="579"/>
      <c r="M508" s="580"/>
    </row>
    <row r="509" spans="1:13" ht="20.100000000000001" customHeight="1">
      <c r="A509" s="119">
        <v>65</v>
      </c>
      <c r="B509" s="120">
        <v>162217174</v>
      </c>
      <c r="C509" s="121" t="s">
        <v>304</v>
      </c>
      <c r="D509" s="122" t="s">
        <v>486</v>
      </c>
      <c r="E509" s="123" t="s">
        <v>141</v>
      </c>
      <c r="F509" s="124" t="s">
        <v>1018</v>
      </c>
      <c r="G509" s="125"/>
      <c r="H509" s="126"/>
      <c r="I509" s="126"/>
      <c r="J509" s="126"/>
      <c r="K509" s="578" t="s">
        <v>3311</v>
      </c>
      <c r="L509" s="579"/>
      <c r="M509" s="580"/>
    </row>
    <row r="511" spans="1:13" s="110" customFormat="1">
      <c r="B511" s="561" t="s">
        <v>80</v>
      </c>
      <c r="C511" s="561"/>
      <c r="D511" s="111"/>
      <c r="E511" s="561" t="s">
        <v>81</v>
      </c>
      <c r="F511" s="561"/>
      <c r="G511" s="561"/>
      <c r="H511" s="561"/>
      <c r="I511" s="561"/>
      <c r="J511" s="561"/>
      <c r="K511" s="112" t="s">
        <v>3335</v>
      </c>
    </row>
    <row r="512" spans="1:13" s="110" customFormat="1">
      <c r="B512" s="561" t="s">
        <v>82</v>
      </c>
      <c r="C512" s="561"/>
      <c r="D512" s="113" t="s">
        <v>3319</v>
      </c>
      <c r="E512" s="561" t="s">
        <v>3331</v>
      </c>
      <c r="F512" s="561"/>
      <c r="G512" s="561"/>
      <c r="H512" s="561"/>
      <c r="I512" s="561"/>
      <c r="J512" s="561"/>
      <c r="K512" s="114" t="s">
        <v>83</v>
      </c>
      <c r="L512" s="115" t="s">
        <v>84</v>
      </c>
      <c r="M512" s="115">
        <v>2</v>
      </c>
    </row>
    <row r="513" spans="1:16" s="116" customFormat="1" ht="18.75" customHeight="1">
      <c r="B513" s="117" t="s">
        <v>68</v>
      </c>
      <c r="C513" s="562" t="s">
        <v>3308</v>
      </c>
      <c r="D513" s="562"/>
      <c r="E513" s="562"/>
      <c r="F513" s="562"/>
      <c r="G513" s="562"/>
      <c r="H513" s="562"/>
      <c r="I513" s="562"/>
      <c r="J513" s="562"/>
      <c r="K513" s="114" t="s">
        <v>85</v>
      </c>
      <c r="L513" s="114" t="s">
        <v>84</v>
      </c>
      <c r="M513" s="114">
        <v>5</v>
      </c>
    </row>
    <row r="514" spans="1:16" s="116" customFormat="1" ht="18.75" customHeight="1">
      <c r="A514" s="563" t="s">
        <v>3336</v>
      </c>
      <c r="B514" s="563"/>
      <c r="C514" s="563"/>
      <c r="D514" s="563"/>
      <c r="E514" s="563"/>
      <c r="F514" s="563"/>
      <c r="G514" s="563"/>
      <c r="H514" s="563"/>
      <c r="I514" s="563"/>
      <c r="J514" s="563"/>
      <c r="K514" s="114" t="s">
        <v>86</v>
      </c>
      <c r="L514" s="114" t="s">
        <v>84</v>
      </c>
      <c r="M514" s="114">
        <v>1</v>
      </c>
    </row>
    <row r="515" spans="1:16" ht="9" customHeight="1"/>
    <row r="516" spans="1:16" ht="15" customHeight="1">
      <c r="A516" s="564" t="s">
        <v>4</v>
      </c>
      <c r="B516" s="565" t="s">
        <v>87</v>
      </c>
      <c r="C516" s="566" t="s">
        <v>10</v>
      </c>
      <c r="D516" s="567" t="s">
        <v>11</v>
      </c>
      <c r="E516" s="565" t="s">
        <v>13</v>
      </c>
      <c r="F516" s="565" t="s">
        <v>88</v>
      </c>
      <c r="G516" s="565" t="s">
        <v>89</v>
      </c>
      <c r="H516" s="565" t="s">
        <v>90</v>
      </c>
      <c r="I516" s="568" t="s">
        <v>79</v>
      </c>
      <c r="J516" s="568"/>
      <c r="K516" s="569" t="s">
        <v>91</v>
      </c>
      <c r="L516" s="570"/>
      <c r="M516" s="571"/>
    </row>
    <row r="517" spans="1:16" ht="27" customHeight="1">
      <c r="A517" s="564"/>
      <c r="B517" s="564"/>
      <c r="C517" s="566"/>
      <c r="D517" s="567"/>
      <c r="E517" s="564"/>
      <c r="F517" s="564"/>
      <c r="G517" s="564"/>
      <c r="H517" s="564"/>
      <c r="I517" s="118" t="s">
        <v>92</v>
      </c>
      <c r="J517" s="118" t="s">
        <v>93</v>
      </c>
      <c r="K517" s="572"/>
      <c r="L517" s="573"/>
      <c r="M517" s="574"/>
      <c r="P517" s="76"/>
    </row>
    <row r="518" spans="1:16" ht="20.100000000000001" customHeight="1">
      <c r="A518" s="119">
        <v>1</v>
      </c>
      <c r="B518" s="120">
        <v>162217253</v>
      </c>
      <c r="C518" s="121" t="s">
        <v>211</v>
      </c>
      <c r="D518" s="122" t="s">
        <v>1020</v>
      </c>
      <c r="E518" s="123" t="s">
        <v>141</v>
      </c>
      <c r="F518" s="124" t="s">
        <v>1018</v>
      </c>
      <c r="G518" s="125"/>
      <c r="H518" s="126"/>
      <c r="I518" s="126"/>
      <c r="J518" s="126"/>
      <c r="K518" s="575" t="s">
        <v>3311</v>
      </c>
      <c r="L518" s="576"/>
      <c r="M518" s="577"/>
    </row>
    <row r="519" spans="1:16" ht="20.100000000000001" customHeight="1">
      <c r="A519" s="119">
        <v>2</v>
      </c>
      <c r="B519" s="120">
        <v>162216831</v>
      </c>
      <c r="C519" s="121" t="s">
        <v>625</v>
      </c>
      <c r="D519" s="122" t="s">
        <v>1022</v>
      </c>
      <c r="E519" s="123" t="s">
        <v>141</v>
      </c>
      <c r="F519" s="124" t="s">
        <v>1018</v>
      </c>
      <c r="G519" s="125"/>
      <c r="H519" s="126"/>
      <c r="I519" s="126"/>
      <c r="J519" s="126"/>
      <c r="K519" s="578" t="s">
        <v>3311</v>
      </c>
      <c r="L519" s="579"/>
      <c r="M519" s="580"/>
    </row>
    <row r="520" spans="1:16" ht="20.100000000000001" customHeight="1">
      <c r="A520" s="119">
        <v>3</v>
      </c>
      <c r="B520" s="120">
        <v>162213217</v>
      </c>
      <c r="C520" s="121" t="s">
        <v>281</v>
      </c>
      <c r="D520" s="122" t="s">
        <v>184</v>
      </c>
      <c r="E520" s="123" t="s">
        <v>141</v>
      </c>
      <c r="F520" s="124" t="s">
        <v>1018</v>
      </c>
      <c r="G520" s="125"/>
      <c r="H520" s="126"/>
      <c r="I520" s="126"/>
      <c r="J520" s="126"/>
      <c r="K520" s="578" t="s">
        <v>3311</v>
      </c>
      <c r="L520" s="579"/>
      <c r="M520" s="580"/>
    </row>
    <row r="521" spans="1:16" ht="20.100000000000001" customHeight="1">
      <c r="A521" s="119">
        <v>4</v>
      </c>
      <c r="B521" s="120">
        <v>162216429</v>
      </c>
      <c r="C521" s="121" t="s">
        <v>1024</v>
      </c>
      <c r="D521" s="122" t="s">
        <v>323</v>
      </c>
      <c r="E521" s="123" t="s">
        <v>141</v>
      </c>
      <c r="F521" s="124" t="s">
        <v>1018</v>
      </c>
      <c r="G521" s="125"/>
      <c r="H521" s="126"/>
      <c r="I521" s="126"/>
      <c r="J521" s="126"/>
      <c r="K521" s="578" t="s">
        <v>3311</v>
      </c>
      <c r="L521" s="579"/>
      <c r="M521" s="580"/>
    </row>
    <row r="522" spans="1:16" ht="20.100000000000001" customHeight="1">
      <c r="A522" s="119">
        <v>5</v>
      </c>
      <c r="B522" s="120">
        <v>162213225</v>
      </c>
      <c r="C522" s="121" t="s">
        <v>1026</v>
      </c>
      <c r="D522" s="122" t="s">
        <v>115</v>
      </c>
      <c r="E522" s="123" t="s">
        <v>141</v>
      </c>
      <c r="F522" s="124" t="s">
        <v>1018</v>
      </c>
      <c r="G522" s="125"/>
      <c r="H522" s="126"/>
      <c r="I522" s="126"/>
      <c r="J522" s="126"/>
      <c r="K522" s="578" t="s">
        <v>3311</v>
      </c>
      <c r="L522" s="579"/>
      <c r="M522" s="580"/>
    </row>
    <row r="523" spans="1:16" ht="20.100000000000001" customHeight="1">
      <c r="A523" s="119">
        <v>6</v>
      </c>
      <c r="B523" s="120">
        <v>162163166</v>
      </c>
      <c r="C523" s="121" t="s">
        <v>529</v>
      </c>
      <c r="D523" s="122" t="s">
        <v>504</v>
      </c>
      <c r="E523" s="123" t="s">
        <v>141</v>
      </c>
      <c r="F523" s="124" t="s">
        <v>1018</v>
      </c>
      <c r="G523" s="125"/>
      <c r="H523" s="126"/>
      <c r="I523" s="126"/>
      <c r="J523" s="126"/>
      <c r="K523" s="578" t="s">
        <v>3311</v>
      </c>
      <c r="L523" s="579"/>
      <c r="M523" s="580"/>
    </row>
    <row r="524" spans="1:16" ht="20.100000000000001" customHeight="1">
      <c r="A524" s="119">
        <v>7</v>
      </c>
      <c r="B524" s="120">
        <v>162213229</v>
      </c>
      <c r="C524" s="121" t="s">
        <v>281</v>
      </c>
      <c r="D524" s="122" t="s">
        <v>1027</v>
      </c>
      <c r="E524" s="123" t="s">
        <v>141</v>
      </c>
      <c r="F524" s="124" t="s">
        <v>1018</v>
      </c>
      <c r="G524" s="125"/>
      <c r="H524" s="126"/>
      <c r="I524" s="126"/>
      <c r="J524" s="126"/>
      <c r="K524" s="578" t="s">
        <v>3311</v>
      </c>
      <c r="L524" s="579"/>
      <c r="M524" s="580"/>
    </row>
    <row r="525" spans="1:16" ht="20.100000000000001" customHeight="1">
      <c r="A525" s="119">
        <v>8</v>
      </c>
      <c r="B525" s="120">
        <v>162213237</v>
      </c>
      <c r="C525" s="121" t="s">
        <v>1028</v>
      </c>
      <c r="D525" s="122" t="s">
        <v>211</v>
      </c>
      <c r="E525" s="123" t="s">
        <v>141</v>
      </c>
      <c r="F525" s="124" t="s">
        <v>1018</v>
      </c>
      <c r="G525" s="125"/>
      <c r="H525" s="126"/>
      <c r="I525" s="126"/>
      <c r="J525" s="126"/>
      <c r="K525" s="578" t="s">
        <v>3311</v>
      </c>
      <c r="L525" s="579"/>
      <c r="M525" s="580"/>
    </row>
    <row r="526" spans="1:16" ht="20.100000000000001" customHeight="1">
      <c r="A526" s="119">
        <v>9</v>
      </c>
      <c r="B526" s="120">
        <v>162213239</v>
      </c>
      <c r="C526" s="121" t="s">
        <v>542</v>
      </c>
      <c r="D526" s="122" t="s">
        <v>211</v>
      </c>
      <c r="E526" s="123" t="s">
        <v>141</v>
      </c>
      <c r="F526" s="124" t="s">
        <v>1018</v>
      </c>
      <c r="G526" s="125"/>
      <c r="H526" s="126"/>
      <c r="I526" s="126"/>
      <c r="J526" s="126"/>
      <c r="K526" s="578" t="s">
        <v>3311</v>
      </c>
      <c r="L526" s="579"/>
      <c r="M526" s="580"/>
    </row>
    <row r="527" spans="1:16" ht="20.100000000000001" customHeight="1">
      <c r="A527" s="119">
        <v>10</v>
      </c>
      <c r="B527" s="120">
        <v>162213259</v>
      </c>
      <c r="C527" s="121" t="s">
        <v>1029</v>
      </c>
      <c r="D527" s="122" t="s">
        <v>444</v>
      </c>
      <c r="E527" s="123" t="s">
        <v>141</v>
      </c>
      <c r="F527" s="124" t="s">
        <v>1018</v>
      </c>
      <c r="G527" s="125"/>
      <c r="H527" s="126"/>
      <c r="I527" s="126"/>
      <c r="J527" s="126"/>
      <c r="K527" s="578" t="s">
        <v>3311</v>
      </c>
      <c r="L527" s="579"/>
      <c r="M527" s="580"/>
    </row>
    <row r="528" spans="1:16" ht="20.100000000000001" customHeight="1">
      <c r="A528" s="119">
        <v>11</v>
      </c>
      <c r="B528" s="120">
        <v>162213262</v>
      </c>
      <c r="C528" s="121" t="s">
        <v>1030</v>
      </c>
      <c r="D528" s="122" t="s">
        <v>112</v>
      </c>
      <c r="E528" s="123" t="s">
        <v>141</v>
      </c>
      <c r="F528" s="124" t="s">
        <v>1018</v>
      </c>
      <c r="G528" s="125"/>
      <c r="H528" s="126"/>
      <c r="I528" s="126"/>
      <c r="J528" s="126"/>
      <c r="K528" s="578" t="s">
        <v>3311</v>
      </c>
      <c r="L528" s="579"/>
      <c r="M528" s="580"/>
    </row>
    <row r="529" spans="1:13" ht="20.100000000000001" customHeight="1">
      <c r="A529" s="119">
        <v>12</v>
      </c>
      <c r="B529" s="120">
        <v>162213266</v>
      </c>
      <c r="C529" s="121" t="s">
        <v>1032</v>
      </c>
      <c r="D529" s="122" t="s">
        <v>1033</v>
      </c>
      <c r="E529" s="123" t="s">
        <v>141</v>
      </c>
      <c r="F529" s="124" t="s">
        <v>1018</v>
      </c>
      <c r="G529" s="125"/>
      <c r="H529" s="126"/>
      <c r="I529" s="126"/>
      <c r="J529" s="126"/>
      <c r="K529" s="578" t="s">
        <v>3311</v>
      </c>
      <c r="L529" s="579"/>
      <c r="M529" s="580"/>
    </row>
    <row r="530" spans="1:13" ht="20.100000000000001" customHeight="1">
      <c r="A530" s="119">
        <v>13</v>
      </c>
      <c r="B530" s="120">
        <v>162213274</v>
      </c>
      <c r="C530" s="121" t="s">
        <v>372</v>
      </c>
      <c r="D530" s="122" t="s">
        <v>345</v>
      </c>
      <c r="E530" s="123" t="s">
        <v>141</v>
      </c>
      <c r="F530" s="124" t="s">
        <v>1018</v>
      </c>
      <c r="G530" s="125"/>
      <c r="H530" s="126"/>
      <c r="I530" s="126"/>
      <c r="J530" s="126"/>
      <c r="K530" s="578" t="s">
        <v>3311</v>
      </c>
      <c r="L530" s="579"/>
      <c r="M530" s="580"/>
    </row>
    <row r="531" spans="1:13" ht="20.100000000000001" customHeight="1">
      <c r="A531" s="119">
        <v>14</v>
      </c>
      <c r="B531" s="120">
        <v>162213278</v>
      </c>
      <c r="C531" s="121" t="s">
        <v>791</v>
      </c>
      <c r="D531" s="122" t="s">
        <v>1036</v>
      </c>
      <c r="E531" s="123" t="s">
        <v>141</v>
      </c>
      <c r="F531" s="124" t="s">
        <v>1018</v>
      </c>
      <c r="G531" s="125"/>
      <c r="H531" s="126"/>
      <c r="I531" s="126"/>
      <c r="J531" s="126"/>
      <c r="K531" s="578" t="s">
        <v>3311</v>
      </c>
      <c r="L531" s="579"/>
      <c r="M531" s="580"/>
    </row>
    <row r="532" spans="1:13" ht="20.100000000000001" customHeight="1">
      <c r="A532" s="119">
        <v>15</v>
      </c>
      <c r="B532" s="120">
        <v>162213279</v>
      </c>
      <c r="C532" s="121" t="s">
        <v>1037</v>
      </c>
      <c r="D532" s="122" t="s">
        <v>257</v>
      </c>
      <c r="E532" s="123" t="s">
        <v>141</v>
      </c>
      <c r="F532" s="124" t="s">
        <v>1018</v>
      </c>
      <c r="G532" s="125"/>
      <c r="H532" s="126"/>
      <c r="I532" s="126"/>
      <c r="J532" s="126"/>
      <c r="K532" s="578" t="s">
        <v>3311</v>
      </c>
      <c r="L532" s="579"/>
      <c r="M532" s="580"/>
    </row>
    <row r="533" spans="1:13" ht="20.100000000000001" customHeight="1">
      <c r="A533" s="119">
        <v>16</v>
      </c>
      <c r="B533" s="120">
        <v>162213283</v>
      </c>
      <c r="C533" s="121" t="s">
        <v>1038</v>
      </c>
      <c r="D533" s="122" t="s">
        <v>265</v>
      </c>
      <c r="E533" s="123" t="s">
        <v>141</v>
      </c>
      <c r="F533" s="124" t="s">
        <v>1018</v>
      </c>
      <c r="G533" s="125"/>
      <c r="H533" s="126"/>
      <c r="I533" s="126"/>
      <c r="J533" s="126"/>
      <c r="K533" s="578" t="s">
        <v>3311</v>
      </c>
      <c r="L533" s="579"/>
      <c r="M533" s="580"/>
    </row>
    <row r="534" spans="1:13" ht="20.100000000000001" customHeight="1">
      <c r="A534" s="119">
        <v>17</v>
      </c>
      <c r="B534" s="120">
        <v>162213288</v>
      </c>
      <c r="C534" s="121" t="s">
        <v>1040</v>
      </c>
      <c r="D534" s="122" t="s">
        <v>270</v>
      </c>
      <c r="E534" s="123" t="s">
        <v>141</v>
      </c>
      <c r="F534" s="124" t="s">
        <v>1018</v>
      </c>
      <c r="G534" s="125"/>
      <c r="H534" s="126"/>
      <c r="I534" s="126"/>
      <c r="J534" s="126"/>
      <c r="K534" s="578" t="s">
        <v>3311</v>
      </c>
      <c r="L534" s="579"/>
      <c r="M534" s="580"/>
    </row>
    <row r="535" spans="1:13" ht="20.100000000000001" customHeight="1">
      <c r="A535" s="119">
        <v>18</v>
      </c>
      <c r="B535" s="120">
        <v>162213298</v>
      </c>
      <c r="C535" s="121" t="s">
        <v>1042</v>
      </c>
      <c r="D535" s="122" t="s">
        <v>1043</v>
      </c>
      <c r="E535" s="123" t="s">
        <v>141</v>
      </c>
      <c r="F535" s="124" t="s">
        <v>1018</v>
      </c>
      <c r="G535" s="125"/>
      <c r="H535" s="126"/>
      <c r="I535" s="126"/>
      <c r="J535" s="126"/>
      <c r="K535" s="578" t="s">
        <v>3311</v>
      </c>
      <c r="L535" s="579"/>
      <c r="M535" s="580"/>
    </row>
    <row r="536" spans="1:13" ht="20.100000000000001" customHeight="1">
      <c r="A536" s="119">
        <v>19</v>
      </c>
      <c r="B536" s="120">
        <v>162213300</v>
      </c>
      <c r="C536" s="121" t="s">
        <v>1045</v>
      </c>
      <c r="D536" s="122" t="s">
        <v>1043</v>
      </c>
      <c r="E536" s="123" t="s">
        <v>141</v>
      </c>
      <c r="F536" s="124" t="s">
        <v>1018</v>
      </c>
      <c r="G536" s="125"/>
      <c r="H536" s="126"/>
      <c r="I536" s="126"/>
      <c r="J536" s="126"/>
      <c r="K536" s="578" t="s">
        <v>3311</v>
      </c>
      <c r="L536" s="579"/>
      <c r="M536" s="580"/>
    </row>
    <row r="537" spans="1:13" ht="20.100000000000001" customHeight="1">
      <c r="A537" s="119">
        <v>20</v>
      </c>
      <c r="B537" s="120">
        <v>162213302</v>
      </c>
      <c r="C537" s="121" t="s">
        <v>1024</v>
      </c>
      <c r="D537" s="122" t="s">
        <v>381</v>
      </c>
      <c r="E537" s="123" t="s">
        <v>141</v>
      </c>
      <c r="F537" s="124" t="s">
        <v>1018</v>
      </c>
      <c r="G537" s="125"/>
      <c r="H537" s="126"/>
      <c r="I537" s="126"/>
      <c r="J537" s="126"/>
      <c r="K537" s="578" t="s">
        <v>3311</v>
      </c>
      <c r="L537" s="579"/>
      <c r="M537" s="580"/>
    </row>
    <row r="538" spans="1:13" ht="20.100000000000001" customHeight="1">
      <c r="A538" s="119">
        <v>21</v>
      </c>
      <c r="B538" s="120">
        <v>162213305</v>
      </c>
      <c r="C538" s="121" t="s">
        <v>1047</v>
      </c>
      <c r="D538" s="122" t="s">
        <v>642</v>
      </c>
      <c r="E538" s="123" t="s">
        <v>141</v>
      </c>
      <c r="F538" s="124" t="s">
        <v>1018</v>
      </c>
      <c r="G538" s="125"/>
      <c r="H538" s="126"/>
      <c r="I538" s="126"/>
      <c r="J538" s="126"/>
      <c r="K538" s="578" t="s">
        <v>3311</v>
      </c>
      <c r="L538" s="579"/>
      <c r="M538" s="580"/>
    </row>
    <row r="539" spans="1:13" ht="20.100000000000001" customHeight="1">
      <c r="A539" s="119">
        <v>22</v>
      </c>
      <c r="B539" s="120">
        <v>162213308</v>
      </c>
      <c r="C539" s="121" t="s">
        <v>269</v>
      </c>
      <c r="D539" s="122" t="s">
        <v>1049</v>
      </c>
      <c r="E539" s="123" t="s">
        <v>141</v>
      </c>
      <c r="F539" s="124" t="s">
        <v>1018</v>
      </c>
      <c r="G539" s="125"/>
      <c r="H539" s="126"/>
      <c r="I539" s="126"/>
      <c r="J539" s="126"/>
      <c r="K539" s="578" t="s">
        <v>3311</v>
      </c>
      <c r="L539" s="579"/>
      <c r="M539" s="580"/>
    </row>
    <row r="540" spans="1:13" ht="20.100000000000001" customHeight="1">
      <c r="A540" s="119">
        <v>23</v>
      </c>
      <c r="B540" s="120">
        <v>162213315</v>
      </c>
      <c r="C540" s="121" t="s">
        <v>1051</v>
      </c>
      <c r="D540" s="122" t="s">
        <v>291</v>
      </c>
      <c r="E540" s="123" t="s">
        <v>141</v>
      </c>
      <c r="F540" s="124" t="s">
        <v>1018</v>
      </c>
      <c r="G540" s="125"/>
      <c r="H540" s="126"/>
      <c r="I540" s="126"/>
      <c r="J540" s="126"/>
      <c r="K540" s="578" t="s">
        <v>3311</v>
      </c>
      <c r="L540" s="579"/>
      <c r="M540" s="580"/>
    </row>
    <row r="541" spans="1:13" ht="20.100000000000001" customHeight="1">
      <c r="A541" s="119">
        <v>24</v>
      </c>
      <c r="B541" s="120">
        <v>162213319</v>
      </c>
      <c r="C541" s="121" t="s">
        <v>1053</v>
      </c>
      <c r="D541" s="122" t="s">
        <v>556</v>
      </c>
      <c r="E541" s="123" t="s">
        <v>141</v>
      </c>
      <c r="F541" s="124" t="s">
        <v>1018</v>
      </c>
      <c r="G541" s="125"/>
      <c r="H541" s="126"/>
      <c r="I541" s="126"/>
      <c r="J541" s="126"/>
      <c r="K541" s="578" t="s">
        <v>3311</v>
      </c>
      <c r="L541" s="579"/>
      <c r="M541" s="580"/>
    </row>
    <row r="542" spans="1:13" ht="20.100000000000001" customHeight="1">
      <c r="A542" s="119">
        <v>25</v>
      </c>
      <c r="B542" s="120">
        <v>162213327</v>
      </c>
      <c r="C542" s="121" t="s">
        <v>1055</v>
      </c>
      <c r="D542" s="122" t="s">
        <v>480</v>
      </c>
      <c r="E542" s="123" t="s">
        <v>141</v>
      </c>
      <c r="F542" s="124" t="s">
        <v>1018</v>
      </c>
      <c r="G542" s="125"/>
      <c r="H542" s="126"/>
      <c r="I542" s="126"/>
      <c r="J542" s="126"/>
      <c r="K542" s="578" t="s">
        <v>3311</v>
      </c>
      <c r="L542" s="579"/>
      <c r="M542" s="580"/>
    </row>
    <row r="543" spans="1:13" ht="20.100000000000001" customHeight="1">
      <c r="A543" s="119">
        <v>26</v>
      </c>
      <c r="B543" s="120">
        <v>162213333</v>
      </c>
      <c r="C543" s="121" t="s">
        <v>675</v>
      </c>
      <c r="D543" s="122" t="s">
        <v>303</v>
      </c>
      <c r="E543" s="123" t="s">
        <v>141</v>
      </c>
      <c r="F543" s="124" t="s">
        <v>1018</v>
      </c>
      <c r="G543" s="125"/>
      <c r="H543" s="126"/>
      <c r="I543" s="126"/>
      <c r="J543" s="126"/>
      <c r="K543" s="578" t="s">
        <v>3311</v>
      </c>
      <c r="L543" s="579"/>
      <c r="M543" s="580"/>
    </row>
    <row r="544" spans="1:13" ht="20.100000000000001" customHeight="1">
      <c r="A544" s="119">
        <v>27</v>
      </c>
      <c r="B544" s="120">
        <v>162213340</v>
      </c>
      <c r="C544" s="121" t="s">
        <v>240</v>
      </c>
      <c r="D544" s="122" t="s">
        <v>303</v>
      </c>
      <c r="E544" s="123" t="s">
        <v>141</v>
      </c>
      <c r="F544" s="124" t="s">
        <v>1018</v>
      </c>
      <c r="G544" s="125"/>
      <c r="H544" s="126"/>
      <c r="I544" s="126"/>
      <c r="J544" s="126"/>
      <c r="K544" s="578" t="s">
        <v>3311</v>
      </c>
      <c r="L544" s="579"/>
      <c r="M544" s="580"/>
    </row>
    <row r="545" spans="1:16" ht="20.100000000000001" customHeight="1">
      <c r="A545" s="119">
        <v>28</v>
      </c>
      <c r="B545" s="120">
        <v>162213343</v>
      </c>
      <c r="C545" s="121" t="s">
        <v>1057</v>
      </c>
      <c r="D545" s="122" t="s">
        <v>303</v>
      </c>
      <c r="E545" s="123" t="s">
        <v>141</v>
      </c>
      <c r="F545" s="124" t="s">
        <v>1018</v>
      </c>
      <c r="G545" s="125"/>
      <c r="H545" s="126"/>
      <c r="I545" s="126"/>
      <c r="J545" s="126"/>
      <c r="K545" s="578" t="s">
        <v>3311</v>
      </c>
      <c r="L545" s="579"/>
      <c r="M545" s="580"/>
    </row>
    <row r="547" spans="1:16" s="110" customFormat="1">
      <c r="B547" s="561" t="s">
        <v>80</v>
      </c>
      <c r="C547" s="561"/>
      <c r="D547" s="111"/>
      <c r="E547" s="561" t="s">
        <v>81</v>
      </c>
      <c r="F547" s="561"/>
      <c r="G547" s="561"/>
      <c r="H547" s="561"/>
      <c r="I547" s="561"/>
      <c r="J547" s="561"/>
      <c r="K547" s="112" t="s">
        <v>3303</v>
      </c>
    </row>
    <row r="548" spans="1:16" s="110" customFormat="1">
      <c r="B548" s="561" t="s">
        <v>82</v>
      </c>
      <c r="C548" s="561"/>
      <c r="D548" s="113" t="s">
        <v>3322</v>
      </c>
      <c r="E548" s="561" t="s">
        <v>3331</v>
      </c>
      <c r="F548" s="561"/>
      <c r="G548" s="561"/>
      <c r="H548" s="561"/>
      <c r="I548" s="561"/>
      <c r="J548" s="561"/>
      <c r="K548" s="114" t="s">
        <v>83</v>
      </c>
      <c r="L548" s="115" t="s">
        <v>84</v>
      </c>
      <c r="M548" s="115">
        <v>2</v>
      </c>
    </row>
    <row r="549" spans="1:16" s="116" customFormat="1" ht="18.75" customHeight="1">
      <c r="B549" s="117" t="s">
        <v>68</v>
      </c>
      <c r="C549" s="562" t="s">
        <v>3308</v>
      </c>
      <c r="D549" s="562"/>
      <c r="E549" s="562"/>
      <c r="F549" s="562"/>
      <c r="G549" s="562"/>
      <c r="H549" s="562"/>
      <c r="I549" s="562"/>
      <c r="J549" s="562"/>
      <c r="K549" s="114" t="s">
        <v>85</v>
      </c>
      <c r="L549" s="114" t="s">
        <v>84</v>
      </c>
      <c r="M549" s="114">
        <v>5</v>
      </c>
    </row>
    <row r="550" spans="1:16" s="116" customFormat="1" ht="18.75" customHeight="1">
      <c r="A550" s="563" t="s">
        <v>3337</v>
      </c>
      <c r="B550" s="563"/>
      <c r="C550" s="563"/>
      <c r="D550" s="563"/>
      <c r="E550" s="563"/>
      <c r="F550" s="563"/>
      <c r="G550" s="563"/>
      <c r="H550" s="563"/>
      <c r="I550" s="563"/>
      <c r="J550" s="563"/>
      <c r="K550" s="114" t="s">
        <v>86</v>
      </c>
      <c r="L550" s="114" t="s">
        <v>84</v>
      </c>
      <c r="M550" s="114">
        <v>1</v>
      </c>
    </row>
    <row r="551" spans="1:16" ht="9" customHeight="1"/>
    <row r="552" spans="1:16" ht="15" customHeight="1">
      <c r="A552" s="564" t="s">
        <v>4</v>
      </c>
      <c r="B552" s="565" t="s">
        <v>87</v>
      </c>
      <c r="C552" s="566" t="s">
        <v>10</v>
      </c>
      <c r="D552" s="567" t="s">
        <v>11</v>
      </c>
      <c r="E552" s="565" t="s">
        <v>13</v>
      </c>
      <c r="F552" s="565" t="s">
        <v>88</v>
      </c>
      <c r="G552" s="565" t="s">
        <v>89</v>
      </c>
      <c r="H552" s="565" t="s">
        <v>90</v>
      </c>
      <c r="I552" s="568" t="s">
        <v>79</v>
      </c>
      <c r="J552" s="568"/>
      <c r="K552" s="569" t="s">
        <v>91</v>
      </c>
      <c r="L552" s="570"/>
      <c r="M552" s="571"/>
    </row>
    <row r="553" spans="1:16" ht="27" customHeight="1">
      <c r="A553" s="564"/>
      <c r="B553" s="564"/>
      <c r="C553" s="566"/>
      <c r="D553" s="567"/>
      <c r="E553" s="564"/>
      <c r="F553" s="564"/>
      <c r="G553" s="564"/>
      <c r="H553" s="564"/>
      <c r="I553" s="118" t="s">
        <v>92</v>
      </c>
      <c r="J553" s="118" t="s">
        <v>93</v>
      </c>
      <c r="K553" s="572"/>
      <c r="L553" s="573"/>
      <c r="M553" s="574"/>
      <c r="P553" s="76"/>
    </row>
    <row r="554" spans="1:16" ht="20.100000000000001" customHeight="1">
      <c r="A554" s="119">
        <v>1</v>
      </c>
      <c r="B554" s="120">
        <v>162213346</v>
      </c>
      <c r="C554" s="121" t="s">
        <v>983</v>
      </c>
      <c r="D554" s="122" t="s">
        <v>305</v>
      </c>
      <c r="E554" s="123" t="s">
        <v>141</v>
      </c>
      <c r="F554" s="124" t="s">
        <v>1018</v>
      </c>
      <c r="G554" s="125"/>
      <c r="H554" s="126"/>
      <c r="I554" s="126"/>
      <c r="J554" s="126"/>
      <c r="K554" s="575" t="s">
        <v>3311</v>
      </c>
      <c r="L554" s="576"/>
      <c r="M554" s="577"/>
    </row>
    <row r="555" spans="1:16" ht="20.100000000000001" customHeight="1">
      <c r="A555" s="119">
        <v>2</v>
      </c>
      <c r="B555" s="120">
        <v>162213349</v>
      </c>
      <c r="C555" s="121" t="s">
        <v>1059</v>
      </c>
      <c r="D555" s="122" t="s">
        <v>308</v>
      </c>
      <c r="E555" s="123" t="s">
        <v>141</v>
      </c>
      <c r="F555" s="124" t="s">
        <v>1018</v>
      </c>
      <c r="G555" s="125"/>
      <c r="H555" s="126"/>
      <c r="I555" s="126"/>
      <c r="J555" s="126"/>
      <c r="K555" s="578" t="s">
        <v>3311</v>
      </c>
      <c r="L555" s="579"/>
      <c r="M555" s="580"/>
    </row>
    <row r="556" spans="1:16" ht="20.100000000000001" customHeight="1">
      <c r="A556" s="119">
        <v>3</v>
      </c>
      <c r="B556" s="120">
        <v>162213357</v>
      </c>
      <c r="C556" s="121" t="s">
        <v>1010</v>
      </c>
      <c r="D556" s="122" t="s">
        <v>311</v>
      </c>
      <c r="E556" s="123" t="s">
        <v>141</v>
      </c>
      <c r="F556" s="124" t="s">
        <v>1018</v>
      </c>
      <c r="G556" s="125"/>
      <c r="H556" s="126"/>
      <c r="I556" s="126"/>
      <c r="J556" s="126"/>
      <c r="K556" s="578" t="s">
        <v>3311</v>
      </c>
      <c r="L556" s="579"/>
      <c r="M556" s="580"/>
    </row>
    <row r="557" spans="1:16" ht="20.100000000000001" customHeight="1">
      <c r="A557" s="119">
        <v>4</v>
      </c>
      <c r="B557" s="120">
        <v>162213207</v>
      </c>
      <c r="C557" s="121" t="s">
        <v>1062</v>
      </c>
      <c r="D557" s="122" t="s">
        <v>1063</v>
      </c>
      <c r="E557" s="123" t="s">
        <v>133</v>
      </c>
      <c r="F557" s="124" t="s">
        <v>1065</v>
      </c>
      <c r="G557" s="125"/>
      <c r="H557" s="126"/>
      <c r="I557" s="126"/>
      <c r="J557" s="126"/>
      <c r="K557" s="578" t="s">
        <v>3311</v>
      </c>
      <c r="L557" s="579"/>
      <c r="M557" s="580"/>
    </row>
    <row r="558" spans="1:16" ht="20.100000000000001" customHeight="1">
      <c r="A558" s="119">
        <v>5</v>
      </c>
      <c r="B558" s="120">
        <v>162213209</v>
      </c>
      <c r="C558" s="121" t="s">
        <v>1004</v>
      </c>
      <c r="D558" s="122" t="s">
        <v>1066</v>
      </c>
      <c r="E558" s="123" t="s">
        <v>133</v>
      </c>
      <c r="F558" s="124" t="s">
        <v>1065</v>
      </c>
      <c r="G558" s="125"/>
      <c r="H558" s="126"/>
      <c r="I558" s="126"/>
      <c r="J558" s="126"/>
      <c r="K558" s="578" t="s">
        <v>3311</v>
      </c>
      <c r="L558" s="579"/>
      <c r="M558" s="580"/>
    </row>
    <row r="559" spans="1:16" ht="20.100000000000001" customHeight="1">
      <c r="A559" s="119">
        <v>6</v>
      </c>
      <c r="B559" s="120">
        <v>162213211</v>
      </c>
      <c r="C559" s="121" t="s">
        <v>210</v>
      </c>
      <c r="D559" s="122" t="s">
        <v>408</v>
      </c>
      <c r="E559" s="123" t="s">
        <v>133</v>
      </c>
      <c r="F559" s="124" t="s">
        <v>1065</v>
      </c>
      <c r="G559" s="125"/>
      <c r="H559" s="126"/>
      <c r="I559" s="126"/>
      <c r="J559" s="126"/>
      <c r="K559" s="578" t="s">
        <v>3311</v>
      </c>
      <c r="L559" s="579"/>
      <c r="M559" s="580"/>
    </row>
    <row r="560" spans="1:16" ht="20.100000000000001" customHeight="1">
      <c r="A560" s="119">
        <v>7</v>
      </c>
      <c r="B560" s="120">
        <v>162213215</v>
      </c>
      <c r="C560" s="121" t="s">
        <v>1068</v>
      </c>
      <c r="D560" s="122" t="s">
        <v>1069</v>
      </c>
      <c r="E560" s="123" t="s">
        <v>133</v>
      </c>
      <c r="F560" s="124" t="s">
        <v>1065</v>
      </c>
      <c r="G560" s="125"/>
      <c r="H560" s="126"/>
      <c r="I560" s="126"/>
      <c r="J560" s="126"/>
      <c r="K560" s="578" t="s">
        <v>3311</v>
      </c>
      <c r="L560" s="579"/>
      <c r="M560" s="580"/>
    </row>
    <row r="561" spans="1:13" ht="20.100000000000001" customHeight="1">
      <c r="A561" s="119">
        <v>8</v>
      </c>
      <c r="B561" s="120">
        <v>162163164</v>
      </c>
      <c r="C561" s="121" t="s">
        <v>111</v>
      </c>
      <c r="D561" s="122" t="s">
        <v>1070</v>
      </c>
      <c r="E561" s="123" t="s">
        <v>133</v>
      </c>
      <c r="F561" s="124" t="s">
        <v>1065</v>
      </c>
      <c r="G561" s="125"/>
      <c r="H561" s="126"/>
      <c r="I561" s="126"/>
      <c r="J561" s="126"/>
      <c r="K561" s="578" t="s">
        <v>3311</v>
      </c>
      <c r="L561" s="579"/>
      <c r="M561" s="580"/>
    </row>
    <row r="562" spans="1:13" ht="20.100000000000001" customHeight="1">
      <c r="A562" s="119">
        <v>9</v>
      </c>
      <c r="B562" s="120">
        <v>162213222</v>
      </c>
      <c r="C562" s="121" t="s">
        <v>1072</v>
      </c>
      <c r="D562" s="122" t="s">
        <v>196</v>
      </c>
      <c r="E562" s="123" t="s">
        <v>133</v>
      </c>
      <c r="F562" s="124" t="s">
        <v>1065</v>
      </c>
      <c r="G562" s="125"/>
      <c r="H562" s="126"/>
      <c r="I562" s="126"/>
      <c r="J562" s="126"/>
      <c r="K562" s="578" t="s">
        <v>3311</v>
      </c>
      <c r="L562" s="579"/>
      <c r="M562" s="580"/>
    </row>
    <row r="563" spans="1:13" ht="20.100000000000001" customHeight="1">
      <c r="A563" s="119">
        <v>10</v>
      </c>
      <c r="B563" s="120">
        <v>162213226</v>
      </c>
      <c r="C563" s="121" t="s">
        <v>1074</v>
      </c>
      <c r="D563" s="122" t="s">
        <v>1075</v>
      </c>
      <c r="E563" s="123" t="s">
        <v>133</v>
      </c>
      <c r="F563" s="124" t="s">
        <v>1065</v>
      </c>
      <c r="G563" s="125"/>
      <c r="H563" s="126"/>
      <c r="I563" s="126"/>
      <c r="J563" s="126"/>
      <c r="K563" s="578" t="s">
        <v>3311</v>
      </c>
      <c r="L563" s="579"/>
      <c r="M563" s="580"/>
    </row>
    <row r="564" spans="1:13" ht="20.100000000000001" customHeight="1">
      <c r="A564" s="119">
        <v>11</v>
      </c>
      <c r="B564" s="120">
        <v>162223374</v>
      </c>
      <c r="C564" s="121" t="s">
        <v>369</v>
      </c>
      <c r="D564" s="122" t="s">
        <v>428</v>
      </c>
      <c r="E564" s="123" t="s">
        <v>133</v>
      </c>
      <c r="F564" s="124" t="s">
        <v>1065</v>
      </c>
      <c r="G564" s="125"/>
      <c r="H564" s="126"/>
      <c r="I564" s="126"/>
      <c r="J564" s="126"/>
      <c r="K564" s="578" t="s">
        <v>3311</v>
      </c>
      <c r="L564" s="579"/>
      <c r="M564" s="580"/>
    </row>
    <row r="565" spans="1:13" ht="20.100000000000001" customHeight="1">
      <c r="A565" s="119">
        <v>12</v>
      </c>
      <c r="B565" s="120">
        <v>162213231</v>
      </c>
      <c r="C565" s="121" t="s">
        <v>226</v>
      </c>
      <c r="D565" s="122" t="s">
        <v>1078</v>
      </c>
      <c r="E565" s="123" t="s">
        <v>133</v>
      </c>
      <c r="F565" s="124" t="s">
        <v>1065</v>
      </c>
      <c r="G565" s="125"/>
      <c r="H565" s="126"/>
      <c r="I565" s="126"/>
      <c r="J565" s="126"/>
      <c r="K565" s="578" t="s">
        <v>3311</v>
      </c>
      <c r="L565" s="579"/>
      <c r="M565" s="580"/>
    </row>
    <row r="566" spans="1:13" ht="20.100000000000001" customHeight="1">
      <c r="A566" s="119">
        <v>13</v>
      </c>
      <c r="B566" s="120">
        <v>162213240</v>
      </c>
      <c r="C566" s="121" t="s">
        <v>542</v>
      </c>
      <c r="D566" s="122" t="s">
        <v>211</v>
      </c>
      <c r="E566" s="123" t="s">
        <v>133</v>
      </c>
      <c r="F566" s="124" t="s">
        <v>1065</v>
      </c>
      <c r="G566" s="125"/>
      <c r="H566" s="126"/>
      <c r="I566" s="126"/>
      <c r="J566" s="126"/>
      <c r="K566" s="578" t="s">
        <v>3311</v>
      </c>
      <c r="L566" s="579"/>
      <c r="M566" s="580"/>
    </row>
    <row r="567" spans="1:13" ht="20.100000000000001" customHeight="1">
      <c r="A567" s="119">
        <v>14</v>
      </c>
      <c r="B567" s="120">
        <v>162213242</v>
      </c>
      <c r="C567" s="121" t="s">
        <v>1081</v>
      </c>
      <c r="D567" s="122" t="s">
        <v>211</v>
      </c>
      <c r="E567" s="123" t="s">
        <v>133</v>
      </c>
      <c r="F567" s="124" t="s">
        <v>1065</v>
      </c>
      <c r="G567" s="125"/>
      <c r="H567" s="126"/>
      <c r="I567" s="126"/>
      <c r="J567" s="126"/>
      <c r="K567" s="578" t="s">
        <v>3311</v>
      </c>
      <c r="L567" s="579"/>
      <c r="M567" s="580"/>
    </row>
    <row r="568" spans="1:13" ht="20.100000000000001" customHeight="1">
      <c r="A568" s="119">
        <v>15</v>
      </c>
      <c r="B568" s="120">
        <v>162213251</v>
      </c>
      <c r="C568" s="121" t="s">
        <v>1082</v>
      </c>
      <c r="D568" s="122" t="s">
        <v>218</v>
      </c>
      <c r="E568" s="123" t="s">
        <v>133</v>
      </c>
      <c r="F568" s="124" t="s">
        <v>1065</v>
      </c>
      <c r="G568" s="125"/>
      <c r="H568" s="126"/>
      <c r="I568" s="126"/>
      <c r="J568" s="126"/>
      <c r="K568" s="578" t="s">
        <v>3311</v>
      </c>
      <c r="L568" s="579"/>
      <c r="M568" s="580"/>
    </row>
    <row r="569" spans="1:13" ht="20.100000000000001" customHeight="1">
      <c r="A569" s="119">
        <v>16</v>
      </c>
      <c r="B569" s="120">
        <v>162213254</v>
      </c>
      <c r="C569" s="121" t="s">
        <v>1083</v>
      </c>
      <c r="D569" s="122" t="s">
        <v>1084</v>
      </c>
      <c r="E569" s="123" t="s">
        <v>133</v>
      </c>
      <c r="F569" s="124" t="s">
        <v>1065</v>
      </c>
      <c r="G569" s="125"/>
      <c r="H569" s="126"/>
      <c r="I569" s="126"/>
      <c r="J569" s="126"/>
      <c r="K569" s="578" t="s">
        <v>3311</v>
      </c>
      <c r="L569" s="579"/>
      <c r="M569" s="580"/>
    </row>
    <row r="570" spans="1:13" ht="20.100000000000001" customHeight="1">
      <c r="A570" s="119">
        <v>17</v>
      </c>
      <c r="B570" s="120">
        <v>162213257</v>
      </c>
      <c r="C570" s="121" t="s">
        <v>248</v>
      </c>
      <c r="D570" s="122" t="s">
        <v>614</v>
      </c>
      <c r="E570" s="123" t="s">
        <v>133</v>
      </c>
      <c r="F570" s="124" t="s">
        <v>1065</v>
      </c>
      <c r="G570" s="125"/>
      <c r="H570" s="126"/>
      <c r="I570" s="126"/>
      <c r="J570" s="126"/>
      <c r="K570" s="578" t="s">
        <v>3311</v>
      </c>
      <c r="L570" s="579"/>
      <c r="M570" s="580"/>
    </row>
    <row r="571" spans="1:13" ht="20.100000000000001" customHeight="1">
      <c r="A571" s="119">
        <v>18</v>
      </c>
      <c r="B571" s="120">
        <v>162213260</v>
      </c>
      <c r="C571" s="121" t="s">
        <v>210</v>
      </c>
      <c r="D571" s="122" t="s">
        <v>112</v>
      </c>
      <c r="E571" s="123" t="s">
        <v>133</v>
      </c>
      <c r="F571" s="124" t="s">
        <v>1065</v>
      </c>
      <c r="G571" s="125"/>
      <c r="H571" s="126"/>
      <c r="I571" s="126"/>
      <c r="J571" s="126"/>
      <c r="K571" s="578" t="s">
        <v>3311</v>
      </c>
      <c r="L571" s="579"/>
      <c r="M571" s="580"/>
    </row>
    <row r="572" spans="1:13" ht="20.100000000000001" customHeight="1">
      <c r="A572" s="119">
        <v>19</v>
      </c>
      <c r="B572" s="120">
        <v>162113017</v>
      </c>
      <c r="C572" s="121" t="s">
        <v>1086</v>
      </c>
      <c r="D572" s="122" t="s">
        <v>1087</v>
      </c>
      <c r="E572" s="123" t="s">
        <v>133</v>
      </c>
      <c r="F572" s="124" t="s">
        <v>1065</v>
      </c>
      <c r="G572" s="125"/>
      <c r="H572" s="126"/>
      <c r="I572" s="126"/>
      <c r="J572" s="126"/>
      <c r="K572" s="578" t="s">
        <v>3311</v>
      </c>
      <c r="L572" s="579"/>
      <c r="M572" s="580"/>
    </row>
    <row r="573" spans="1:13" ht="20.100000000000001" customHeight="1">
      <c r="A573" s="119">
        <v>20</v>
      </c>
      <c r="B573" s="120">
        <v>162213268</v>
      </c>
      <c r="C573" s="121" t="s">
        <v>1088</v>
      </c>
      <c r="D573" s="122" t="s">
        <v>1089</v>
      </c>
      <c r="E573" s="123" t="s">
        <v>133</v>
      </c>
      <c r="F573" s="124" t="s">
        <v>1065</v>
      </c>
      <c r="G573" s="125"/>
      <c r="H573" s="126"/>
      <c r="I573" s="126"/>
      <c r="J573" s="126"/>
      <c r="K573" s="578" t="s">
        <v>3311</v>
      </c>
      <c r="L573" s="579"/>
      <c r="M573" s="580"/>
    </row>
    <row r="574" spans="1:13" ht="20.100000000000001" customHeight="1">
      <c r="A574" s="119">
        <v>21</v>
      </c>
      <c r="B574" s="120">
        <v>142211241</v>
      </c>
      <c r="C574" s="121" t="s">
        <v>1090</v>
      </c>
      <c r="D574" s="122" t="s">
        <v>1089</v>
      </c>
      <c r="E574" s="123" t="s">
        <v>133</v>
      </c>
      <c r="F574" s="124" t="s">
        <v>1065</v>
      </c>
      <c r="G574" s="125"/>
      <c r="H574" s="126"/>
      <c r="I574" s="126"/>
      <c r="J574" s="126"/>
      <c r="K574" s="578" t="s">
        <v>3311</v>
      </c>
      <c r="L574" s="579"/>
      <c r="M574" s="580"/>
    </row>
    <row r="575" spans="1:13" ht="20.100000000000001" customHeight="1">
      <c r="A575" s="119">
        <v>22</v>
      </c>
      <c r="B575" s="120">
        <v>162213272</v>
      </c>
      <c r="C575" s="121" t="s">
        <v>1091</v>
      </c>
      <c r="D575" s="122" t="s">
        <v>459</v>
      </c>
      <c r="E575" s="123" t="s">
        <v>133</v>
      </c>
      <c r="F575" s="124" t="s">
        <v>1065</v>
      </c>
      <c r="G575" s="125"/>
      <c r="H575" s="126"/>
      <c r="I575" s="126"/>
      <c r="J575" s="126"/>
      <c r="K575" s="578" t="s">
        <v>3311</v>
      </c>
      <c r="L575" s="579"/>
      <c r="M575" s="580"/>
    </row>
    <row r="576" spans="1:13" ht="20.100000000000001" customHeight="1">
      <c r="A576" s="119">
        <v>23</v>
      </c>
      <c r="B576" s="120">
        <v>162213275</v>
      </c>
      <c r="C576" s="121" t="s">
        <v>1093</v>
      </c>
      <c r="D576" s="122" t="s">
        <v>345</v>
      </c>
      <c r="E576" s="123" t="s">
        <v>133</v>
      </c>
      <c r="F576" s="124" t="s">
        <v>1065</v>
      </c>
      <c r="G576" s="125"/>
      <c r="H576" s="126"/>
      <c r="I576" s="126"/>
      <c r="J576" s="126"/>
      <c r="K576" s="578" t="s">
        <v>3311</v>
      </c>
      <c r="L576" s="579"/>
      <c r="M576" s="580"/>
    </row>
    <row r="577" spans="1:13" ht="20.100000000000001" customHeight="1">
      <c r="A577" s="119">
        <v>24</v>
      </c>
      <c r="B577" s="120">
        <v>162217572</v>
      </c>
      <c r="C577" s="121" t="s">
        <v>1095</v>
      </c>
      <c r="D577" s="122" t="s">
        <v>348</v>
      </c>
      <c r="E577" s="123" t="s">
        <v>133</v>
      </c>
      <c r="F577" s="124" t="s">
        <v>1065</v>
      </c>
      <c r="G577" s="125"/>
      <c r="H577" s="126"/>
      <c r="I577" s="126"/>
      <c r="J577" s="126"/>
      <c r="K577" s="578" t="s">
        <v>3311</v>
      </c>
      <c r="L577" s="579"/>
      <c r="M577" s="580"/>
    </row>
    <row r="578" spans="1:13" ht="20.100000000000001" customHeight="1">
      <c r="A578" s="119">
        <v>25</v>
      </c>
      <c r="B578" s="120">
        <v>162213280</v>
      </c>
      <c r="C578" s="121" t="s">
        <v>188</v>
      </c>
      <c r="D578" s="122" t="s">
        <v>1096</v>
      </c>
      <c r="E578" s="123" t="s">
        <v>133</v>
      </c>
      <c r="F578" s="124" t="s">
        <v>1065</v>
      </c>
      <c r="G578" s="125"/>
      <c r="H578" s="126"/>
      <c r="I578" s="126"/>
      <c r="J578" s="126"/>
      <c r="K578" s="578" t="s">
        <v>3311</v>
      </c>
      <c r="L578" s="579"/>
      <c r="M578" s="580"/>
    </row>
    <row r="579" spans="1:13" ht="20.100000000000001" customHeight="1">
      <c r="A579" s="119">
        <v>26</v>
      </c>
      <c r="B579" s="120">
        <v>162213282</v>
      </c>
      <c r="C579" s="121" t="s">
        <v>1097</v>
      </c>
      <c r="D579" s="122" t="s">
        <v>121</v>
      </c>
      <c r="E579" s="123" t="s">
        <v>133</v>
      </c>
      <c r="F579" s="124" t="s">
        <v>1065</v>
      </c>
      <c r="G579" s="125"/>
      <c r="H579" s="126"/>
      <c r="I579" s="126"/>
      <c r="J579" s="126"/>
      <c r="K579" s="578" t="s">
        <v>3311</v>
      </c>
      <c r="L579" s="579"/>
      <c r="M579" s="580"/>
    </row>
    <row r="580" spans="1:13" ht="20.100000000000001" customHeight="1">
      <c r="A580" s="119">
        <v>27</v>
      </c>
      <c r="B580" s="120">
        <v>162213285</v>
      </c>
      <c r="C580" s="121" t="s">
        <v>1098</v>
      </c>
      <c r="D580" s="122" t="s">
        <v>361</v>
      </c>
      <c r="E580" s="123" t="s">
        <v>133</v>
      </c>
      <c r="F580" s="124" t="s">
        <v>1065</v>
      </c>
      <c r="G580" s="125"/>
      <c r="H580" s="126"/>
      <c r="I580" s="126"/>
      <c r="J580" s="126"/>
      <c r="K580" s="578" t="s">
        <v>3311</v>
      </c>
      <c r="L580" s="579"/>
      <c r="M580" s="580"/>
    </row>
    <row r="581" spans="1:13" ht="20.100000000000001" customHeight="1">
      <c r="A581" s="119">
        <v>28</v>
      </c>
      <c r="B581" s="120">
        <v>162333778</v>
      </c>
      <c r="C581" s="121" t="s">
        <v>281</v>
      </c>
      <c r="D581" s="122" t="s">
        <v>361</v>
      </c>
      <c r="E581" s="123" t="s">
        <v>133</v>
      </c>
      <c r="F581" s="124" t="s">
        <v>1065</v>
      </c>
      <c r="G581" s="125"/>
      <c r="H581" s="126"/>
      <c r="I581" s="126"/>
      <c r="J581" s="126"/>
      <c r="K581" s="578" t="s">
        <v>3311</v>
      </c>
      <c r="L581" s="579"/>
      <c r="M581" s="580"/>
    </row>
    <row r="582" spans="1:13" ht="20.100000000000001" customHeight="1">
      <c r="A582" s="119">
        <v>29</v>
      </c>
      <c r="B582" s="120">
        <v>162213289</v>
      </c>
      <c r="C582" s="121" t="s">
        <v>1099</v>
      </c>
      <c r="D582" s="122" t="s">
        <v>270</v>
      </c>
      <c r="E582" s="123" t="s">
        <v>133</v>
      </c>
      <c r="F582" s="124" t="s">
        <v>1065</v>
      </c>
      <c r="G582" s="125"/>
      <c r="H582" s="126"/>
      <c r="I582" s="126"/>
      <c r="J582" s="126"/>
      <c r="K582" s="578" t="s">
        <v>3311</v>
      </c>
      <c r="L582" s="579"/>
      <c r="M582" s="580"/>
    </row>
    <row r="583" spans="1:13" ht="20.100000000000001" customHeight="1">
      <c r="A583" s="128">
        <v>30</v>
      </c>
      <c r="B583" s="120">
        <v>162213296</v>
      </c>
      <c r="C583" s="121" t="s">
        <v>1100</v>
      </c>
      <c r="D583" s="122" t="s">
        <v>379</v>
      </c>
      <c r="E583" s="123" t="s">
        <v>133</v>
      </c>
      <c r="F583" s="124" t="s">
        <v>1065</v>
      </c>
      <c r="G583" s="129"/>
      <c r="H583" s="130"/>
      <c r="I583" s="130"/>
      <c r="J583" s="130"/>
      <c r="K583" s="578" t="s">
        <v>3311</v>
      </c>
      <c r="L583" s="579"/>
      <c r="M583" s="580"/>
    </row>
    <row r="584" spans="1:13" ht="20.100000000000001" customHeight="1">
      <c r="A584" s="150">
        <v>31</v>
      </c>
      <c r="B584" s="151">
        <v>152215928</v>
      </c>
      <c r="C584" s="152" t="s">
        <v>360</v>
      </c>
      <c r="D584" s="153" t="s">
        <v>143</v>
      </c>
      <c r="E584" s="154" t="s">
        <v>133</v>
      </c>
      <c r="F584" s="155" t="s">
        <v>1065</v>
      </c>
      <c r="G584" s="156"/>
      <c r="H584" s="157"/>
      <c r="I584" s="157"/>
      <c r="J584" s="157"/>
      <c r="K584" s="575" t="s">
        <v>3311</v>
      </c>
      <c r="L584" s="576"/>
      <c r="M584" s="577"/>
    </row>
    <row r="585" spans="1:13" ht="20.100000000000001" customHeight="1">
      <c r="A585" s="119">
        <v>32</v>
      </c>
      <c r="B585" s="120">
        <v>162213299</v>
      </c>
      <c r="C585" s="121" t="s">
        <v>281</v>
      </c>
      <c r="D585" s="122" t="s">
        <v>1043</v>
      </c>
      <c r="E585" s="123" t="s">
        <v>133</v>
      </c>
      <c r="F585" s="124" t="s">
        <v>1065</v>
      </c>
      <c r="G585" s="125"/>
      <c r="H585" s="126"/>
      <c r="I585" s="126"/>
      <c r="J585" s="126"/>
      <c r="K585" s="578" t="s">
        <v>3311</v>
      </c>
      <c r="L585" s="579"/>
      <c r="M585" s="580"/>
    </row>
    <row r="586" spans="1:13" ht="20.100000000000001" customHeight="1">
      <c r="A586" s="119">
        <v>33</v>
      </c>
      <c r="B586" s="120">
        <v>162213309</v>
      </c>
      <c r="C586" s="121" t="s">
        <v>1103</v>
      </c>
      <c r="D586" s="122" t="s">
        <v>1104</v>
      </c>
      <c r="E586" s="123" t="s">
        <v>133</v>
      </c>
      <c r="F586" s="124" t="s">
        <v>1065</v>
      </c>
      <c r="G586" s="125"/>
      <c r="H586" s="126"/>
      <c r="I586" s="126"/>
      <c r="J586" s="126"/>
      <c r="K586" s="578" t="s">
        <v>3311</v>
      </c>
      <c r="L586" s="579"/>
      <c r="M586" s="580"/>
    </row>
    <row r="587" spans="1:13" ht="20.100000000000001" customHeight="1">
      <c r="A587" s="119">
        <v>34</v>
      </c>
      <c r="B587" s="120">
        <v>162213318</v>
      </c>
      <c r="C587" s="121" t="s">
        <v>560</v>
      </c>
      <c r="D587" s="122" t="s">
        <v>556</v>
      </c>
      <c r="E587" s="123" t="s">
        <v>133</v>
      </c>
      <c r="F587" s="124" t="s">
        <v>1065</v>
      </c>
      <c r="G587" s="125"/>
      <c r="H587" s="126"/>
      <c r="I587" s="126"/>
      <c r="J587" s="126"/>
      <c r="K587" s="578" t="s">
        <v>3311</v>
      </c>
      <c r="L587" s="579"/>
      <c r="M587" s="580"/>
    </row>
    <row r="588" spans="1:13" ht="20.100000000000001" customHeight="1">
      <c r="A588" s="119">
        <v>35</v>
      </c>
      <c r="B588" s="120">
        <v>162213326</v>
      </c>
      <c r="C588" s="121" t="s">
        <v>1106</v>
      </c>
      <c r="D588" s="122" t="s">
        <v>1107</v>
      </c>
      <c r="E588" s="123" t="s">
        <v>133</v>
      </c>
      <c r="F588" s="124" t="s">
        <v>1065</v>
      </c>
      <c r="G588" s="125"/>
      <c r="H588" s="126"/>
      <c r="I588" s="126"/>
      <c r="J588" s="126"/>
      <c r="K588" s="578" t="s">
        <v>3311</v>
      </c>
      <c r="L588" s="579"/>
      <c r="M588" s="580"/>
    </row>
    <row r="589" spans="1:13" ht="20.100000000000001" customHeight="1">
      <c r="A589" s="119">
        <v>36</v>
      </c>
      <c r="B589" s="120">
        <v>162217670</v>
      </c>
      <c r="C589" s="121" t="s">
        <v>978</v>
      </c>
      <c r="D589" s="122" t="s">
        <v>480</v>
      </c>
      <c r="E589" s="123" t="s">
        <v>133</v>
      </c>
      <c r="F589" s="124" t="s">
        <v>1065</v>
      </c>
      <c r="G589" s="125"/>
      <c r="H589" s="126"/>
      <c r="I589" s="126"/>
      <c r="J589" s="126"/>
      <c r="K589" s="578" t="s">
        <v>3311</v>
      </c>
      <c r="L589" s="579"/>
      <c r="M589" s="580"/>
    </row>
    <row r="590" spans="1:13" ht="20.100000000000001" customHeight="1">
      <c r="A590" s="119">
        <v>37</v>
      </c>
      <c r="B590" s="120">
        <v>162213332</v>
      </c>
      <c r="C590" s="121" t="s">
        <v>542</v>
      </c>
      <c r="D590" s="122" t="s">
        <v>726</v>
      </c>
      <c r="E590" s="123" t="s">
        <v>133</v>
      </c>
      <c r="F590" s="124" t="s">
        <v>1065</v>
      </c>
      <c r="G590" s="125"/>
      <c r="H590" s="126"/>
      <c r="I590" s="126"/>
      <c r="J590" s="126"/>
      <c r="K590" s="578" t="s">
        <v>3310</v>
      </c>
      <c r="L590" s="579"/>
      <c r="M590" s="580"/>
    </row>
    <row r="591" spans="1:13" ht="20.100000000000001" customHeight="1">
      <c r="A591" s="119">
        <v>38</v>
      </c>
      <c r="B591" s="120">
        <v>162213336</v>
      </c>
      <c r="C591" s="121" t="s">
        <v>793</v>
      </c>
      <c r="D591" s="122" t="s">
        <v>303</v>
      </c>
      <c r="E591" s="123" t="s">
        <v>133</v>
      </c>
      <c r="F591" s="124" t="s">
        <v>1065</v>
      </c>
      <c r="G591" s="125"/>
      <c r="H591" s="126"/>
      <c r="I591" s="126"/>
      <c r="J591" s="126"/>
      <c r="K591" s="578" t="s">
        <v>3311</v>
      </c>
      <c r="L591" s="579"/>
      <c r="M591" s="580"/>
    </row>
    <row r="592" spans="1:13" ht="20.100000000000001" customHeight="1">
      <c r="A592" s="119">
        <v>39</v>
      </c>
      <c r="B592" s="120">
        <v>162213338</v>
      </c>
      <c r="C592" s="121" t="s">
        <v>353</v>
      </c>
      <c r="D592" s="122" t="s">
        <v>303</v>
      </c>
      <c r="E592" s="123" t="s">
        <v>133</v>
      </c>
      <c r="F592" s="124" t="s">
        <v>1065</v>
      </c>
      <c r="G592" s="125"/>
      <c r="H592" s="126"/>
      <c r="I592" s="126"/>
      <c r="J592" s="126"/>
      <c r="K592" s="578" t="s">
        <v>3311</v>
      </c>
      <c r="L592" s="579"/>
      <c r="M592" s="580"/>
    </row>
    <row r="593" spans="1:13" ht="20.100000000000001" customHeight="1">
      <c r="A593" s="119">
        <v>40</v>
      </c>
      <c r="B593" s="120">
        <v>162213344</v>
      </c>
      <c r="C593" s="121" t="s">
        <v>1110</v>
      </c>
      <c r="D593" s="122" t="s">
        <v>303</v>
      </c>
      <c r="E593" s="123" t="s">
        <v>133</v>
      </c>
      <c r="F593" s="124" t="s">
        <v>1065</v>
      </c>
      <c r="G593" s="125"/>
      <c r="H593" s="126"/>
      <c r="I593" s="126"/>
      <c r="J593" s="126"/>
      <c r="K593" s="578" t="s">
        <v>3311</v>
      </c>
      <c r="L593" s="579"/>
      <c r="M593" s="580"/>
    </row>
    <row r="594" spans="1:13" ht="20.100000000000001" customHeight="1">
      <c r="A594" s="119">
        <v>41</v>
      </c>
      <c r="B594" s="120">
        <v>162216808</v>
      </c>
      <c r="C594" s="121" t="s">
        <v>1111</v>
      </c>
      <c r="D594" s="122" t="s">
        <v>305</v>
      </c>
      <c r="E594" s="123" t="s">
        <v>133</v>
      </c>
      <c r="F594" s="124" t="s">
        <v>1065</v>
      </c>
      <c r="G594" s="125"/>
      <c r="H594" s="126"/>
      <c r="I594" s="126"/>
      <c r="J594" s="126"/>
      <c r="K594" s="578" t="s">
        <v>3311</v>
      </c>
      <c r="L594" s="579"/>
      <c r="M594" s="580"/>
    </row>
    <row r="595" spans="1:13" ht="20.100000000000001" customHeight="1">
      <c r="A595" s="119">
        <v>42</v>
      </c>
      <c r="B595" s="120">
        <v>162213351</v>
      </c>
      <c r="C595" s="121" t="s">
        <v>1113</v>
      </c>
      <c r="D595" s="122" t="s">
        <v>308</v>
      </c>
      <c r="E595" s="123" t="s">
        <v>133</v>
      </c>
      <c r="F595" s="124" t="s">
        <v>1065</v>
      </c>
      <c r="G595" s="125"/>
      <c r="H595" s="126"/>
      <c r="I595" s="126"/>
      <c r="J595" s="126"/>
      <c r="K595" s="578" t="s">
        <v>3311</v>
      </c>
      <c r="L595" s="579"/>
      <c r="M595" s="580"/>
    </row>
    <row r="596" spans="1:13" ht="20.100000000000001" customHeight="1">
      <c r="A596" s="119">
        <v>43</v>
      </c>
      <c r="B596" s="120">
        <v>162213353</v>
      </c>
      <c r="C596" s="121" t="s">
        <v>1074</v>
      </c>
      <c r="D596" s="122" t="s">
        <v>308</v>
      </c>
      <c r="E596" s="123" t="s">
        <v>133</v>
      </c>
      <c r="F596" s="124" t="s">
        <v>1065</v>
      </c>
      <c r="G596" s="125"/>
      <c r="H596" s="126"/>
      <c r="I596" s="126"/>
      <c r="J596" s="126"/>
      <c r="K596" s="578" t="s">
        <v>3311</v>
      </c>
      <c r="L596" s="579"/>
      <c r="M596" s="580"/>
    </row>
    <row r="597" spans="1:13" ht="20.100000000000001" customHeight="1">
      <c r="A597" s="119">
        <v>44</v>
      </c>
      <c r="B597" s="120">
        <v>162213355</v>
      </c>
      <c r="C597" s="121" t="s">
        <v>302</v>
      </c>
      <c r="D597" s="122" t="s">
        <v>311</v>
      </c>
      <c r="E597" s="123" t="s">
        <v>133</v>
      </c>
      <c r="F597" s="124" t="s">
        <v>1065</v>
      </c>
      <c r="G597" s="125"/>
      <c r="H597" s="126"/>
      <c r="I597" s="126"/>
      <c r="J597" s="126"/>
      <c r="K597" s="578" t="s">
        <v>3311</v>
      </c>
      <c r="L597" s="579"/>
      <c r="M597" s="580"/>
    </row>
    <row r="598" spans="1:13" ht="20.100000000000001" customHeight="1">
      <c r="A598" s="119">
        <v>45</v>
      </c>
      <c r="B598" s="120">
        <v>152212641</v>
      </c>
      <c r="C598" s="121" t="s">
        <v>142</v>
      </c>
      <c r="D598" s="122" t="s">
        <v>143</v>
      </c>
      <c r="E598" s="123" t="s">
        <v>133</v>
      </c>
      <c r="F598" s="124" t="s">
        <v>1065</v>
      </c>
      <c r="G598" s="125"/>
      <c r="H598" s="126"/>
      <c r="I598" s="126"/>
      <c r="J598" s="126"/>
      <c r="K598" s="578" t="s">
        <v>3311</v>
      </c>
      <c r="L598" s="579"/>
      <c r="M598" s="580"/>
    </row>
  </sheetData>
  <mergeCells count="688">
    <mergeCell ref="K594:M594"/>
    <mergeCell ref="K595:M595"/>
    <mergeCell ref="K596:M596"/>
    <mergeCell ref="K597:M597"/>
    <mergeCell ref="K598:M598"/>
    <mergeCell ref="O289:R294"/>
    <mergeCell ref="K588:M588"/>
    <mergeCell ref="K589:M589"/>
    <mergeCell ref="K590:M590"/>
    <mergeCell ref="K591:M591"/>
    <mergeCell ref="K592:M592"/>
    <mergeCell ref="K593:M593"/>
    <mergeCell ref="K582:M582"/>
    <mergeCell ref="K583:M583"/>
    <mergeCell ref="K584:M584"/>
    <mergeCell ref="K585:M585"/>
    <mergeCell ref="K586:M586"/>
    <mergeCell ref="K587:M587"/>
    <mergeCell ref="K576:M576"/>
    <mergeCell ref="K577:M577"/>
    <mergeCell ref="K578:M578"/>
    <mergeCell ref="K579:M579"/>
    <mergeCell ref="K580:M580"/>
    <mergeCell ref="K581:M581"/>
    <mergeCell ref="K570:M570"/>
    <mergeCell ref="K571:M571"/>
    <mergeCell ref="K572:M572"/>
    <mergeCell ref="K573:M573"/>
    <mergeCell ref="K574:M574"/>
    <mergeCell ref="K575:M575"/>
    <mergeCell ref="K564:M564"/>
    <mergeCell ref="K565:M565"/>
    <mergeCell ref="K566:M566"/>
    <mergeCell ref="K567:M567"/>
    <mergeCell ref="K568:M568"/>
    <mergeCell ref="K569:M569"/>
    <mergeCell ref="K558:M558"/>
    <mergeCell ref="K559:M559"/>
    <mergeCell ref="K560:M560"/>
    <mergeCell ref="K561:M561"/>
    <mergeCell ref="K562:M562"/>
    <mergeCell ref="K563:M563"/>
    <mergeCell ref="I552:J552"/>
    <mergeCell ref="K552:M553"/>
    <mergeCell ref="K554:M554"/>
    <mergeCell ref="K555:M555"/>
    <mergeCell ref="K556:M556"/>
    <mergeCell ref="K557:M557"/>
    <mergeCell ref="C549:J549"/>
    <mergeCell ref="A550:J550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K544:M544"/>
    <mergeCell ref="K545:M545"/>
    <mergeCell ref="B547:C547"/>
    <mergeCell ref="E547:J547"/>
    <mergeCell ref="B548:C548"/>
    <mergeCell ref="E548:J548"/>
    <mergeCell ref="K538:M538"/>
    <mergeCell ref="K539:M539"/>
    <mergeCell ref="K540:M540"/>
    <mergeCell ref="K541:M541"/>
    <mergeCell ref="K542:M542"/>
    <mergeCell ref="K543:M543"/>
    <mergeCell ref="K532:M532"/>
    <mergeCell ref="K533:M533"/>
    <mergeCell ref="K534:M534"/>
    <mergeCell ref="K535:M535"/>
    <mergeCell ref="K536:M536"/>
    <mergeCell ref="K537:M537"/>
    <mergeCell ref="K526:M526"/>
    <mergeCell ref="K527:M527"/>
    <mergeCell ref="K528:M528"/>
    <mergeCell ref="K529:M529"/>
    <mergeCell ref="K530:M530"/>
    <mergeCell ref="K531:M531"/>
    <mergeCell ref="K520:M520"/>
    <mergeCell ref="K521:M521"/>
    <mergeCell ref="K522:M522"/>
    <mergeCell ref="K523:M523"/>
    <mergeCell ref="K524:M524"/>
    <mergeCell ref="K525:M525"/>
    <mergeCell ref="G516:G517"/>
    <mergeCell ref="H516:H517"/>
    <mergeCell ref="I516:J516"/>
    <mergeCell ref="K516:M517"/>
    <mergeCell ref="K518:M518"/>
    <mergeCell ref="K519:M519"/>
    <mergeCell ref="A516:A517"/>
    <mergeCell ref="B516:B517"/>
    <mergeCell ref="C516:C517"/>
    <mergeCell ref="D516:D517"/>
    <mergeCell ref="E516:E517"/>
    <mergeCell ref="F516:F517"/>
    <mergeCell ref="B511:C511"/>
    <mergeCell ref="E511:J511"/>
    <mergeCell ref="B512:C512"/>
    <mergeCell ref="E512:J512"/>
    <mergeCell ref="C513:J513"/>
    <mergeCell ref="A514:J514"/>
    <mergeCell ref="K504:M504"/>
    <mergeCell ref="K505:M505"/>
    <mergeCell ref="K506:M506"/>
    <mergeCell ref="K507:M507"/>
    <mergeCell ref="K508:M508"/>
    <mergeCell ref="K509:M509"/>
    <mergeCell ref="K498:M498"/>
    <mergeCell ref="K499:M499"/>
    <mergeCell ref="K500:M500"/>
    <mergeCell ref="K501:M501"/>
    <mergeCell ref="K502:M502"/>
    <mergeCell ref="K503:M503"/>
    <mergeCell ref="K492:M492"/>
    <mergeCell ref="K493:M493"/>
    <mergeCell ref="K494:M494"/>
    <mergeCell ref="K495:M495"/>
    <mergeCell ref="K496:M496"/>
    <mergeCell ref="K497:M497"/>
    <mergeCell ref="K486:M486"/>
    <mergeCell ref="K487:M487"/>
    <mergeCell ref="K488:M488"/>
    <mergeCell ref="K489:M489"/>
    <mergeCell ref="K490:M490"/>
    <mergeCell ref="K491:M491"/>
    <mergeCell ref="K480:M480"/>
    <mergeCell ref="K481:M481"/>
    <mergeCell ref="K482:M482"/>
    <mergeCell ref="K483:M483"/>
    <mergeCell ref="K484:M484"/>
    <mergeCell ref="K485:M485"/>
    <mergeCell ref="K474:M474"/>
    <mergeCell ref="K475:M475"/>
    <mergeCell ref="K476:M476"/>
    <mergeCell ref="K477:M477"/>
    <mergeCell ref="K478:M478"/>
    <mergeCell ref="K479:M479"/>
    <mergeCell ref="K468:M468"/>
    <mergeCell ref="K469:M469"/>
    <mergeCell ref="K470:M470"/>
    <mergeCell ref="K471:M471"/>
    <mergeCell ref="K472:M472"/>
    <mergeCell ref="K473:M473"/>
    <mergeCell ref="K462:M462"/>
    <mergeCell ref="K463:M463"/>
    <mergeCell ref="K464:M464"/>
    <mergeCell ref="K465:M465"/>
    <mergeCell ref="K466:M466"/>
    <mergeCell ref="K467:M467"/>
    <mergeCell ref="K456:M456"/>
    <mergeCell ref="K457:M457"/>
    <mergeCell ref="K458:M458"/>
    <mergeCell ref="K459:M459"/>
    <mergeCell ref="K460:M460"/>
    <mergeCell ref="K461:M461"/>
    <mergeCell ref="K450:M450"/>
    <mergeCell ref="K451:M451"/>
    <mergeCell ref="K452:M452"/>
    <mergeCell ref="K453:M453"/>
    <mergeCell ref="K454:M454"/>
    <mergeCell ref="K455:M455"/>
    <mergeCell ref="K443:M444"/>
    <mergeCell ref="K445:M445"/>
    <mergeCell ref="K446:M446"/>
    <mergeCell ref="K447:M447"/>
    <mergeCell ref="K448:M448"/>
    <mergeCell ref="K449:M449"/>
    <mergeCell ref="A441:J441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I443:J443"/>
    <mergeCell ref="K436:M436"/>
    <mergeCell ref="B438:C438"/>
    <mergeCell ref="E438:J438"/>
    <mergeCell ref="B439:C439"/>
    <mergeCell ref="E439:J439"/>
    <mergeCell ref="C440:J440"/>
    <mergeCell ref="K430:M430"/>
    <mergeCell ref="K431:M431"/>
    <mergeCell ref="K432:M432"/>
    <mergeCell ref="K433:M433"/>
    <mergeCell ref="K434:M434"/>
    <mergeCell ref="K435:M435"/>
    <mergeCell ref="K424:M424"/>
    <mergeCell ref="K425:M425"/>
    <mergeCell ref="K426:M426"/>
    <mergeCell ref="K427:M427"/>
    <mergeCell ref="K428:M428"/>
    <mergeCell ref="K429:M429"/>
    <mergeCell ref="K418:M418"/>
    <mergeCell ref="K419:M419"/>
    <mergeCell ref="K420:M420"/>
    <mergeCell ref="K421:M421"/>
    <mergeCell ref="K422:M422"/>
    <mergeCell ref="K423:M423"/>
    <mergeCell ref="K412:M412"/>
    <mergeCell ref="K413:M413"/>
    <mergeCell ref="K414:M414"/>
    <mergeCell ref="K415:M415"/>
    <mergeCell ref="K416:M416"/>
    <mergeCell ref="K417:M417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K394:M394"/>
    <mergeCell ref="K395:M395"/>
    <mergeCell ref="K396:M396"/>
    <mergeCell ref="K397:M397"/>
    <mergeCell ref="K398:M398"/>
    <mergeCell ref="K399:M399"/>
    <mergeCell ref="G390:G391"/>
    <mergeCell ref="H390:H391"/>
    <mergeCell ref="I390:J390"/>
    <mergeCell ref="K390:M391"/>
    <mergeCell ref="K392:M392"/>
    <mergeCell ref="K393:M393"/>
    <mergeCell ref="A390:A391"/>
    <mergeCell ref="B390:B391"/>
    <mergeCell ref="C390:C391"/>
    <mergeCell ref="D390:D391"/>
    <mergeCell ref="E390:E391"/>
    <mergeCell ref="F390:F391"/>
    <mergeCell ref="B385:C385"/>
    <mergeCell ref="E385:J385"/>
    <mergeCell ref="B386:C386"/>
    <mergeCell ref="E386:J386"/>
    <mergeCell ref="C387:J387"/>
    <mergeCell ref="A388:J388"/>
    <mergeCell ref="K378:M378"/>
    <mergeCell ref="K379:M379"/>
    <mergeCell ref="K380:M380"/>
    <mergeCell ref="K381:M381"/>
    <mergeCell ref="K382:M382"/>
    <mergeCell ref="K383:M383"/>
    <mergeCell ref="K372:M372"/>
    <mergeCell ref="K373:M373"/>
    <mergeCell ref="K374:M374"/>
    <mergeCell ref="K375:M375"/>
    <mergeCell ref="K376:M376"/>
    <mergeCell ref="K377:M377"/>
    <mergeCell ref="K366:M366"/>
    <mergeCell ref="K367:M367"/>
    <mergeCell ref="K368:M368"/>
    <mergeCell ref="K369:M369"/>
    <mergeCell ref="K370:M370"/>
    <mergeCell ref="K371:M371"/>
    <mergeCell ref="K360:M360"/>
    <mergeCell ref="K361:M361"/>
    <mergeCell ref="K362:M362"/>
    <mergeCell ref="K363:M363"/>
    <mergeCell ref="K364:M364"/>
    <mergeCell ref="K365:M365"/>
    <mergeCell ref="K354:M354"/>
    <mergeCell ref="K355:M355"/>
    <mergeCell ref="K356:M356"/>
    <mergeCell ref="K357:M357"/>
    <mergeCell ref="K358:M358"/>
    <mergeCell ref="K359:M359"/>
    <mergeCell ref="K348:M348"/>
    <mergeCell ref="K349:M349"/>
    <mergeCell ref="K350:M350"/>
    <mergeCell ref="K351:M351"/>
    <mergeCell ref="K352:M352"/>
    <mergeCell ref="K353:M353"/>
    <mergeCell ref="K342:M342"/>
    <mergeCell ref="K343:M343"/>
    <mergeCell ref="K344:M344"/>
    <mergeCell ref="K345:M345"/>
    <mergeCell ref="K346:M346"/>
    <mergeCell ref="K347:M347"/>
    <mergeCell ref="G338:G339"/>
    <mergeCell ref="H338:H339"/>
    <mergeCell ref="I338:J338"/>
    <mergeCell ref="K338:M339"/>
    <mergeCell ref="K340:M340"/>
    <mergeCell ref="K341:M341"/>
    <mergeCell ref="B334:C334"/>
    <mergeCell ref="E334:J334"/>
    <mergeCell ref="C335:J335"/>
    <mergeCell ref="A336:J336"/>
    <mergeCell ref="A338:A339"/>
    <mergeCell ref="B338:B339"/>
    <mergeCell ref="C338:C339"/>
    <mergeCell ref="D338:D339"/>
    <mergeCell ref="E338:E339"/>
    <mergeCell ref="F338:F339"/>
    <mergeCell ref="K328:M328"/>
    <mergeCell ref="K329:M329"/>
    <mergeCell ref="K330:M330"/>
    <mergeCell ref="K331:M331"/>
    <mergeCell ref="B333:C333"/>
    <mergeCell ref="E333:J333"/>
    <mergeCell ref="K322:M322"/>
    <mergeCell ref="K323:M323"/>
    <mergeCell ref="K324:M324"/>
    <mergeCell ref="K325:M325"/>
    <mergeCell ref="K326:M326"/>
    <mergeCell ref="K327:M327"/>
    <mergeCell ref="K316:M316"/>
    <mergeCell ref="K317:M317"/>
    <mergeCell ref="K318:M318"/>
    <mergeCell ref="K319:M319"/>
    <mergeCell ref="K320:M320"/>
    <mergeCell ref="K321:M321"/>
    <mergeCell ref="K310:M310"/>
    <mergeCell ref="K311:M311"/>
    <mergeCell ref="K312:M312"/>
    <mergeCell ref="K313:M313"/>
    <mergeCell ref="K314:M314"/>
    <mergeCell ref="K315:M315"/>
    <mergeCell ref="K304:M304"/>
    <mergeCell ref="K305:M305"/>
    <mergeCell ref="K306:M306"/>
    <mergeCell ref="K307:M307"/>
    <mergeCell ref="K308:M308"/>
    <mergeCell ref="K309:M309"/>
    <mergeCell ref="K298:M298"/>
    <mergeCell ref="K299:M299"/>
    <mergeCell ref="K300:M300"/>
    <mergeCell ref="K301:M301"/>
    <mergeCell ref="K302:M302"/>
    <mergeCell ref="K303:M303"/>
    <mergeCell ref="K292:M292"/>
    <mergeCell ref="K293:M293"/>
    <mergeCell ref="K294:M294"/>
    <mergeCell ref="K295:M295"/>
    <mergeCell ref="K296:M296"/>
    <mergeCell ref="K297:M297"/>
    <mergeCell ref="K285:M286"/>
    <mergeCell ref="K287:M287"/>
    <mergeCell ref="K288:M288"/>
    <mergeCell ref="K289:M289"/>
    <mergeCell ref="K290:M290"/>
    <mergeCell ref="K291:M291"/>
    <mergeCell ref="A283:J283"/>
    <mergeCell ref="A285:A286"/>
    <mergeCell ref="B285:B286"/>
    <mergeCell ref="C285:C286"/>
    <mergeCell ref="D285:D286"/>
    <mergeCell ref="E285:E286"/>
    <mergeCell ref="F285:F286"/>
    <mergeCell ref="G285:G286"/>
    <mergeCell ref="H285:H286"/>
    <mergeCell ref="I285:J285"/>
    <mergeCell ref="K278:M278"/>
    <mergeCell ref="B280:C280"/>
    <mergeCell ref="E280:J280"/>
    <mergeCell ref="B281:C281"/>
    <mergeCell ref="E281:J281"/>
    <mergeCell ref="C282:J282"/>
    <mergeCell ref="K272:M272"/>
    <mergeCell ref="K273:M273"/>
    <mergeCell ref="K274:M274"/>
    <mergeCell ref="K275:M275"/>
    <mergeCell ref="K276:M276"/>
    <mergeCell ref="K277:M277"/>
    <mergeCell ref="K266:M266"/>
    <mergeCell ref="K267:M267"/>
    <mergeCell ref="K268:M268"/>
    <mergeCell ref="K269:M269"/>
    <mergeCell ref="K270:M270"/>
    <mergeCell ref="K271:M271"/>
    <mergeCell ref="K260:M260"/>
    <mergeCell ref="K261:M261"/>
    <mergeCell ref="K262:M262"/>
    <mergeCell ref="K263:M263"/>
    <mergeCell ref="K264:M264"/>
    <mergeCell ref="K265:M265"/>
    <mergeCell ref="K254:M254"/>
    <mergeCell ref="K255:M255"/>
    <mergeCell ref="K256:M256"/>
    <mergeCell ref="K257:M257"/>
    <mergeCell ref="K258:M258"/>
    <mergeCell ref="K259:M259"/>
    <mergeCell ref="K248:M248"/>
    <mergeCell ref="K249:M249"/>
    <mergeCell ref="K250:M250"/>
    <mergeCell ref="K251:M251"/>
    <mergeCell ref="K252:M252"/>
    <mergeCell ref="K253:M253"/>
    <mergeCell ref="K242:M242"/>
    <mergeCell ref="K243:M243"/>
    <mergeCell ref="K244:M244"/>
    <mergeCell ref="K245:M245"/>
    <mergeCell ref="K246:M246"/>
    <mergeCell ref="K247:M247"/>
    <mergeCell ref="K236:M236"/>
    <mergeCell ref="K237:M237"/>
    <mergeCell ref="K238:M238"/>
    <mergeCell ref="K239:M239"/>
    <mergeCell ref="K240:M240"/>
    <mergeCell ref="K241:M241"/>
    <mergeCell ref="G232:G233"/>
    <mergeCell ref="H232:H233"/>
    <mergeCell ref="I232:J232"/>
    <mergeCell ref="K232:M233"/>
    <mergeCell ref="K234:M234"/>
    <mergeCell ref="K235:M235"/>
    <mergeCell ref="B228:C228"/>
    <mergeCell ref="E228:J228"/>
    <mergeCell ref="C229:J229"/>
    <mergeCell ref="A230:J230"/>
    <mergeCell ref="A232:A233"/>
    <mergeCell ref="B232:B233"/>
    <mergeCell ref="C232:C233"/>
    <mergeCell ref="D232:D233"/>
    <mergeCell ref="E232:E233"/>
    <mergeCell ref="F232:F233"/>
    <mergeCell ref="K221:M221"/>
    <mergeCell ref="K222:M222"/>
    <mergeCell ref="K223:M223"/>
    <mergeCell ref="K224:M224"/>
    <mergeCell ref="K225:M225"/>
    <mergeCell ref="B227:C227"/>
    <mergeCell ref="E227:J227"/>
    <mergeCell ref="K215:M215"/>
    <mergeCell ref="K216:M216"/>
    <mergeCell ref="K217:M217"/>
    <mergeCell ref="K218:M218"/>
    <mergeCell ref="K219:M219"/>
    <mergeCell ref="K220:M220"/>
    <mergeCell ref="K209:M209"/>
    <mergeCell ref="K210:M210"/>
    <mergeCell ref="K211:M211"/>
    <mergeCell ref="K212:M212"/>
    <mergeCell ref="K213:M213"/>
    <mergeCell ref="K214:M214"/>
    <mergeCell ref="K203:M203"/>
    <mergeCell ref="K204:M204"/>
    <mergeCell ref="K205:M205"/>
    <mergeCell ref="K206:M206"/>
    <mergeCell ref="K207:M207"/>
    <mergeCell ref="K208:M208"/>
    <mergeCell ref="K196:M197"/>
    <mergeCell ref="K198:M198"/>
    <mergeCell ref="K199:M199"/>
    <mergeCell ref="K200:M200"/>
    <mergeCell ref="K201:M201"/>
    <mergeCell ref="K202:M202"/>
    <mergeCell ref="A194:J194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J196"/>
    <mergeCell ref="K189:M189"/>
    <mergeCell ref="B191:C191"/>
    <mergeCell ref="E191:J191"/>
    <mergeCell ref="B192:C192"/>
    <mergeCell ref="E192:J192"/>
    <mergeCell ref="C193:J193"/>
    <mergeCell ref="K183:M183"/>
    <mergeCell ref="K184:M184"/>
    <mergeCell ref="K185:M185"/>
    <mergeCell ref="K186:M186"/>
    <mergeCell ref="K187:M187"/>
    <mergeCell ref="K188:M188"/>
    <mergeCell ref="K177:M177"/>
    <mergeCell ref="K178:M178"/>
    <mergeCell ref="K179:M179"/>
    <mergeCell ref="K180:M180"/>
    <mergeCell ref="K181:M181"/>
    <mergeCell ref="K182:M182"/>
    <mergeCell ref="K171:M171"/>
    <mergeCell ref="K172:M172"/>
    <mergeCell ref="K173:M173"/>
    <mergeCell ref="K174:M174"/>
    <mergeCell ref="K175:M175"/>
    <mergeCell ref="K176:M176"/>
    <mergeCell ref="K165:M165"/>
    <mergeCell ref="K166:M166"/>
    <mergeCell ref="K167:M167"/>
    <mergeCell ref="K168:M168"/>
    <mergeCell ref="K169:M169"/>
    <mergeCell ref="K170:M170"/>
    <mergeCell ref="K159:M159"/>
    <mergeCell ref="K160:M160"/>
    <mergeCell ref="K161:M161"/>
    <mergeCell ref="K162:M162"/>
    <mergeCell ref="K163:M163"/>
    <mergeCell ref="K164:M164"/>
    <mergeCell ref="K153:M153"/>
    <mergeCell ref="K154:M154"/>
    <mergeCell ref="K155:M155"/>
    <mergeCell ref="K156:M156"/>
    <mergeCell ref="K157:M157"/>
    <mergeCell ref="K158:M158"/>
    <mergeCell ref="K147:M147"/>
    <mergeCell ref="K148:M148"/>
    <mergeCell ref="K149:M149"/>
    <mergeCell ref="K150:M150"/>
    <mergeCell ref="K151:M151"/>
    <mergeCell ref="K152:M152"/>
    <mergeCell ref="K141:M141"/>
    <mergeCell ref="K142:M142"/>
    <mergeCell ref="K143:M143"/>
    <mergeCell ref="K144:M144"/>
    <mergeCell ref="K145:M145"/>
    <mergeCell ref="K146:M146"/>
    <mergeCell ref="K135:M135"/>
    <mergeCell ref="K136:M136"/>
    <mergeCell ref="K137:M137"/>
    <mergeCell ref="K138:M138"/>
    <mergeCell ref="K139:M139"/>
    <mergeCell ref="K140:M140"/>
    <mergeCell ref="K129:M129"/>
    <mergeCell ref="K130:M130"/>
    <mergeCell ref="K131:M131"/>
    <mergeCell ref="K132:M132"/>
    <mergeCell ref="K133:M133"/>
    <mergeCell ref="K134:M134"/>
    <mergeCell ref="I123:J123"/>
    <mergeCell ref="K123:M124"/>
    <mergeCell ref="K125:M125"/>
    <mergeCell ref="K126:M126"/>
    <mergeCell ref="K127:M127"/>
    <mergeCell ref="K128:M128"/>
    <mergeCell ref="C120:J120"/>
    <mergeCell ref="A121:J121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K114:M114"/>
    <mergeCell ref="K115:M115"/>
    <mergeCell ref="K116:M116"/>
    <mergeCell ref="B118:C118"/>
    <mergeCell ref="E118:J118"/>
    <mergeCell ref="B119:C119"/>
    <mergeCell ref="E119:J119"/>
    <mergeCell ref="K108:M108"/>
    <mergeCell ref="K109:M109"/>
    <mergeCell ref="K110:M110"/>
    <mergeCell ref="K111:M111"/>
    <mergeCell ref="K112:M112"/>
    <mergeCell ref="K113:M113"/>
    <mergeCell ref="K102:M102"/>
    <mergeCell ref="K103:M103"/>
    <mergeCell ref="K104:M104"/>
    <mergeCell ref="K105:M105"/>
    <mergeCell ref="K106:M106"/>
    <mergeCell ref="K107:M107"/>
    <mergeCell ref="K96:M96"/>
    <mergeCell ref="K97:M97"/>
    <mergeCell ref="K98:M98"/>
    <mergeCell ref="K99:M99"/>
    <mergeCell ref="K100:M100"/>
    <mergeCell ref="K101:M101"/>
    <mergeCell ref="K90:M90"/>
    <mergeCell ref="K91:M91"/>
    <mergeCell ref="K92:M92"/>
    <mergeCell ref="K93:M93"/>
    <mergeCell ref="K94:M94"/>
    <mergeCell ref="K95:M95"/>
    <mergeCell ref="K84:M84"/>
    <mergeCell ref="K85:M85"/>
    <mergeCell ref="K86:M86"/>
    <mergeCell ref="K87:M87"/>
    <mergeCell ref="K88:M88"/>
    <mergeCell ref="K89:M89"/>
    <mergeCell ref="K78:M78"/>
    <mergeCell ref="K79:M79"/>
    <mergeCell ref="K80:M80"/>
    <mergeCell ref="K81:M81"/>
    <mergeCell ref="K82:M82"/>
    <mergeCell ref="K83:M83"/>
    <mergeCell ref="K72:M72"/>
    <mergeCell ref="K73:M73"/>
    <mergeCell ref="K74:M74"/>
    <mergeCell ref="K75:M75"/>
    <mergeCell ref="K76:M76"/>
    <mergeCell ref="K77:M77"/>
    <mergeCell ref="K66:M66"/>
    <mergeCell ref="K67:M67"/>
    <mergeCell ref="K68:M68"/>
    <mergeCell ref="K69:M69"/>
    <mergeCell ref="K70:M70"/>
    <mergeCell ref="K71:M71"/>
    <mergeCell ref="K59:M60"/>
    <mergeCell ref="K61:M61"/>
    <mergeCell ref="K62:M62"/>
    <mergeCell ref="K63:M63"/>
    <mergeCell ref="K64:M64"/>
    <mergeCell ref="K65:M65"/>
    <mergeCell ref="A57:J57"/>
    <mergeCell ref="A59:A60"/>
    <mergeCell ref="B59:B60"/>
    <mergeCell ref="C59:C60"/>
    <mergeCell ref="D59:D60"/>
    <mergeCell ref="E59:E60"/>
    <mergeCell ref="F59:F60"/>
    <mergeCell ref="G59:G60"/>
    <mergeCell ref="H59:H60"/>
    <mergeCell ref="I59:J59"/>
    <mergeCell ref="K52:M52"/>
    <mergeCell ref="B54:C54"/>
    <mergeCell ref="E54:J54"/>
    <mergeCell ref="B55:C55"/>
    <mergeCell ref="E55:J55"/>
    <mergeCell ref="C56:J56"/>
    <mergeCell ref="K46:M46"/>
    <mergeCell ref="K47:M47"/>
    <mergeCell ref="K48:M48"/>
    <mergeCell ref="K49:M49"/>
    <mergeCell ref="K50:M50"/>
    <mergeCell ref="K51:M51"/>
    <mergeCell ref="K40:M40"/>
    <mergeCell ref="K41:M41"/>
    <mergeCell ref="K42:M42"/>
    <mergeCell ref="K43:M43"/>
    <mergeCell ref="K44:M44"/>
    <mergeCell ref="K45:M45"/>
    <mergeCell ref="K34:M34"/>
    <mergeCell ref="K35:M35"/>
    <mergeCell ref="K36:M36"/>
    <mergeCell ref="K37:M37"/>
    <mergeCell ref="K38:M38"/>
    <mergeCell ref="K39:M39"/>
    <mergeCell ref="K28:M28"/>
    <mergeCell ref="K29:M29"/>
    <mergeCell ref="K30:M30"/>
    <mergeCell ref="K31:M31"/>
    <mergeCell ref="K32:M32"/>
    <mergeCell ref="K33:M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52">
    <cfRule type="cellIs" dxfId="10" priority="11" stopIfTrue="1" operator="equal">
      <formula>0</formula>
    </cfRule>
  </conditionalFormatting>
  <conditionalFormatting sqref="K61:M116">
    <cfRule type="cellIs" dxfId="9" priority="10" stopIfTrue="1" operator="equal">
      <formula>0</formula>
    </cfRule>
  </conditionalFormatting>
  <conditionalFormatting sqref="K125:M189">
    <cfRule type="cellIs" dxfId="8" priority="9" stopIfTrue="1" operator="equal">
      <formula>0</formula>
    </cfRule>
  </conditionalFormatting>
  <conditionalFormatting sqref="K198:M225">
    <cfRule type="cellIs" dxfId="7" priority="8" stopIfTrue="1" operator="equal">
      <formula>0</formula>
    </cfRule>
  </conditionalFormatting>
  <conditionalFormatting sqref="K234:M278">
    <cfRule type="cellIs" dxfId="6" priority="7" stopIfTrue="1" operator="equal">
      <formula>0</formula>
    </cfRule>
  </conditionalFormatting>
  <conditionalFormatting sqref="K287:M331">
    <cfRule type="cellIs" dxfId="5" priority="6" stopIfTrue="1" operator="equal">
      <formula>0</formula>
    </cfRule>
  </conditionalFormatting>
  <conditionalFormatting sqref="K340:M383">
    <cfRule type="cellIs" dxfId="4" priority="5" stopIfTrue="1" operator="equal">
      <formula>0</formula>
    </cfRule>
  </conditionalFormatting>
  <conditionalFormatting sqref="K392:M436">
    <cfRule type="cellIs" dxfId="3" priority="4" stopIfTrue="1" operator="equal">
      <formula>0</formula>
    </cfRule>
  </conditionalFormatting>
  <conditionalFormatting sqref="K445:M509">
    <cfRule type="cellIs" dxfId="2" priority="3" stopIfTrue="1" operator="equal">
      <formula>0</formula>
    </cfRule>
  </conditionalFormatting>
  <conditionalFormatting sqref="K518:M545">
    <cfRule type="cellIs" dxfId="1" priority="2" stopIfTrue="1" operator="equal">
      <formula>0</formula>
    </cfRule>
  </conditionalFormatting>
  <conditionalFormatting sqref="K554:M59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3304</v>
      </c>
    </row>
    <row r="2" spans="1:17" s="110" customFormat="1">
      <c r="C2" s="561" t="s">
        <v>82</v>
      </c>
      <c r="D2" s="561"/>
      <c r="E2" s="113" t="s">
        <v>3305</v>
      </c>
      <c r="F2" s="561" t="s">
        <v>3306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3307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3309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1</v>
      </c>
      <c r="B8" s="119">
        <v>1</v>
      </c>
      <c r="C8" s="120">
        <v>162147440</v>
      </c>
      <c r="D8" s="121" t="s">
        <v>183</v>
      </c>
      <c r="E8" s="122" t="s">
        <v>184</v>
      </c>
      <c r="F8" s="123" t="s">
        <v>186</v>
      </c>
      <c r="G8" s="124" t="s">
        <v>187</v>
      </c>
      <c r="H8" s="125"/>
      <c r="I8" s="126"/>
      <c r="J8" s="126"/>
      <c r="K8" s="126"/>
      <c r="L8" s="575" t="s">
        <v>3310</v>
      </c>
      <c r="M8" s="576"/>
      <c r="N8" s="577"/>
    </row>
    <row r="9" spans="1:17" ht="20.100000000000001" customHeight="1">
      <c r="A9">
        <v>2</v>
      </c>
      <c r="B9" s="119">
        <v>2</v>
      </c>
      <c r="C9" s="120">
        <v>162123038</v>
      </c>
      <c r="D9" s="121" t="s">
        <v>188</v>
      </c>
      <c r="E9" s="122" t="s">
        <v>189</v>
      </c>
      <c r="F9" s="123" t="s">
        <v>191</v>
      </c>
      <c r="G9" s="124" t="s">
        <v>187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3</v>
      </c>
      <c r="B10" s="119">
        <v>3</v>
      </c>
      <c r="C10" s="120">
        <v>162146661</v>
      </c>
      <c r="D10" s="121" t="s">
        <v>192</v>
      </c>
      <c r="E10" s="122" t="s">
        <v>193</v>
      </c>
      <c r="F10" s="123" t="s">
        <v>186</v>
      </c>
      <c r="G10" s="124" t="s">
        <v>187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4</v>
      </c>
      <c r="B11" s="119">
        <v>4</v>
      </c>
      <c r="C11" s="120">
        <v>162123040</v>
      </c>
      <c r="D11" s="121" t="s">
        <v>195</v>
      </c>
      <c r="E11" s="122" t="s">
        <v>196</v>
      </c>
      <c r="F11" s="123" t="s">
        <v>191</v>
      </c>
      <c r="G11" s="124" t="s">
        <v>187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5</v>
      </c>
      <c r="B12" s="119">
        <v>5</v>
      </c>
      <c r="C12" s="120">
        <v>162143112</v>
      </c>
      <c r="D12" s="121" t="s">
        <v>198</v>
      </c>
      <c r="E12" s="122" t="s">
        <v>199</v>
      </c>
      <c r="F12" s="123" t="s">
        <v>186</v>
      </c>
      <c r="G12" s="124" t="s">
        <v>187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6</v>
      </c>
      <c r="B13" s="119">
        <v>6</v>
      </c>
      <c r="C13" s="120">
        <v>162127533</v>
      </c>
      <c r="D13" s="121" t="s">
        <v>201</v>
      </c>
      <c r="E13" s="122" t="s">
        <v>202</v>
      </c>
      <c r="F13" s="123" t="s">
        <v>191</v>
      </c>
      <c r="G13" s="124" t="s">
        <v>187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7</v>
      </c>
      <c r="B14" s="119">
        <v>7</v>
      </c>
      <c r="C14" s="120">
        <v>152122474</v>
      </c>
      <c r="D14" s="121" t="s">
        <v>204</v>
      </c>
      <c r="E14" s="122" t="s">
        <v>205</v>
      </c>
      <c r="F14" s="123" t="s">
        <v>191</v>
      </c>
      <c r="G14" s="124" t="s">
        <v>187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8</v>
      </c>
      <c r="B15" s="119">
        <v>8</v>
      </c>
      <c r="C15" s="120">
        <v>162123045</v>
      </c>
      <c r="D15" s="121" t="s">
        <v>207</v>
      </c>
      <c r="E15" s="122" t="s">
        <v>208</v>
      </c>
      <c r="F15" s="123" t="s">
        <v>186</v>
      </c>
      <c r="G15" s="124" t="s">
        <v>187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9</v>
      </c>
      <c r="B16" s="119">
        <v>9</v>
      </c>
      <c r="C16" s="120">
        <v>162143115</v>
      </c>
      <c r="D16" s="121" t="s">
        <v>210</v>
      </c>
      <c r="E16" s="122" t="s">
        <v>211</v>
      </c>
      <c r="F16" s="123" t="s">
        <v>186</v>
      </c>
      <c r="G16" s="124" t="s">
        <v>187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10</v>
      </c>
      <c r="B17" s="119">
        <v>10</v>
      </c>
      <c r="C17" s="120">
        <v>162143116</v>
      </c>
      <c r="D17" s="121" t="s">
        <v>213</v>
      </c>
      <c r="E17" s="122" t="s">
        <v>211</v>
      </c>
      <c r="F17" s="123" t="s">
        <v>186</v>
      </c>
      <c r="G17" s="124" t="s">
        <v>187</v>
      </c>
      <c r="H17" s="125"/>
      <c r="I17" s="126"/>
      <c r="J17" s="126"/>
      <c r="K17" s="126"/>
      <c r="L17" s="578" t="s">
        <v>3311</v>
      </c>
      <c r="M17" s="579"/>
      <c r="N17" s="580"/>
    </row>
    <row r="18" spans="1:14" ht="20.100000000000001" customHeight="1">
      <c r="A18">
        <v>11</v>
      </c>
      <c r="B18" s="119">
        <v>11</v>
      </c>
      <c r="C18" s="120">
        <v>162253651</v>
      </c>
      <c r="D18" s="121" t="s">
        <v>215</v>
      </c>
      <c r="E18" s="122" t="s">
        <v>211</v>
      </c>
      <c r="F18" s="123" t="s">
        <v>186</v>
      </c>
      <c r="G18" s="124" t="s">
        <v>187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12</v>
      </c>
      <c r="B19" s="119">
        <v>12</v>
      </c>
      <c r="C19" s="120">
        <v>162143119</v>
      </c>
      <c r="D19" s="121" t="s">
        <v>217</v>
      </c>
      <c r="E19" s="122" t="s">
        <v>218</v>
      </c>
      <c r="F19" s="123" t="s">
        <v>186</v>
      </c>
      <c r="G19" s="124" t="s">
        <v>187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13</v>
      </c>
      <c r="B20" s="119">
        <v>13</v>
      </c>
      <c r="C20" s="120">
        <v>162123047</v>
      </c>
      <c r="D20" s="121" t="s">
        <v>220</v>
      </c>
      <c r="E20" s="122" t="s">
        <v>221</v>
      </c>
      <c r="F20" s="123" t="s">
        <v>191</v>
      </c>
      <c r="G20" s="124" t="s">
        <v>187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14</v>
      </c>
      <c r="B21" s="119">
        <v>14</v>
      </c>
      <c r="C21" s="120">
        <v>162123048</v>
      </c>
      <c r="D21" s="121" t="s">
        <v>223</v>
      </c>
      <c r="E21" s="122" t="s">
        <v>224</v>
      </c>
      <c r="F21" s="123" t="s">
        <v>191</v>
      </c>
      <c r="G21" s="124" t="s">
        <v>187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15</v>
      </c>
      <c r="B22" s="119">
        <v>15</v>
      </c>
      <c r="C22" s="120">
        <v>162123049</v>
      </c>
      <c r="D22" s="121" t="s">
        <v>226</v>
      </c>
      <c r="E22" s="122" t="s">
        <v>227</v>
      </c>
      <c r="F22" s="123" t="s">
        <v>186</v>
      </c>
      <c r="G22" s="124" t="s">
        <v>187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16</v>
      </c>
      <c r="B23" s="119">
        <v>16</v>
      </c>
      <c r="C23" s="120">
        <v>162123050</v>
      </c>
      <c r="D23" s="121" t="s">
        <v>229</v>
      </c>
      <c r="E23" s="122" t="s">
        <v>230</v>
      </c>
      <c r="F23" s="123" t="s">
        <v>191</v>
      </c>
      <c r="G23" s="124" t="s">
        <v>187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17</v>
      </c>
      <c r="B24" s="119">
        <v>17</v>
      </c>
      <c r="C24" s="120">
        <v>162123051</v>
      </c>
      <c r="D24" s="121" t="s">
        <v>232</v>
      </c>
      <c r="E24" s="122" t="s">
        <v>233</v>
      </c>
      <c r="F24" s="123" t="s">
        <v>191</v>
      </c>
      <c r="G24" s="124" t="s">
        <v>187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18</v>
      </c>
      <c r="B25" s="119">
        <v>18</v>
      </c>
      <c r="C25" s="120">
        <v>162143122</v>
      </c>
      <c r="D25" s="121" t="s">
        <v>123</v>
      </c>
      <c r="E25" s="122" t="s">
        <v>235</v>
      </c>
      <c r="F25" s="123" t="s">
        <v>186</v>
      </c>
      <c r="G25" s="124" t="s">
        <v>187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19</v>
      </c>
      <c r="B26" s="119">
        <v>19</v>
      </c>
      <c r="C26" s="120">
        <v>162146728</v>
      </c>
      <c r="D26" s="121" t="s">
        <v>237</v>
      </c>
      <c r="E26" s="122" t="s">
        <v>238</v>
      </c>
      <c r="F26" s="123" t="s">
        <v>186</v>
      </c>
      <c r="G26" s="124" t="s">
        <v>187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20</v>
      </c>
      <c r="B27" s="119">
        <v>20</v>
      </c>
      <c r="C27" s="120">
        <v>162123053</v>
      </c>
      <c r="D27" s="121" t="s">
        <v>240</v>
      </c>
      <c r="E27" s="122" t="s">
        <v>241</v>
      </c>
      <c r="F27" s="123" t="s">
        <v>191</v>
      </c>
      <c r="G27" s="124" t="s">
        <v>187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21</v>
      </c>
      <c r="B28" s="119">
        <v>21</v>
      </c>
      <c r="C28" s="120">
        <v>162127002</v>
      </c>
      <c r="D28" s="121" t="s">
        <v>243</v>
      </c>
      <c r="E28" s="122" t="s">
        <v>112</v>
      </c>
      <c r="F28" s="123" t="s">
        <v>191</v>
      </c>
      <c r="G28" s="124" t="s">
        <v>187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22</v>
      </c>
      <c r="B29" s="119">
        <v>22</v>
      </c>
      <c r="C29" s="120">
        <v>162143125</v>
      </c>
      <c r="D29" s="121" t="s">
        <v>245</v>
      </c>
      <c r="E29" s="122" t="s">
        <v>246</v>
      </c>
      <c r="F29" s="123" t="s">
        <v>186</v>
      </c>
      <c r="G29" s="124" t="s">
        <v>187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23</v>
      </c>
      <c r="B30" s="119">
        <v>23</v>
      </c>
      <c r="C30" s="120">
        <v>162123056</v>
      </c>
      <c r="D30" s="121" t="s">
        <v>248</v>
      </c>
      <c r="E30" s="122" t="s">
        <v>139</v>
      </c>
      <c r="F30" s="123" t="s">
        <v>191</v>
      </c>
      <c r="G30" s="124" t="s">
        <v>187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24</v>
      </c>
      <c r="B31" s="119">
        <v>24</v>
      </c>
      <c r="C31" s="120">
        <v>162127252</v>
      </c>
      <c r="D31" s="121" t="s">
        <v>250</v>
      </c>
      <c r="E31" s="122" t="s">
        <v>251</v>
      </c>
      <c r="F31" s="123" t="s">
        <v>191</v>
      </c>
      <c r="G31" s="124" t="s">
        <v>187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25</v>
      </c>
      <c r="B32" s="119">
        <v>25</v>
      </c>
      <c r="C32" s="120">
        <v>162146813</v>
      </c>
      <c r="D32" s="121" t="s">
        <v>253</v>
      </c>
      <c r="E32" s="122" t="s">
        <v>254</v>
      </c>
      <c r="F32" s="123" t="s">
        <v>186</v>
      </c>
      <c r="G32" s="124" t="s">
        <v>187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26</v>
      </c>
      <c r="B33" s="119">
        <v>26</v>
      </c>
      <c r="C33" s="120">
        <v>162127493</v>
      </c>
      <c r="D33" s="121" t="s">
        <v>256</v>
      </c>
      <c r="E33" s="122" t="s">
        <v>257</v>
      </c>
      <c r="F33" s="123" t="s">
        <v>191</v>
      </c>
      <c r="G33" s="124" t="s">
        <v>187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27</v>
      </c>
      <c r="B34" s="119">
        <v>27</v>
      </c>
      <c r="C34" s="120">
        <v>162123060</v>
      </c>
      <c r="D34" s="121" t="s">
        <v>258</v>
      </c>
      <c r="E34" s="122" t="s">
        <v>259</v>
      </c>
      <c r="F34" s="123" t="s">
        <v>191</v>
      </c>
      <c r="G34" s="124" t="s">
        <v>187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28</v>
      </c>
      <c r="B35" s="119">
        <v>28</v>
      </c>
      <c r="C35" s="120">
        <v>162123061</v>
      </c>
      <c r="D35" s="121" t="s">
        <v>261</v>
      </c>
      <c r="E35" s="122" t="s">
        <v>262</v>
      </c>
      <c r="F35" s="123" t="s">
        <v>191</v>
      </c>
      <c r="G35" s="124" t="s">
        <v>187</v>
      </c>
      <c r="H35" s="125"/>
      <c r="I35" s="126"/>
      <c r="J35" s="126"/>
      <c r="K35" s="126"/>
      <c r="L35" s="578" t="s">
        <v>3311</v>
      </c>
      <c r="M35" s="579"/>
      <c r="N35" s="580"/>
    </row>
    <row r="36" spans="1:14" ht="20.100000000000001" customHeight="1">
      <c r="A36">
        <v>29</v>
      </c>
      <c r="B36" s="119">
        <v>29</v>
      </c>
      <c r="C36" s="120">
        <v>162147377</v>
      </c>
      <c r="D36" s="121" t="s">
        <v>267</v>
      </c>
      <c r="E36" s="122" t="s">
        <v>265</v>
      </c>
      <c r="F36" s="123" t="s">
        <v>186</v>
      </c>
      <c r="G36" s="124" t="s">
        <v>187</v>
      </c>
      <c r="H36" s="125"/>
      <c r="I36" s="126"/>
      <c r="J36" s="126"/>
      <c r="K36" s="126"/>
      <c r="L36" s="578" t="s">
        <v>3311</v>
      </c>
      <c r="M36" s="579"/>
      <c r="N36" s="580"/>
    </row>
    <row r="37" spans="1:14" ht="20.100000000000001" customHeight="1">
      <c r="A37">
        <v>30</v>
      </c>
      <c r="B37" s="128">
        <v>30</v>
      </c>
      <c r="C37" s="120">
        <v>162333780</v>
      </c>
      <c r="D37" s="121" t="s">
        <v>269</v>
      </c>
      <c r="E37" s="122" t="s">
        <v>270</v>
      </c>
      <c r="F37" s="123" t="s">
        <v>186</v>
      </c>
      <c r="G37" s="124" t="s">
        <v>187</v>
      </c>
      <c r="H37" s="129"/>
      <c r="I37" s="130"/>
      <c r="J37" s="130"/>
      <c r="K37" s="130"/>
      <c r="L37" s="578" t="s">
        <v>3311</v>
      </c>
      <c r="M37" s="579"/>
      <c r="N37" s="580"/>
    </row>
    <row r="38" spans="1:14" ht="20.100000000000001" customHeight="1">
      <c r="A38">
        <v>31</v>
      </c>
      <c r="B38" s="150">
        <v>31</v>
      </c>
      <c r="C38" s="151">
        <v>162123067</v>
      </c>
      <c r="D38" s="152" t="s">
        <v>272</v>
      </c>
      <c r="E38" s="153" t="s">
        <v>273</v>
      </c>
      <c r="F38" s="154" t="s">
        <v>191</v>
      </c>
      <c r="G38" s="155" t="s">
        <v>187</v>
      </c>
      <c r="H38" s="156"/>
      <c r="I38" s="157"/>
      <c r="J38" s="157"/>
      <c r="K38" s="157"/>
      <c r="L38" s="575" t="s">
        <v>3311</v>
      </c>
      <c r="M38" s="576"/>
      <c r="N38" s="577"/>
    </row>
    <row r="39" spans="1:14" ht="20.100000000000001" customHeight="1">
      <c r="A39">
        <v>32</v>
      </c>
      <c r="B39" s="119">
        <v>32</v>
      </c>
      <c r="C39" s="120">
        <v>162143131</v>
      </c>
      <c r="D39" s="121" t="s">
        <v>275</v>
      </c>
      <c r="E39" s="122" t="s">
        <v>276</v>
      </c>
      <c r="F39" s="123" t="s">
        <v>186</v>
      </c>
      <c r="G39" s="124" t="s">
        <v>187</v>
      </c>
      <c r="H39" s="125"/>
      <c r="I39" s="126"/>
      <c r="J39" s="126"/>
      <c r="K39" s="126"/>
      <c r="L39" s="578" t="s">
        <v>3311</v>
      </c>
      <c r="M39" s="579"/>
      <c r="N39" s="580"/>
    </row>
    <row r="40" spans="1:14" ht="20.100000000000001" customHeight="1">
      <c r="A40">
        <v>33</v>
      </c>
      <c r="B40" s="119">
        <v>33</v>
      </c>
      <c r="C40" s="120">
        <v>162146960</v>
      </c>
      <c r="D40" s="121" t="s">
        <v>278</v>
      </c>
      <c r="E40" s="122" t="s">
        <v>279</v>
      </c>
      <c r="F40" s="123" t="s">
        <v>186</v>
      </c>
      <c r="G40" s="124" t="s">
        <v>187</v>
      </c>
      <c r="H40" s="125"/>
      <c r="I40" s="126"/>
      <c r="J40" s="126"/>
      <c r="K40" s="126"/>
      <c r="L40" s="578" t="s">
        <v>3311</v>
      </c>
      <c r="M40" s="579"/>
      <c r="N40" s="580"/>
    </row>
    <row r="41" spans="1:14" ht="20.100000000000001" customHeight="1">
      <c r="A41">
        <v>34</v>
      </c>
      <c r="B41" s="119">
        <v>34</v>
      </c>
      <c r="C41" s="120">
        <v>162143132</v>
      </c>
      <c r="D41" s="121" t="s">
        <v>281</v>
      </c>
      <c r="E41" s="122" t="s">
        <v>282</v>
      </c>
      <c r="F41" s="123" t="s">
        <v>186</v>
      </c>
      <c r="G41" s="124" t="s">
        <v>187</v>
      </c>
      <c r="H41" s="125"/>
      <c r="I41" s="126"/>
      <c r="J41" s="126"/>
      <c r="K41" s="126"/>
      <c r="L41" s="578" t="s">
        <v>3311</v>
      </c>
      <c r="M41" s="579"/>
      <c r="N41" s="580"/>
    </row>
    <row r="42" spans="1:14" ht="20.100000000000001" customHeight="1">
      <c r="A42">
        <v>35</v>
      </c>
      <c r="B42" s="119">
        <v>35</v>
      </c>
      <c r="C42" s="120">
        <v>162123073</v>
      </c>
      <c r="D42" s="121" t="s">
        <v>284</v>
      </c>
      <c r="E42" s="122" t="s">
        <v>285</v>
      </c>
      <c r="F42" s="123" t="s">
        <v>191</v>
      </c>
      <c r="G42" s="124" t="s">
        <v>187</v>
      </c>
      <c r="H42" s="125"/>
      <c r="I42" s="126"/>
      <c r="J42" s="126"/>
      <c r="K42" s="126"/>
      <c r="L42" s="578" t="s">
        <v>3311</v>
      </c>
      <c r="M42" s="579"/>
      <c r="N42" s="580"/>
    </row>
    <row r="43" spans="1:14" ht="20.100000000000001" customHeight="1">
      <c r="A43">
        <v>36</v>
      </c>
      <c r="B43" s="119">
        <v>36</v>
      </c>
      <c r="C43" s="120">
        <v>161325687</v>
      </c>
      <c r="D43" s="121" t="s">
        <v>287</v>
      </c>
      <c r="E43" s="122" t="s">
        <v>288</v>
      </c>
      <c r="F43" s="123" t="s">
        <v>186</v>
      </c>
      <c r="G43" s="124" t="s">
        <v>187</v>
      </c>
      <c r="H43" s="125"/>
      <c r="I43" s="126"/>
      <c r="J43" s="126"/>
      <c r="K43" s="126"/>
      <c r="L43" s="578" t="s">
        <v>3311</v>
      </c>
      <c r="M43" s="579"/>
      <c r="N43" s="580"/>
    </row>
    <row r="44" spans="1:14" ht="20.100000000000001" customHeight="1">
      <c r="A44">
        <v>37</v>
      </c>
      <c r="B44" s="119">
        <v>37</v>
      </c>
      <c r="C44" s="120">
        <v>162147553</v>
      </c>
      <c r="D44" s="121" t="s">
        <v>290</v>
      </c>
      <c r="E44" s="122" t="s">
        <v>291</v>
      </c>
      <c r="F44" s="123" t="s">
        <v>186</v>
      </c>
      <c r="G44" s="124" t="s">
        <v>187</v>
      </c>
      <c r="H44" s="125"/>
      <c r="I44" s="126"/>
      <c r="J44" s="126"/>
      <c r="K44" s="126"/>
      <c r="L44" s="578" t="s">
        <v>3311</v>
      </c>
      <c r="M44" s="579"/>
      <c r="N44" s="580"/>
    </row>
    <row r="45" spans="1:14" ht="20.100000000000001" customHeight="1">
      <c r="A45">
        <v>38</v>
      </c>
      <c r="B45" s="119">
        <v>38</v>
      </c>
      <c r="C45" s="120">
        <v>162123076</v>
      </c>
      <c r="D45" s="121" t="s">
        <v>293</v>
      </c>
      <c r="E45" s="122" t="s">
        <v>294</v>
      </c>
      <c r="F45" s="123" t="s">
        <v>191</v>
      </c>
      <c r="G45" s="124" t="s">
        <v>187</v>
      </c>
      <c r="H45" s="125"/>
      <c r="I45" s="126"/>
      <c r="J45" s="126"/>
      <c r="K45" s="126"/>
      <c r="L45" s="578" t="s">
        <v>3311</v>
      </c>
      <c r="M45" s="579"/>
      <c r="N45" s="580"/>
    </row>
    <row r="46" spans="1:14" ht="20.100000000000001" customHeight="1">
      <c r="A46">
        <v>39</v>
      </c>
      <c r="B46" s="119">
        <v>39</v>
      </c>
      <c r="C46" s="120">
        <v>162123077</v>
      </c>
      <c r="D46" s="121" t="s">
        <v>296</v>
      </c>
      <c r="E46" s="122" t="s">
        <v>297</v>
      </c>
      <c r="F46" s="123" t="s">
        <v>191</v>
      </c>
      <c r="G46" s="124" t="s">
        <v>187</v>
      </c>
      <c r="H46" s="125"/>
      <c r="I46" s="126"/>
      <c r="J46" s="126"/>
      <c r="K46" s="126"/>
      <c r="L46" s="578" t="s">
        <v>3311</v>
      </c>
      <c r="M46" s="579"/>
      <c r="N46" s="580"/>
    </row>
    <row r="47" spans="1:14" ht="20.100000000000001" customHeight="1">
      <c r="A47">
        <v>40</v>
      </c>
      <c r="B47" s="119">
        <v>40</v>
      </c>
      <c r="C47" s="120">
        <v>162123080</v>
      </c>
      <c r="D47" s="121" t="s">
        <v>299</v>
      </c>
      <c r="E47" s="122" t="s">
        <v>300</v>
      </c>
      <c r="F47" s="123" t="s">
        <v>191</v>
      </c>
      <c r="G47" s="124" t="s">
        <v>187</v>
      </c>
      <c r="H47" s="125"/>
      <c r="I47" s="126"/>
      <c r="J47" s="126"/>
      <c r="K47" s="126"/>
      <c r="L47" s="578" t="s">
        <v>3311</v>
      </c>
      <c r="M47" s="579"/>
      <c r="N47" s="580"/>
    </row>
    <row r="48" spans="1:14" ht="20.100000000000001" customHeight="1">
      <c r="A48">
        <v>41</v>
      </c>
      <c r="B48" s="119">
        <v>41</v>
      </c>
      <c r="C48" s="120">
        <v>162123098</v>
      </c>
      <c r="D48" s="121" t="s">
        <v>302</v>
      </c>
      <c r="E48" s="122" t="s">
        <v>303</v>
      </c>
      <c r="F48" s="123" t="s">
        <v>191</v>
      </c>
      <c r="G48" s="124" t="s">
        <v>187</v>
      </c>
      <c r="H48" s="125"/>
      <c r="I48" s="126"/>
      <c r="J48" s="126"/>
      <c r="K48" s="126"/>
      <c r="L48" s="578" t="s">
        <v>3311</v>
      </c>
      <c r="M48" s="579"/>
      <c r="N48" s="580"/>
    </row>
    <row r="49" spans="1:14" ht="20.100000000000001" customHeight="1">
      <c r="A49">
        <v>42</v>
      </c>
      <c r="B49" s="119">
        <v>42</v>
      </c>
      <c r="C49" s="120">
        <v>162146665</v>
      </c>
      <c r="D49" s="121" t="s">
        <v>304</v>
      </c>
      <c r="E49" s="122" t="s">
        <v>305</v>
      </c>
      <c r="F49" s="123" t="s">
        <v>186</v>
      </c>
      <c r="G49" s="124" t="s">
        <v>187</v>
      </c>
      <c r="H49" s="125"/>
      <c r="I49" s="126"/>
      <c r="J49" s="126"/>
      <c r="K49" s="126"/>
      <c r="L49" s="578" t="s">
        <v>3311</v>
      </c>
      <c r="M49" s="579"/>
      <c r="N49" s="580"/>
    </row>
    <row r="50" spans="1:14" ht="20.100000000000001" customHeight="1">
      <c r="A50">
        <v>43</v>
      </c>
      <c r="B50" s="119">
        <v>43</v>
      </c>
      <c r="C50" s="120">
        <v>162123084</v>
      </c>
      <c r="D50" s="121" t="s">
        <v>307</v>
      </c>
      <c r="E50" s="122" t="s">
        <v>308</v>
      </c>
      <c r="F50" s="123" t="s">
        <v>191</v>
      </c>
      <c r="G50" s="124" t="s">
        <v>187</v>
      </c>
      <c r="H50" s="125"/>
      <c r="I50" s="126"/>
      <c r="J50" s="126"/>
      <c r="K50" s="126"/>
      <c r="L50" s="578" t="s">
        <v>3311</v>
      </c>
      <c r="M50" s="579"/>
      <c r="N50" s="580"/>
    </row>
    <row r="51" spans="1:14" ht="20.100000000000001" customHeight="1">
      <c r="A51">
        <v>44</v>
      </c>
      <c r="B51" s="119">
        <v>44</v>
      </c>
      <c r="C51" s="120">
        <v>162147281</v>
      </c>
      <c r="D51" s="121" t="s">
        <v>310</v>
      </c>
      <c r="E51" s="122" t="s">
        <v>311</v>
      </c>
      <c r="F51" s="123" t="s">
        <v>186</v>
      </c>
      <c r="G51" s="124" t="s">
        <v>187</v>
      </c>
      <c r="H51" s="125"/>
      <c r="I51" s="126"/>
      <c r="J51" s="126"/>
      <c r="K51" s="126"/>
      <c r="L51" s="578" t="s">
        <v>3311</v>
      </c>
      <c r="M51" s="579"/>
      <c r="N51" s="580"/>
    </row>
    <row r="52" spans="1:14" ht="20.100000000000001" customHeight="1">
      <c r="A52">
        <v>45</v>
      </c>
      <c r="B52" s="119">
        <v>45</v>
      </c>
      <c r="C52" s="120">
        <v>132124137</v>
      </c>
      <c r="D52" s="121" t="s">
        <v>2330</v>
      </c>
      <c r="E52" s="122" t="s">
        <v>532</v>
      </c>
      <c r="F52" s="123" t="s">
        <v>2331</v>
      </c>
      <c r="G52" s="124" t="s">
        <v>187</v>
      </c>
      <c r="H52" s="125"/>
      <c r="I52" s="126"/>
      <c r="J52" s="126"/>
      <c r="K52" s="126"/>
      <c r="L52" s="578">
        <v>25279</v>
      </c>
      <c r="M52" s="579"/>
      <c r="N52" s="580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2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3312</v>
      </c>
    </row>
    <row r="2" spans="1:17" s="110" customFormat="1">
      <c r="C2" s="561" t="s">
        <v>82</v>
      </c>
      <c r="D2" s="561"/>
      <c r="E2" s="113" t="s">
        <v>3313</v>
      </c>
      <c r="F2" s="561" t="s">
        <v>3306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3307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3314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46</v>
      </c>
      <c r="B8" s="119">
        <v>1</v>
      </c>
      <c r="C8" s="120">
        <v>142121112</v>
      </c>
      <c r="D8" s="121" t="s">
        <v>2332</v>
      </c>
      <c r="E8" s="122" t="s">
        <v>556</v>
      </c>
      <c r="F8" s="123" t="s">
        <v>2333</v>
      </c>
      <c r="G8" s="124" t="s">
        <v>187</v>
      </c>
      <c r="H8" s="125"/>
      <c r="I8" s="126"/>
      <c r="J8" s="126"/>
      <c r="K8" s="126"/>
      <c r="L8" s="575">
        <v>25442</v>
      </c>
      <c r="M8" s="576"/>
      <c r="N8" s="577"/>
    </row>
    <row r="9" spans="1:17" ht="20.100000000000001" customHeight="1">
      <c r="A9">
        <v>47</v>
      </c>
      <c r="B9" s="119">
        <v>2</v>
      </c>
      <c r="C9" s="120">
        <v>122120074</v>
      </c>
      <c r="D9" s="121" t="s">
        <v>2334</v>
      </c>
      <c r="E9" s="122" t="s">
        <v>2335</v>
      </c>
      <c r="F9" s="123" t="s">
        <v>2336</v>
      </c>
      <c r="G9" s="124" t="s">
        <v>187</v>
      </c>
      <c r="H9" s="125"/>
      <c r="I9" s="126"/>
      <c r="J9" s="126"/>
      <c r="K9" s="126"/>
      <c r="L9" s="578">
        <v>25445</v>
      </c>
      <c r="M9" s="579"/>
      <c r="N9" s="580"/>
    </row>
    <row r="10" spans="1:17" ht="20.100000000000001" customHeight="1">
      <c r="A10">
        <v>48</v>
      </c>
      <c r="B10" s="119">
        <v>3</v>
      </c>
      <c r="C10" s="120">
        <v>122110002</v>
      </c>
      <c r="D10" s="121" t="s">
        <v>2337</v>
      </c>
      <c r="E10" s="122" t="s">
        <v>193</v>
      </c>
      <c r="F10" s="123" t="s">
        <v>2336</v>
      </c>
      <c r="G10" s="124" t="s">
        <v>187</v>
      </c>
      <c r="H10" s="125"/>
      <c r="I10" s="126"/>
      <c r="J10" s="126"/>
      <c r="K10" s="126"/>
      <c r="L10" s="578">
        <v>25446</v>
      </c>
      <c r="M10" s="579"/>
      <c r="N10" s="580"/>
    </row>
    <row r="11" spans="1:17" ht="20.100000000000001" customHeight="1">
      <c r="A11">
        <v>49</v>
      </c>
      <c r="B11" s="119">
        <v>4</v>
      </c>
      <c r="C11" s="120">
        <v>162256877</v>
      </c>
      <c r="D11" s="121" t="s">
        <v>312</v>
      </c>
      <c r="E11" s="122" t="s">
        <v>184</v>
      </c>
      <c r="F11" s="123" t="s">
        <v>314</v>
      </c>
      <c r="G11" s="124" t="s">
        <v>315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50</v>
      </c>
      <c r="B12" s="119">
        <v>5</v>
      </c>
      <c r="C12" s="120">
        <v>162253647</v>
      </c>
      <c r="D12" s="121" t="s">
        <v>316</v>
      </c>
      <c r="E12" s="122" t="s">
        <v>317</v>
      </c>
      <c r="F12" s="123" t="s">
        <v>314</v>
      </c>
      <c r="G12" s="124" t="s">
        <v>315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51</v>
      </c>
      <c r="B13" s="119">
        <v>6</v>
      </c>
      <c r="C13" s="120">
        <v>162256771</v>
      </c>
      <c r="D13" s="121" t="s">
        <v>319</v>
      </c>
      <c r="E13" s="122" t="s">
        <v>320</v>
      </c>
      <c r="F13" s="123" t="s">
        <v>314</v>
      </c>
      <c r="G13" s="124" t="s">
        <v>315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52</v>
      </c>
      <c r="B14" s="119">
        <v>7</v>
      </c>
      <c r="C14" s="120">
        <v>162257351</v>
      </c>
      <c r="D14" s="121" t="s">
        <v>322</v>
      </c>
      <c r="E14" s="122" t="s">
        <v>323</v>
      </c>
      <c r="F14" s="123" t="s">
        <v>314</v>
      </c>
      <c r="G14" s="124" t="s">
        <v>315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53</v>
      </c>
      <c r="B15" s="119">
        <v>8</v>
      </c>
      <c r="C15" s="120">
        <v>162256772</v>
      </c>
      <c r="D15" s="121" t="s">
        <v>325</v>
      </c>
      <c r="E15" s="122" t="s">
        <v>196</v>
      </c>
      <c r="F15" s="123" t="s">
        <v>314</v>
      </c>
      <c r="G15" s="124" t="s">
        <v>315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54</v>
      </c>
      <c r="B16" s="119">
        <v>9</v>
      </c>
      <c r="C16" s="120">
        <v>162257352</v>
      </c>
      <c r="D16" s="121" t="s">
        <v>327</v>
      </c>
      <c r="E16" s="122" t="s">
        <v>328</v>
      </c>
      <c r="F16" s="123" t="s">
        <v>314</v>
      </c>
      <c r="G16" s="124" t="s">
        <v>315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55</v>
      </c>
      <c r="B17" s="119">
        <v>10</v>
      </c>
      <c r="C17" s="120">
        <v>162257498</v>
      </c>
      <c r="D17" s="121" t="s">
        <v>330</v>
      </c>
      <c r="E17" s="122" t="s">
        <v>331</v>
      </c>
      <c r="F17" s="123" t="s">
        <v>314</v>
      </c>
      <c r="G17" s="124" t="s">
        <v>315</v>
      </c>
      <c r="H17" s="125"/>
      <c r="I17" s="126"/>
      <c r="J17" s="126"/>
      <c r="K17" s="126"/>
      <c r="L17" s="578" t="s">
        <v>3311</v>
      </c>
      <c r="M17" s="579"/>
      <c r="N17" s="580"/>
    </row>
    <row r="18" spans="1:14" ht="20.100000000000001" customHeight="1">
      <c r="A18">
        <v>56</v>
      </c>
      <c r="B18" s="119">
        <v>11</v>
      </c>
      <c r="C18" s="120">
        <v>161325368</v>
      </c>
      <c r="D18" s="121" t="s">
        <v>333</v>
      </c>
      <c r="E18" s="122" t="s">
        <v>146</v>
      </c>
      <c r="F18" s="123" t="s">
        <v>314</v>
      </c>
      <c r="G18" s="124" t="s">
        <v>315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57</v>
      </c>
      <c r="B19" s="119">
        <v>12</v>
      </c>
      <c r="C19" s="120">
        <v>162253653</v>
      </c>
      <c r="D19" s="121" t="s">
        <v>281</v>
      </c>
      <c r="E19" s="122" t="s">
        <v>221</v>
      </c>
      <c r="F19" s="123" t="s">
        <v>314</v>
      </c>
      <c r="G19" s="124" t="s">
        <v>315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58</v>
      </c>
      <c r="B20" s="119">
        <v>13</v>
      </c>
      <c r="C20" s="120">
        <v>162257425</v>
      </c>
      <c r="D20" s="121" t="s">
        <v>336</v>
      </c>
      <c r="E20" s="122" t="s">
        <v>224</v>
      </c>
      <c r="F20" s="123" t="s">
        <v>314</v>
      </c>
      <c r="G20" s="124" t="s">
        <v>315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59</v>
      </c>
      <c r="B21" s="119">
        <v>14</v>
      </c>
      <c r="C21" s="120">
        <v>162253654</v>
      </c>
      <c r="D21" s="121" t="s">
        <v>338</v>
      </c>
      <c r="E21" s="122" t="s">
        <v>339</v>
      </c>
      <c r="F21" s="123" t="s">
        <v>314</v>
      </c>
      <c r="G21" s="124" t="s">
        <v>315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60</v>
      </c>
      <c r="B22" s="119">
        <v>15</v>
      </c>
      <c r="C22" s="120">
        <v>162253656</v>
      </c>
      <c r="D22" s="121" t="s">
        <v>341</v>
      </c>
      <c r="E22" s="122" t="s">
        <v>342</v>
      </c>
      <c r="F22" s="123" t="s">
        <v>314</v>
      </c>
      <c r="G22" s="124" t="s">
        <v>315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61</v>
      </c>
      <c r="B23" s="119">
        <v>16</v>
      </c>
      <c r="C23" s="120">
        <v>162257353</v>
      </c>
      <c r="D23" s="121" t="s">
        <v>344</v>
      </c>
      <c r="E23" s="122" t="s">
        <v>345</v>
      </c>
      <c r="F23" s="123" t="s">
        <v>314</v>
      </c>
      <c r="G23" s="124" t="s">
        <v>315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62</v>
      </c>
      <c r="B24" s="119">
        <v>17</v>
      </c>
      <c r="C24" s="120">
        <v>162253658</v>
      </c>
      <c r="D24" s="121" t="s">
        <v>347</v>
      </c>
      <c r="E24" s="122" t="s">
        <v>348</v>
      </c>
      <c r="F24" s="123" t="s">
        <v>314</v>
      </c>
      <c r="G24" s="124" t="s">
        <v>315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63</v>
      </c>
      <c r="B25" s="119">
        <v>18</v>
      </c>
      <c r="C25" s="120">
        <v>162257176</v>
      </c>
      <c r="D25" s="121" t="s">
        <v>350</v>
      </c>
      <c r="E25" s="122" t="s">
        <v>351</v>
      </c>
      <c r="F25" s="123" t="s">
        <v>314</v>
      </c>
      <c r="G25" s="124" t="s">
        <v>315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64</v>
      </c>
      <c r="B26" s="119">
        <v>19</v>
      </c>
      <c r="C26" s="120">
        <v>162256711</v>
      </c>
      <c r="D26" s="121" t="s">
        <v>353</v>
      </c>
      <c r="E26" s="122" t="s">
        <v>354</v>
      </c>
      <c r="F26" s="123" t="s">
        <v>314</v>
      </c>
      <c r="G26" s="124" t="s">
        <v>315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65</v>
      </c>
      <c r="B27" s="119">
        <v>20</v>
      </c>
      <c r="C27" s="120">
        <v>162256837</v>
      </c>
      <c r="D27" s="121" t="s">
        <v>240</v>
      </c>
      <c r="E27" s="122" t="s">
        <v>354</v>
      </c>
      <c r="F27" s="123" t="s">
        <v>314</v>
      </c>
      <c r="G27" s="124" t="s">
        <v>315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66</v>
      </c>
      <c r="B28" s="119">
        <v>21</v>
      </c>
      <c r="C28" s="120">
        <v>162256773</v>
      </c>
      <c r="D28" s="121" t="s">
        <v>357</v>
      </c>
      <c r="E28" s="122" t="s">
        <v>358</v>
      </c>
      <c r="F28" s="123" t="s">
        <v>314</v>
      </c>
      <c r="G28" s="124" t="s">
        <v>315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67</v>
      </c>
      <c r="B29" s="119">
        <v>22</v>
      </c>
      <c r="C29" s="120">
        <v>162253661</v>
      </c>
      <c r="D29" s="121" t="s">
        <v>360</v>
      </c>
      <c r="E29" s="122" t="s">
        <v>361</v>
      </c>
      <c r="F29" s="123" t="s">
        <v>314</v>
      </c>
      <c r="G29" s="124" t="s">
        <v>315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68</v>
      </c>
      <c r="B30" s="119">
        <v>23</v>
      </c>
      <c r="C30" s="120">
        <v>162257261</v>
      </c>
      <c r="D30" s="121" t="s">
        <v>281</v>
      </c>
      <c r="E30" s="122" t="s">
        <v>361</v>
      </c>
      <c r="F30" s="123" t="s">
        <v>314</v>
      </c>
      <c r="G30" s="124" t="s">
        <v>315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69</v>
      </c>
      <c r="B31" s="119">
        <v>24</v>
      </c>
      <c r="C31" s="120">
        <v>162257089</v>
      </c>
      <c r="D31" s="121" t="s">
        <v>188</v>
      </c>
      <c r="E31" s="122" t="s">
        <v>364</v>
      </c>
      <c r="F31" s="123" t="s">
        <v>314</v>
      </c>
      <c r="G31" s="124" t="s">
        <v>315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70</v>
      </c>
      <c r="B32" s="119">
        <v>25</v>
      </c>
      <c r="C32" s="120">
        <v>162256774</v>
      </c>
      <c r="D32" s="121" t="s">
        <v>366</v>
      </c>
      <c r="E32" s="122" t="s">
        <v>367</v>
      </c>
      <c r="F32" s="123" t="s">
        <v>314</v>
      </c>
      <c r="G32" s="124" t="s">
        <v>315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71</v>
      </c>
      <c r="B33" s="119">
        <v>26</v>
      </c>
      <c r="C33" s="120">
        <v>162257091</v>
      </c>
      <c r="D33" s="121" t="s">
        <v>369</v>
      </c>
      <c r="E33" s="122" t="s">
        <v>370</v>
      </c>
      <c r="F33" s="123" t="s">
        <v>314</v>
      </c>
      <c r="G33" s="124" t="s">
        <v>315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72</v>
      </c>
      <c r="B34" s="119">
        <v>27</v>
      </c>
      <c r="C34" s="120">
        <v>162253663</v>
      </c>
      <c r="D34" s="121" t="s">
        <v>372</v>
      </c>
      <c r="E34" s="122" t="s">
        <v>276</v>
      </c>
      <c r="F34" s="123" t="s">
        <v>314</v>
      </c>
      <c r="G34" s="124" t="s">
        <v>315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73</v>
      </c>
      <c r="B35" s="119">
        <v>28</v>
      </c>
      <c r="C35" s="120">
        <v>162256512</v>
      </c>
      <c r="D35" s="121" t="s">
        <v>374</v>
      </c>
      <c r="E35" s="122" t="s">
        <v>276</v>
      </c>
      <c r="F35" s="123" t="s">
        <v>314</v>
      </c>
      <c r="G35" s="124" t="s">
        <v>315</v>
      </c>
      <c r="H35" s="125"/>
      <c r="I35" s="126"/>
      <c r="J35" s="126"/>
      <c r="K35" s="126"/>
      <c r="L35" s="578" t="s">
        <v>3311</v>
      </c>
      <c r="M35" s="579"/>
      <c r="N35" s="580"/>
    </row>
    <row r="36" spans="1:14" ht="20.100000000000001" customHeight="1">
      <c r="A36">
        <v>74</v>
      </c>
      <c r="B36" s="119">
        <v>29</v>
      </c>
      <c r="C36" s="120">
        <v>162253664</v>
      </c>
      <c r="D36" s="121" t="s">
        <v>376</v>
      </c>
      <c r="E36" s="122" t="s">
        <v>282</v>
      </c>
      <c r="F36" s="123" t="s">
        <v>314</v>
      </c>
      <c r="G36" s="124" t="s">
        <v>315</v>
      </c>
      <c r="H36" s="125"/>
      <c r="I36" s="126"/>
      <c r="J36" s="126"/>
      <c r="K36" s="126"/>
      <c r="L36" s="578" t="s">
        <v>3311</v>
      </c>
      <c r="M36" s="579"/>
      <c r="N36" s="580"/>
    </row>
    <row r="37" spans="1:14" ht="20.100000000000001" customHeight="1">
      <c r="A37">
        <v>75</v>
      </c>
      <c r="B37" s="128">
        <v>30</v>
      </c>
      <c r="C37" s="120">
        <v>162257055</v>
      </c>
      <c r="D37" s="121" t="s">
        <v>378</v>
      </c>
      <c r="E37" s="122" t="s">
        <v>379</v>
      </c>
      <c r="F37" s="123" t="s">
        <v>314</v>
      </c>
      <c r="G37" s="124" t="s">
        <v>315</v>
      </c>
      <c r="H37" s="129"/>
      <c r="I37" s="130"/>
      <c r="J37" s="130"/>
      <c r="K37" s="130"/>
      <c r="L37" s="578" t="s">
        <v>3311</v>
      </c>
      <c r="M37" s="579"/>
      <c r="N37" s="580"/>
    </row>
    <row r="38" spans="1:14" ht="20.100000000000001" customHeight="1">
      <c r="A38">
        <v>76</v>
      </c>
      <c r="B38" s="150">
        <v>31</v>
      </c>
      <c r="C38" s="151">
        <v>161325649</v>
      </c>
      <c r="D38" s="152" t="s">
        <v>380</v>
      </c>
      <c r="E38" s="153" t="s">
        <v>381</v>
      </c>
      <c r="F38" s="154" t="s">
        <v>314</v>
      </c>
      <c r="G38" s="155" t="s">
        <v>315</v>
      </c>
      <c r="H38" s="156"/>
      <c r="I38" s="157"/>
      <c r="J38" s="157"/>
      <c r="K38" s="157"/>
      <c r="L38" s="575" t="s">
        <v>3311</v>
      </c>
      <c r="M38" s="576"/>
      <c r="N38" s="577"/>
    </row>
    <row r="39" spans="1:14" ht="20.100000000000001" customHeight="1">
      <c r="A39">
        <v>77</v>
      </c>
      <c r="B39" s="119">
        <v>32</v>
      </c>
      <c r="C39" s="120">
        <v>162256878</v>
      </c>
      <c r="D39" s="121" t="s">
        <v>198</v>
      </c>
      <c r="E39" s="122" t="s">
        <v>383</v>
      </c>
      <c r="F39" s="123" t="s">
        <v>314</v>
      </c>
      <c r="G39" s="124" t="s">
        <v>315</v>
      </c>
      <c r="H39" s="125"/>
      <c r="I39" s="126"/>
      <c r="J39" s="126"/>
      <c r="K39" s="126"/>
      <c r="L39" s="578" t="s">
        <v>3311</v>
      </c>
      <c r="M39" s="579"/>
      <c r="N39" s="580"/>
    </row>
    <row r="40" spans="1:14" ht="20.100000000000001" customHeight="1">
      <c r="A40">
        <v>78</v>
      </c>
      <c r="B40" s="119">
        <v>33</v>
      </c>
      <c r="C40" s="120">
        <v>162257008</v>
      </c>
      <c r="D40" s="121" t="s">
        <v>385</v>
      </c>
      <c r="E40" s="122" t="s">
        <v>386</v>
      </c>
      <c r="F40" s="123" t="s">
        <v>314</v>
      </c>
      <c r="G40" s="124" t="s">
        <v>315</v>
      </c>
      <c r="H40" s="125"/>
      <c r="I40" s="126"/>
      <c r="J40" s="126"/>
      <c r="K40" s="126"/>
      <c r="L40" s="578" t="s">
        <v>3311</v>
      </c>
      <c r="M40" s="579"/>
      <c r="N40" s="580"/>
    </row>
    <row r="41" spans="1:14" ht="20.100000000000001" customHeight="1">
      <c r="A41">
        <v>79</v>
      </c>
      <c r="B41" s="119">
        <v>34</v>
      </c>
      <c r="C41" s="120">
        <v>162257262</v>
      </c>
      <c r="D41" s="121" t="s">
        <v>388</v>
      </c>
      <c r="E41" s="122" t="s">
        <v>288</v>
      </c>
      <c r="F41" s="123" t="s">
        <v>314</v>
      </c>
      <c r="G41" s="124" t="s">
        <v>315</v>
      </c>
      <c r="H41" s="125"/>
      <c r="I41" s="126"/>
      <c r="J41" s="126"/>
      <c r="K41" s="126"/>
      <c r="L41" s="578" t="s">
        <v>3311</v>
      </c>
      <c r="M41" s="579"/>
      <c r="N41" s="580"/>
    </row>
    <row r="42" spans="1:14" ht="20.100000000000001" customHeight="1">
      <c r="A42">
        <v>80</v>
      </c>
      <c r="B42" s="119">
        <v>35</v>
      </c>
      <c r="C42" s="120">
        <v>161327336</v>
      </c>
      <c r="D42" s="121" t="s">
        <v>390</v>
      </c>
      <c r="E42" s="122" t="s">
        <v>391</v>
      </c>
      <c r="F42" s="123" t="s">
        <v>314</v>
      </c>
      <c r="G42" s="124" t="s">
        <v>315</v>
      </c>
      <c r="H42" s="125"/>
      <c r="I42" s="126"/>
      <c r="J42" s="126"/>
      <c r="K42" s="126"/>
      <c r="L42" s="578" t="s">
        <v>3311</v>
      </c>
      <c r="M42" s="579"/>
      <c r="N42" s="580"/>
    </row>
    <row r="43" spans="1:14" ht="20.100000000000001" customHeight="1">
      <c r="A43">
        <v>81</v>
      </c>
      <c r="B43" s="119">
        <v>36</v>
      </c>
      <c r="C43" s="120">
        <v>162253666</v>
      </c>
      <c r="D43" s="121" t="s">
        <v>393</v>
      </c>
      <c r="E43" s="122" t="s">
        <v>291</v>
      </c>
      <c r="F43" s="123" t="s">
        <v>314</v>
      </c>
      <c r="G43" s="124" t="s">
        <v>315</v>
      </c>
      <c r="H43" s="125"/>
      <c r="I43" s="126"/>
      <c r="J43" s="126"/>
      <c r="K43" s="126"/>
      <c r="L43" s="578" t="s">
        <v>3311</v>
      </c>
      <c r="M43" s="579"/>
      <c r="N43" s="580"/>
    </row>
    <row r="44" spans="1:14" ht="20.100000000000001" customHeight="1">
      <c r="A44">
        <v>82</v>
      </c>
      <c r="B44" s="119">
        <v>37</v>
      </c>
      <c r="C44" s="120">
        <v>162257056</v>
      </c>
      <c r="D44" s="121" t="s">
        <v>395</v>
      </c>
      <c r="E44" s="122" t="s">
        <v>396</v>
      </c>
      <c r="F44" s="123" t="s">
        <v>314</v>
      </c>
      <c r="G44" s="124" t="s">
        <v>315</v>
      </c>
      <c r="H44" s="125"/>
      <c r="I44" s="126"/>
      <c r="J44" s="126"/>
      <c r="K44" s="126"/>
      <c r="L44" s="578" t="s">
        <v>3311</v>
      </c>
      <c r="M44" s="579"/>
      <c r="N44" s="580"/>
    </row>
    <row r="45" spans="1:14" ht="20.100000000000001" customHeight="1">
      <c r="A45">
        <v>83</v>
      </c>
      <c r="B45" s="119">
        <v>38</v>
      </c>
      <c r="C45" s="120">
        <v>162257092</v>
      </c>
      <c r="D45" s="121" t="s">
        <v>398</v>
      </c>
      <c r="E45" s="122" t="s">
        <v>300</v>
      </c>
      <c r="F45" s="123" t="s">
        <v>314</v>
      </c>
      <c r="G45" s="124" t="s">
        <v>315</v>
      </c>
      <c r="H45" s="125"/>
      <c r="I45" s="126"/>
      <c r="J45" s="126"/>
      <c r="K45" s="126"/>
      <c r="L45" s="578" t="s">
        <v>3311</v>
      </c>
      <c r="M45" s="579"/>
      <c r="N45" s="580"/>
    </row>
    <row r="46" spans="1:14" ht="20.100000000000001" customHeight="1">
      <c r="A46">
        <v>84</v>
      </c>
      <c r="B46" s="119">
        <v>39</v>
      </c>
      <c r="C46" s="120">
        <v>162257426</v>
      </c>
      <c r="D46" s="121" t="s">
        <v>400</v>
      </c>
      <c r="E46" s="122" t="s">
        <v>303</v>
      </c>
      <c r="F46" s="123" t="s">
        <v>314</v>
      </c>
      <c r="G46" s="124" t="s">
        <v>315</v>
      </c>
      <c r="H46" s="125"/>
      <c r="I46" s="126"/>
      <c r="J46" s="126"/>
      <c r="K46" s="126"/>
      <c r="L46" s="578" t="s">
        <v>3311</v>
      </c>
      <c r="M46" s="579"/>
      <c r="N46" s="580"/>
    </row>
    <row r="47" spans="1:14" ht="20.100000000000001" customHeight="1">
      <c r="A47">
        <v>85</v>
      </c>
      <c r="B47" s="119">
        <v>40</v>
      </c>
      <c r="C47" s="120">
        <v>162257499</v>
      </c>
      <c r="D47" s="121" t="s">
        <v>401</v>
      </c>
      <c r="E47" s="122" t="s">
        <v>402</v>
      </c>
      <c r="F47" s="123" t="s">
        <v>314</v>
      </c>
      <c r="G47" s="124" t="s">
        <v>315</v>
      </c>
      <c r="H47" s="125"/>
      <c r="I47" s="126"/>
      <c r="J47" s="126"/>
      <c r="K47" s="126"/>
      <c r="L47" s="578" t="s">
        <v>3311</v>
      </c>
      <c r="M47" s="579"/>
      <c r="N47" s="580"/>
    </row>
    <row r="48" spans="1:14" ht="20.100000000000001" customHeight="1">
      <c r="A48">
        <v>86</v>
      </c>
      <c r="B48" s="119">
        <v>41</v>
      </c>
      <c r="C48" s="120">
        <v>162143145</v>
      </c>
      <c r="D48" s="121" t="s">
        <v>404</v>
      </c>
      <c r="E48" s="122" t="s">
        <v>405</v>
      </c>
      <c r="F48" s="123" t="s">
        <v>314</v>
      </c>
      <c r="G48" s="124" t="s">
        <v>315</v>
      </c>
      <c r="H48" s="125"/>
      <c r="I48" s="126"/>
      <c r="J48" s="126"/>
      <c r="K48" s="126"/>
      <c r="L48" s="578" t="s">
        <v>3311</v>
      </c>
      <c r="M48" s="579"/>
      <c r="N48" s="580"/>
    </row>
    <row r="49" spans="1:14" ht="20.100000000000001" customHeight="1">
      <c r="A49">
        <v>87</v>
      </c>
      <c r="B49" s="119">
        <v>42</v>
      </c>
      <c r="C49" s="120">
        <v>142251544</v>
      </c>
      <c r="D49" s="121" t="s">
        <v>3299</v>
      </c>
      <c r="E49" s="122" t="s">
        <v>367</v>
      </c>
      <c r="F49" s="123" t="s">
        <v>3300</v>
      </c>
      <c r="G49" s="124" t="s">
        <v>315</v>
      </c>
      <c r="H49" s="125"/>
      <c r="I49" s="126"/>
      <c r="J49" s="126"/>
      <c r="K49" s="126"/>
      <c r="L49" s="578">
        <v>25041</v>
      </c>
      <c r="M49" s="579"/>
      <c r="N49" s="580"/>
    </row>
    <row r="50" spans="1:14" ht="20.100000000000001" customHeight="1">
      <c r="A50">
        <v>88</v>
      </c>
      <c r="B50" s="119">
        <v>43</v>
      </c>
      <c r="C50" s="120">
        <v>162416551</v>
      </c>
      <c r="D50" s="121" t="s">
        <v>407</v>
      </c>
      <c r="E50" s="122" t="s">
        <v>408</v>
      </c>
      <c r="F50" s="123" t="s">
        <v>410</v>
      </c>
      <c r="G50" s="124" t="s">
        <v>411</v>
      </c>
      <c r="H50" s="125"/>
      <c r="I50" s="126"/>
      <c r="J50" s="126"/>
      <c r="K50" s="126"/>
      <c r="L50" s="578" t="s">
        <v>3311</v>
      </c>
      <c r="M50" s="579"/>
      <c r="N50" s="580"/>
    </row>
    <row r="51" spans="1:14" ht="20.100000000000001" customHeight="1">
      <c r="A51">
        <v>89</v>
      </c>
      <c r="B51" s="119">
        <v>44</v>
      </c>
      <c r="C51" s="120">
        <v>162417201</v>
      </c>
      <c r="D51" s="121" t="s">
        <v>412</v>
      </c>
      <c r="E51" s="122" t="s">
        <v>413</v>
      </c>
      <c r="F51" s="123" t="s">
        <v>415</v>
      </c>
      <c r="G51" s="124" t="s">
        <v>411</v>
      </c>
      <c r="H51" s="125"/>
      <c r="I51" s="126"/>
      <c r="J51" s="126"/>
      <c r="K51" s="126"/>
      <c r="L51" s="578" t="s">
        <v>3311</v>
      </c>
      <c r="M51" s="579"/>
      <c r="N51" s="580"/>
    </row>
    <row r="52" spans="1:14" ht="20.100000000000001" customHeight="1">
      <c r="A52">
        <v>90</v>
      </c>
      <c r="B52" s="119">
        <v>45</v>
      </c>
      <c r="C52" s="120">
        <v>162417279</v>
      </c>
      <c r="D52" s="121" t="s">
        <v>416</v>
      </c>
      <c r="E52" s="122" t="s">
        <v>417</v>
      </c>
      <c r="F52" s="123" t="s">
        <v>415</v>
      </c>
      <c r="G52" s="124" t="s">
        <v>411</v>
      </c>
      <c r="H52" s="125"/>
      <c r="I52" s="126"/>
      <c r="J52" s="126"/>
      <c r="K52" s="126"/>
      <c r="L52" s="578" t="s">
        <v>3311</v>
      </c>
      <c r="M52" s="579"/>
      <c r="N52" s="580"/>
    </row>
    <row r="53" spans="1:14" ht="20.100000000000001" customHeight="1">
      <c r="A53">
        <v>91</v>
      </c>
      <c r="B53" s="119">
        <v>46</v>
      </c>
      <c r="C53" s="120">
        <v>162416957</v>
      </c>
      <c r="D53" s="121" t="s">
        <v>419</v>
      </c>
      <c r="E53" s="122" t="s">
        <v>420</v>
      </c>
      <c r="F53" s="123" t="s">
        <v>410</v>
      </c>
      <c r="G53" s="124" t="s">
        <v>411</v>
      </c>
      <c r="H53" s="125"/>
      <c r="I53" s="126"/>
      <c r="J53" s="126"/>
      <c r="K53" s="126"/>
      <c r="L53" s="578" t="s">
        <v>3311</v>
      </c>
      <c r="M53" s="579"/>
      <c r="N53" s="580"/>
    </row>
    <row r="54" spans="1:14" ht="20.100000000000001" customHeight="1">
      <c r="A54">
        <v>92</v>
      </c>
      <c r="B54" s="119">
        <v>47</v>
      </c>
      <c r="C54" s="120">
        <v>162413888</v>
      </c>
      <c r="D54" s="121" t="s">
        <v>421</v>
      </c>
      <c r="E54" s="122" t="s">
        <v>422</v>
      </c>
      <c r="F54" s="123" t="s">
        <v>415</v>
      </c>
      <c r="G54" s="124" t="s">
        <v>411</v>
      </c>
      <c r="H54" s="125"/>
      <c r="I54" s="126"/>
      <c r="J54" s="126"/>
      <c r="K54" s="126"/>
      <c r="L54" s="578" t="s">
        <v>3311</v>
      </c>
      <c r="M54" s="579"/>
      <c r="N54" s="580"/>
    </row>
    <row r="55" spans="1:14" ht="20.100000000000001" customHeight="1">
      <c r="A55">
        <v>93</v>
      </c>
      <c r="B55" s="119">
        <v>48</v>
      </c>
      <c r="C55" s="120">
        <v>162413889</v>
      </c>
      <c r="D55" s="121" t="s">
        <v>299</v>
      </c>
      <c r="E55" s="122" t="s">
        <v>184</v>
      </c>
      <c r="F55" s="123" t="s">
        <v>410</v>
      </c>
      <c r="G55" s="124" t="s">
        <v>411</v>
      </c>
      <c r="H55" s="125"/>
      <c r="I55" s="126"/>
      <c r="J55" s="126"/>
      <c r="K55" s="126"/>
      <c r="L55" s="578" t="s">
        <v>3311</v>
      </c>
      <c r="M55" s="579"/>
      <c r="N55" s="580"/>
    </row>
    <row r="56" spans="1:14" ht="20.100000000000001" customHeight="1">
      <c r="A56">
        <v>94</v>
      </c>
      <c r="B56" s="119">
        <v>49</v>
      </c>
      <c r="C56" s="120">
        <v>162413890</v>
      </c>
      <c r="D56" s="121" t="s">
        <v>423</v>
      </c>
      <c r="E56" s="122" t="s">
        <v>424</v>
      </c>
      <c r="F56" s="123" t="s">
        <v>410</v>
      </c>
      <c r="G56" s="124" t="s">
        <v>411</v>
      </c>
      <c r="H56" s="125"/>
      <c r="I56" s="126"/>
      <c r="J56" s="126"/>
      <c r="K56" s="126"/>
      <c r="L56" s="578" t="s">
        <v>3311</v>
      </c>
      <c r="M56" s="579"/>
      <c r="N56" s="580"/>
    </row>
    <row r="57" spans="1:14" ht="20.100000000000001" customHeight="1">
      <c r="A57">
        <v>95</v>
      </c>
      <c r="B57" s="119">
        <v>50</v>
      </c>
      <c r="C57" s="120">
        <v>162417280</v>
      </c>
      <c r="D57" s="121" t="s">
        <v>425</v>
      </c>
      <c r="E57" s="122" t="s">
        <v>331</v>
      </c>
      <c r="F57" s="123" t="s">
        <v>415</v>
      </c>
      <c r="G57" s="124" t="s">
        <v>411</v>
      </c>
      <c r="H57" s="125"/>
      <c r="I57" s="126"/>
      <c r="J57" s="126"/>
      <c r="K57" s="126"/>
      <c r="L57" s="578" t="s">
        <v>3311</v>
      </c>
      <c r="M57" s="579"/>
      <c r="N57" s="580"/>
    </row>
    <row r="58" spans="1:14" ht="20.100000000000001" customHeight="1">
      <c r="A58">
        <v>96</v>
      </c>
      <c r="B58" s="119">
        <v>51</v>
      </c>
      <c r="C58" s="120">
        <v>162413897</v>
      </c>
      <c r="D58" s="121" t="s">
        <v>427</v>
      </c>
      <c r="E58" s="122" t="s">
        <v>428</v>
      </c>
      <c r="F58" s="123" t="s">
        <v>410</v>
      </c>
      <c r="G58" s="124" t="s">
        <v>411</v>
      </c>
      <c r="H58" s="125"/>
      <c r="I58" s="126"/>
      <c r="J58" s="126"/>
      <c r="K58" s="126"/>
      <c r="L58" s="578" t="s">
        <v>3311</v>
      </c>
      <c r="M58" s="579"/>
      <c r="N58" s="580"/>
    </row>
    <row r="59" spans="1:14" ht="20.100000000000001" customHeight="1">
      <c r="A59">
        <v>97</v>
      </c>
      <c r="B59" s="119">
        <v>52</v>
      </c>
      <c r="C59" s="120">
        <v>162627588</v>
      </c>
      <c r="D59" s="121" t="s">
        <v>429</v>
      </c>
      <c r="E59" s="122" t="s">
        <v>428</v>
      </c>
      <c r="F59" s="123" t="s">
        <v>410</v>
      </c>
      <c r="G59" s="124" t="s">
        <v>411</v>
      </c>
      <c r="H59" s="125"/>
      <c r="I59" s="126"/>
      <c r="J59" s="126"/>
      <c r="K59" s="126"/>
      <c r="L59" s="578" t="s">
        <v>3311</v>
      </c>
      <c r="M59" s="579"/>
      <c r="N59" s="580"/>
    </row>
    <row r="60" spans="1:14" ht="20.100000000000001" customHeight="1">
      <c r="A60">
        <v>98</v>
      </c>
      <c r="B60" s="119">
        <v>53</v>
      </c>
      <c r="C60" s="120">
        <v>162333721</v>
      </c>
      <c r="D60" s="121" t="s">
        <v>431</v>
      </c>
      <c r="E60" s="122" t="s">
        <v>432</v>
      </c>
      <c r="F60" s="123" t="s">
        <v>415</v>
      </c>
      <c r="G60" s="124" t="s">
        <v>411</v>
      </c>
      <c r="H60" s="125"/>
      <c r="I60" s="126"/>
      <c r="J60" s="126"/>
      <c r="K60" s="126"/>
      <c r="L60" s="578" t="s">
        <v>3311</v>
      </c>
      <c r="M60" s="579"/>
      <c r="N60" s="580"/>
    </row>
    <row r="61" spans="1:14" ht="20.100000000000001" customHeight="1">
      <c r="A61">
        <v>99</v>
      </c>
      <c r="B61" s="119">
        <v>54</v>
      </c>
      <c r="C61" s="120">
        <v>162524203</v>
      </c>
      <c r="D61" s="121" t="s">
        <v>433</v>
      </c>
      <c r="E61" s="122" t="s">
        <v>434</v>
      </c>
      <c r="F61" s="123" t="s">
        <v>410</v>
      </c>
      <c r="G61" s="124" t="s">
        <v>411</v>
      </c>
      <c r="H61" s="125"/>
      <c r="I61" s="126"/>
      <c r="J61" s="126"/>
      <c r="K61" s="126"/>
      <c r="L61" s="578" t="s">
        <v>3311</v>
      </c>
      <c r="M61" s="579"/>
      <c r="N61" s="580"/>
    </row>
    <row r="62" spans="1:14" ht="20.100000000000001" customHeight="1">
      <c r="A62">
        <v>100</v>
      </c>
      <c r="B62" s="119">
        <v>55</v>
      </c>
      <c r="C62" s="120">
        <v>162413899</v>
      </c>
      <c r="D62" s="121" t="s">
        <v>436</v>
      </c>
      <c r="E62" s="122" t="s">
        <v>211</v>
      </c>
      <c r="F62" s="123" t="s">
        <v>415</v>
      </c>
      <c r="G62" s="124" t="s">
        <v>411</v>
      </c>
      <c r="H62" s="125"/>
      <c r="I62" s="126"/>
      <c r="J62" s="126"/>
      <c r="K62" s="126"/>
      <c r="L62" s="578" t="s">
        <v>3311</v>
      </c>
      <c r="M62" s="579"/>
      <c r="N62" s="580"/>
    </row>
    <row r="63" spans="1:14" ht="20.100000000000001" customHeight="1">
      <c r="A63">
        <v>101</v>
      </c>
      <c r="B63" s="119">
        <v>56</v>
      </c>
      <c r="C63" s="120">
        <v>162413900</v>
      </c>
      <c r="D63" s="121" t="s">
        <v>198</v>
      </c>
      <c r="E63" s="122" t="s">
        <v>437</v>
      </c>
      <c r="F63" s="123" t="s">
        <v>415</v>
      </c>
      <c r="G63" s="124" t="s">
        <v>411</v>
      </c>
      <c r="H63" s="125"/>
      <c r="I63" s="126"/>
      <c r="J63" s="126"/>
      <c r="K63" s="126"/>
      <c r="L63" s="578" t="s">
        <v>3311</v>
      </c>
      <c r="M63" s="579"/>
      <c r="N63" s="580"/>
    </row>
  </sheetData>
  <mergeCells count="72"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63 L8:N63">
    <cfRule type="cellIs" dxfId="20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2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3315</v>
      </c>
    </row>
    <row r="2" spans="1:17" s="110" customFormat="1">
      <c r="C2" s="561" t="s">
        <v>82</v>
      </c>
      <c r="D2" s="561"/>
      <c r="E2" s="113" t="s">
        <v>3316</v>
      </c>
      <c r="F2" s="561" t="s">
        <v>3306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3307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3317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102</v>
      </c>
      <c r="B8" s="119">
        <v>1</v>
      </c>
      <c r="C8" s="120">
        <v>162413904</v>
      </c>
      <c r="D8" s="121" t="s">
        <v>439</v>
      </c>
      <c r="E8" s="122" t="s">
        <v>440</v>
      </c>
      <c r="F8" s="123" t="s">
        <v>415</v>
      </c>
      <c r="G8" s="124" t="s">
        <v>411</v>
      </c>
      <c r="H8" s="125"/>
      <c r="I8" s="126"/>
      <c r="J8" s="126"/>
      <c r="K8" s="126"/>
      <c r="L8" s="575" t="s">
        <v>3311</v>
      </c>
      <c r="M8" s="576"/>
      <c r="N8" s="577"/>
    </row>
    <row r="9" spans="1:17" ht="20.100000000000001" customHeight="1">
      <c r="A9">
        <v>103</v>
      </c>
      <c r="B9" s="119">
        <v>2</v>
      </c>
      <c r="C9" s="120">
        <v>162413907</v>
      </c>
      <c r="D9" s="121" t="s">
        <v>441</v>
      </c>
      <c r="E9" s="122" t="s">
        <v>235</v>
      </c>
      <c r="F9" s="123" t="s">
        <v>415</v>
      </c>
      <c r="G9" s="124" t="s">
        <v>411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104</v>
      </c>
      <c r="B10" s="119">
        <v>3</v>
      </c>
      <c r="C10" s="120">
        <v>162413912</v>
      </c>
      <c r="D10" s="121" t="s">
        <v>443</v>
      </c>
      <c r="E10" s="122" t="s">
        <v>444</v>
      </c>
      <c r="F10" s="123" t="s">
        <v>410</v>
      </c>
      <c r="G10" s="124" t="s">
        <v>411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105</v>
      </c>
      <c r="B11" s="119">
        <v>4</v>
      </c>
      <c r="C11" s="120">
        <v>162333744</v>
      </c>
      <c r="D11" s="121" t="s">
        <v>446</v>
      </c>
      <c r="E11" s="122" t="s">
        <v>124</v>
      </c>
      <c r="F11" s="123" t="s">
        <v>410</v>
      </c>
      <c r="G11" s="124" t="s">
        <v>411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106</v>
      </c>
      <c r="B12" s="119">
        <v>5</v>
      </c>
      <c r="C12" s="120">
        <v>162413917</v>
      </c>
      <c r="D12" s="121" t="s">
        <v>447</v>
      </c>
      <c r="E12" s="122" t="s">
        <v>448</v>
      </c>
      <c r="F12" s="123" t="s">
        <v>410</v>
      </c>
      <c r="G12" s="124" t="s">
        <v>411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107</v>
      </c>
      <c r="B13" s="119">
        <v>6</v>
      </c>
      <c r="C13" s="120">
        <v>162413918</v>
      </c>
      <c r="D13" s="121" t="s">
        <v>450</v>
      </c>
      <c r="E13" s="122" t="s">
        <v>448</v>
      </c>
      <c r="F13" s="123" t="s">
        <v>415</v>
      </c>
      <c r="G13" s="124" t="s">
        <v>411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108</v>
      </c>
      <c r="B14" s="119">
        <v>7</v>
      </c>
      <c r="C14" s="120">
        <v>162417439</v>
      </c>
      <c r="D14" s="121" t="s">
        <v>452</v>
      </c>
      <c r="E14" s="122" t="s">
        <v>453</v>
      </c>
      <c r="F14" s="123" t="s">
        <v>415</v>
      </c>
      <c r="G14" s="124" t="s">
        <v>411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109</v>
      </c>
      <c r="B15" s="119">
        <v>8</v>
      </c>
      <c r="C15" s="120">
        <v>162413920</v>
      </c>
      <c r="D15" s="121" t="s">
        <v>454</v>
      </c>
      <c r="E15" s="122" t="s">
        <v>455</v>
      </c>
      <c r="F15" s="123" t="s">
        <v>410</v>
      </c>
      <c r="G15" s="124" t="s">
        <v>411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110</v>
      </c>
      <c r="B16" s="119">
        <v>9</v>
      </c>
      <c r="C16" s="120">
        <v>162417506</v>
      </c>
      <c r="D16" s="121" t="s">
        <v>457</v>
      </c>
      <c r="E16" s="122" t="s">
        <v>455</v>
      </c>
      <c r="F16" s="123" t="s">
        <v>415</v>
      </c>
      <c r="G16" s="124" t="s">
        <v>411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111</v>
      </c>
      <c r="B17" s="119">
        <v>10</v>
      </c>
      <c r="C17" s="120">
        <v>162413923</v>
      </c>
      <c r="D17" s="121" t="s">
        <v>198</v>
      </c>
      <c r="E17" s="122" t="s">
        <v>459</v>
      </c>
      <c r="F17" s="123" t="s">
        <v>415</v>
      </c>
      <c r="G17" s="124" t="s">
        <v>411</v>
      </c>
      <c r="H17" s="125"/>
      <c r="I17" s="126"/>
      <c r="J17" s="126"/>
      <c r="K17" s="126"/>
      <c r="L17" s="578" t="s">
        <v>3311</v>
      </c>
      <c r="M17" s="579"/>
      <c r="N17" s="580"/>
    </row>
    <row r="18" spans="1:14" ht="20.100000000000001" customHeight="1">
      <c r="A18">
        <v>112</v>
      </c>
      <c r="B18" s="119">
        <v>11</v>
      </c>
      <c r="C18" s="120">
        <v>162413924</v>
      </c>
      <c r="D18" s="121" t="s">
        <v>461</v>
      </c>
      <c r="E18" s="122" t="s">
        <v>459</v>
      </c>
      <c r="F18" s="123" t="s">
        <v>410</v>
      </c>
      <c r="G18" s="124" t="s">
        <v>411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113</v>
      </c>
      <c r="B19" s="119">
        <v>12</v>
      </c>
      <c r="C19" s="120">
        <v>152416453</v>
      </c>
      <c r="D19" s="121" t="s">
        <v>463</v>
      </c>
      <c r="E19" s="122" t="s">
        <v>464</v>
      </c>
      <c r="F19" s="123" t="s">
        <v>415</v>
      </c>
      <c r="G19" s="124" t="s">
        <v>411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114</v>
      </c>
      <c r="B20" s="119">
        <v>13</v>
      </c>
      <c r="C20" s="120">
        <v>162413926</v>
      </c>
      <c r="D20" s="121" t="s">
        <v>465</v>
      </c>
      <c r="E20" s="122" t="s">
        <v>464</v>
      </c>
      <c r="F20" s="123" t="s">
        <v>410</v>
      </c>
      <c r="G20" s="124" t="s">
        <v>411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115</v>
      </c>
      <c r="B21" s="119">
        <v>14</v>
      </c>
      <c r="C21" s="120">
        <v>162413927</v>
      </c>
      <c r="D21" s="121" t="s">
        <v>466</v>
      </c>
      <c r="E21" s="122" t="s">
        <v>467</v>
      </c>
      <c r="F21" s="123" t="s">
        <v>410</v>
      </c>
      <c r="G21" s="124" t="s">
        <v>411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116</v>
      </c>
      <c r="B22" s="119">
        <v>15</v>
      </c>
      <c r="C22" s="120">
        <v>162416456</v>
      </c>
      <c r="D22" s="121" t="s">
        <v>469</v>
      </c>
      <c r="E22" s="122" t="s">
        <v>259</v>
      </c>
      <c r="F22" s="123" t="s">
        <v>415</v>
      </c>
      <c r="G22" s="124" t="s">
        <v>411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117</v>
      </c>
      <c r="B23" s="119">
        <v>16</v>
      </c>
      <c r="C23" s="120">
        <v>162413934</v>
      </c>
      <c r="D23" s="121" t="s">
        <v>471</v>
      </c>
      <c r="E23" s="122" t="s">
        <v>121</v>
      </c>
      <c r="F23" s="123" t="s">
        <v>415</v>
      </c>
      <c r="G23" s="124" t="s">
        <v>411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118</v>
      </c>
      <c r="B24" s="119">
        <v>17</v>
      </c>
      <c r="C24" s="120">
        <v>162413935</v>
      </c>
      <c r="D24" s="121" t="s">
        <v>443</v>
      </c>
      <c r="E24" s="122" t="s">
        <v>121</v>
      </c>
      <c r="F24" s="123" t="s">
        <v>415</v>
      </c>
      <c r="G24" s="124" t="s">
        <v>411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119</v>
      </c>
      <c r="B25" s="119">
        <v>18</v>
      </c>
      <c r="C25" s="120">
        <v>162413939</v>
      </c>
      <c r="D25" s="121" t="s">
        <v>474</v>
      </c>
      <c r="E25" s="122" t="s">
        <v>121</v>
      </c>
      <c r="F25" s="123" t="s">
        <v>410</v>
      </c>
      <c r="G25" s="124" t="s">
        <v>411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120</v>
      </c>
      <c r="B26" s="119">
        <v>19</v>
      </c>
      <c r="C26" s="120">
        <v>162417023</v>
      </c>
      <c r="D26" s="121" t="s">
        <v>475</v>
      </c>
      <c r="E26" s="122" t="s">
        <v>121</v>
      </c>
      <c r="F26" s="123" t="s">
        <v>415</v>
      </c>
      <c r="G26" s="124" t="s">
        <v>411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121</v>
      </c>
      <c r="B27" s="119">
        <v>20</v>
      </c>
      <c r="C27" s="120">
        <v>162413940</v>
      </c>
      <c r="D27" s="121" t="s">
        <v>192</v>
      </c>
      <c r="E27" s="122" t="s">
        <v>270</v>
      </c>
      <c r="F27" s="123" t="s">
        <v>415</v>
      </c>
      <c r="G27" s="124" t="s">
        <v>411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122</v>
      </c>
      <c r="B28" s="119">
        <v>21</v>
      </c>
      <c r="C28" s="120">
        <v>162413952</v>
      </c>
      <c r="D28" s="121" t="s">
        <v>198</v>
      </c>
      <c r="E28" s="122" t="s">
        <v>478</v>
      </c>
      <c r="F28" s="123" t="s">
        <v>415</v>
      </c>
      <c r="G28" s="124" t="s">
        <v>411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123</v>
      </c>
      <c r="B29" s="119">
        <v>22</v>
      </c>
      <c r="C29" s="120">
        <v>152412052</v>
      </c>
      <c r="D29" s="121" t="s">
        <v>479</v>
      </c>
      <c r="E29" s="122" t="s">
        <v>480</v>
      </c>
      <c r="F29" s="123" t="s">
        <v>410</v>
      </c>
      <c r="G29" s="124" t="s">
        <v>411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124</v>
      </c>
      <c r="B30" s="119">
        <v>23</v>
      </c>
      <c r="C30" s="120">
        <v>152413376</v>
      </c>
      <c r="D30" s="121" t="s">
        <v>482</v>
      </c>
      <c r="E30" s="122" t="s">
        <v>308</v>
      </c>
      <c r="F30" s="123" t="s">
        <v>410</v>
      </c>
      <c r="G30" s="124" t="s">
        <v>411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125</v>
      </c>
      <c r="B31" s="119">
        <v>24</v>
      </c>
      <c r="C31" s="120">
        <v>152413333</v>
      </c>
      <c r="D31" s="121" t="s">
        <v>484</v>
      </c>
      <c r="E31" s="122" t="s">
        <v>485</v>
      </c>
      <c r="F31" s="123" t="s">
        <v>415</v>
      </c>
      <c r="G31" s="124" t="s">
        <v>411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126</v>
      </c>
      <c r="B32" s="119">
        <v>25</v>
      </c>
      <c r="C32" s="120">
        <v>152413326</v>
      </c>
      <c r="D32" s="121" t="s">
        <v>3139</v>
      </c>
      <c r="E32" s="122" t="s">
        <v>262</v>
      </c>
      <c r="F32" s="123" t="s">
        <v>3301</v>
      </c>
      <c r="G32" s="124" t="s">
        <v>411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127</v>
      </c>
      <c r="B33" s="119">
        <v>26</v>
      </c>
      <c r="C33" s="120">
        <v>162423967</v>
      </c>
      <c r="D33" s="121" t="s">
        <v>466</v>
      </c>
      <c r="E33" s="122" t="s">
        <v>486</v>
      </c>
      <c r="F33" s="123" t="s">
        <v>488</v>
      </c>
      <c r="G33" s="124" t="s">
        <v>489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128</v>
      </c>
      <c r="B34" s="119">
        <v>27</v>
      </c>
      <c r="C34" s="120">
        <v>162717325</v>
      </c>
      <c r="D34" s="121" t="s">
        <v>429</v>
      </c>
      <c r="E34" s="122" t="s">
        <v>486</v>
      </c>
      <c r="F34" s="123" t="s">
        <v>491</v>
      </c>
      <c r="G34" s="124" t="s">
        <v>489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129</v>
      </c>
      <c r="B35" s="119">
        <v>28</v>
      </c>
      <c r="C35" s="120">
        <v>162423968</v>
      </c>
      <c r="D35" s="121" t="s">
        <v>492</v>
      </c>
      <c r="E35" s="122" t="s">
        <v>422</v>
      </c>
      <c r="F35" s="123" t="s">
        <v>488</v>
      </c>
      <c r="G35" s="124" t="s">
        <v>489</v>
      </c>
      <c r="H35" s="125"/>
      <c r="I35" s="126"/>
      <c r="J35" s="126"/>
      <c r="K35" s="126"/>
      <c r="L35" s="578" t="s">
        <v>3311</v>
      </c>
      <c r="M35" s="579"/>
      <c r="N35" s="580"/>
    </row>
    <row r="36" spans="1:14" ht="20.100000000000001" customHeight="1">
      <c r="A36">
        <v>130</v>
      </c>
      <c r="B36" s="119">
        <v>29</v>
      </c>
      <c r="C36" s="120">
        <v>162735068</v>
      </c>
      <c r="D36" s="121" t="s">
        <v>494</v>
      </c>
      <c r="E36" s="122" t="s">
        <v>495</v>
      </c>
      <c r="F36" s="123" t="s">
        <v>491</v>
      </c>
      <c r="G36" s="124" t="s">
        <v>489</v>
      </c>
      <c r="H36" s="125"/>
      <c r="I36" s="126"/>
      <c r="J36" s="126"/>
      <c r="K36" s="126"/>
      <c r="L36" s="578" t="s">
        <v>3311</v>
      </c>
      <c r="M36" s="579"/>
      <c r="N36" s="580"/>
    </row>
    <row r="37" spans="1:14" ht="20.100000000000001" customHeight="1">
      <c r="A37">
        <v>131</v>
      </c>
      <c r="B37" s="128">
        <v>30</v>
      </c>
      <c r="C37" s="120">
        <v>162716854</v>
      </c>
      <c r="D37" s="121" t="s">
        <v>496</v>
      </c>
      <c r="E37" s="122" t="s">
        <v>323</v>
      </c>
      <c r="F37" s="123" t="s">
        <v>491</v>
      </c>
      <c r="G37" s="124" t="s">
        <v>489</v>
      </c>
      <c r="H37" s="129"/>
      <c r="I37" s="130"/>
      <c r="J37" s="130"/>
      <c r="K37" s="130"/>
      <c r="L37" s="578" t="s">
        <v>3311</v>
      </c>
      <c r="M37" s="579"/>
      <c r="N37" s="580"/>
    </row>
    <row r="38" spans="1:14" ht="20.100000000000001" customHeight="1">
      <c r="A38">
        <v>132</v>
      </c>
      <c r="B38" s="150">
        <v>31</v>
      </c>
      <c r="C38" s="151">
        <v>162427109</v>
      </c>
      <c r="D38" s="152" t="s">
        <v>498</v>
      </c>
      <c r="E38" s="153" t="s">
        <v>499</v>
      </c>
      <c r="F38" s="154" t="s">
        <v>488</v>
      </c>
      <c r="G38" s="155" t="s">
        <v>489</v>
      </c>
      <c r="H38" s="156"/>
      <c r="I38" s="157"/>
      <c r="J38" s="157"/>
      <c r="K38" s="157"/>
      <c r="L38" s="575" t="s">
        <v>3311</v>
      </c>
      <c r="M38" s="576"/>
      <c r="N38" s="577"/>
    </row>
    <row r="39" spans="1:14" ht="20.100000000000001" customHeight="1">
      <c r="A39">
        <v>133</v>
      </c>
      <c r="B39" s="119">
        <v>32</v>
      </c>
      <c r="C39" s="120">
        <v>162715065</v>
      </c>
      <c r="D39" s="121" t="s">
        <v>198</v>
      </c>
      <c r="E39" s="122" t="s">
        <v>328</v>
      </c>
      <c r="F39" s="123" t="s">
        <v>491</v>
      </c>
      <c r="G39" s="124" t="s">
        <v>489</v>
      </c>
      <c r="H39" s="125"/>
      <c r="I39" s="126"/>
      <c r="J39" s="126"/>
      <c r="K39" s="126"/>
      <c r="L39" s="578" t="s">
        <v>3311</v>
      </c>
      <c r="M39" s="579"/>
      <c r="N39" s="580"/>
    </row>
    <row r="40" spans="1:14" ht="20.100000000000001" customHeight="1">
      <c r="A40">
        <v>134</v>
      </c>
      <c r="B40" s="119">
        <v>33</v>
      </c>
      <c r="C40" s="120">
        <v>162737113</v>
      </c>
      <c r="D40" s="121" t="s">
        <v>330</v>
      </c>
      <c r="E40" s="122" t="s">
        <v>331</v>
      </c>
      <c r="F40" s="123" t="s">
        <v>491</v>
      </c>
      <c r="G40" s="124" t="s">
        <v>489</v>
      </c>
      <c r="H40" s="125"/>
      <c r="I40" s="126"/>
      <c r="J40" s="126"/>
      <c r="K40" s="126"/>
      <c r="L40" s="578" t="s">
        <v>3311</v>
      </c>
      <c r="M40" s="579"/>
      <c r="N40" s="580"/>
    </row>
    <row r="41" spans="1:14" ht="20.100000000000001" customHeight="1">
      <c r="A41">
        <v>135</v>
      </c>
      <c r="B41" s="119">
        <v>34</v>
      </c>
      <c r="C41" s="120">
        <v>162423969</v>
      </c>
      <c r="D41" s="121" t="s">
        <v>503</v>
      </c>
      <c r="E41" s="122" t="s">
        <v>504</v>
      </c>
      <c r="F41" s="123" t="s">
        <v>488</v>
      </c>
      <c r="G41" s="124" t="s">
        <v>489</v>
      </c>
      <c r="H41" s="125"/>
      <c r="I41" s="126"/>
      <c r="J41" s="126"/>
      <c r="K41" s="126"/>
      <c r="L41" s="578" t="s">
        <v>3311</v>
      </c>
      <c r="M41" s="579"/>
      <c r="N41" s="580"/>
    </row>
    <row r="42" spans="1:14" ht="20.100000000000001" customHeight="1">
      <c r="A42">
        <v>136</v>
      </c>
      <c r="B42" s="119">
        <v>35</v>
      </c>
      <c r="C42" s="120">
        <v>162715066</v>
      </c>
      <c r="D42" s="121" t="s">
        <v>330</v>
      </c>
      <c r="E42" s="122" t="s">
        <v>199</v>
      </c>
      <c r="F42" s="123" t="s">
        <v>491</v>
      </c>
      <c r="G42" s="124" t="s">
        <v>489</v>
      </c>
      <c r="H42" s="125"/>
      <c r="I42" s="126"/>
      <c r="J42" s="126"/>
      <c r="K42" s="126"/>
      <c r="L42" s="578" t="s">
        <v>3311</v>
      </c>
      <c r="M42" s="579"/>
      <c r="N42" s="580"/>
    </row>
    <row r="43" spans="1:14" ht="20.100000000000001" customHeight="1">
      <c r="A43">
        <v>137</v>
      </c>
      <c r="B43" s="119">
        <v>36</v>
      </c>
      <c r="C43" s="120">
        <v>161325317</v>
      </c>
      <c r="D43" s="121" t="s">
        <v>506</v>
      </c>
      <c r="E43" s="122" t="s">
        <v>199</v>
      </c>
      <c r="F43" s="123" t="s">
        <v>491</v>
      </c>
      <c r="G43" s="124" t="s">
        <v>489</v>
      </c>
      <c r="H43" s="125"/>
      <c r="I43" s="126"/>
      <c r="J43" s="126"/>
      <c r="K43" s="126"/>
      <c r="L43" s="578" t="s">
        <v>3311</v>
      </c>
      <c r="M43" s="579"/>
      <c r="N43" s="580"/>
    </row>
    <row r="44" spans="1:14" ht="20.100000000000001" customHeight="1">
      <c r="A44">
        <v>138</v>
      </c>
      <c r="B44" s="119">
        <v>37</v>
      </c>
      <c r="C44" s="120">
        <v>152714465</v>
      </c>
      <c r="D44" s="121" t="s">
        <v>508</v>
      </c>
      <c r="E44" s="122" t="s">
        <v>211</v>
      </c>
      <c r="F44" s="123" t="s">
        <v>491</v>
      </c>
      <c r="G44" s="124" t="s">
        <v>489</v>
      </c>
      <c r="H44" s="125"/>
      <c r="I44" s="126"/>
      <c r="J44" s="126"/>
      <c r="K44" s="126"/>
      <c r="L44" s="578" t="s">
        <v>3311</v>
      </c>
      <c r="M44" s="579"/>
      <c r="N44" s="580"/>
    </row>
    <row r="45" spans="1:14" ht="20.100000000000001" customHeight="1">
      <c r="A45">
        <v>139</v>
      </c>
      <c r="B45" s="119">
        <v>38</v>
      </c>
      <c r="C45" s="120">
        <v>162423971</v>
      </c>
      <c r="D45" s="121" t="s">
        <v>350</v>
      </c>
      <c r="E45" s="122" t="s">
        <v>437</v>
      </c>
      <c r="F45" s="123" t="s">
        <v>488</v>
      </c>
      <c r="G45" s="124" t="s">
        <v>489</v>
      </c>
      <c r="H45" s="125"/>
      <c r="I45" s="126"/>
      <c r="J45" s="126"/>
      <c r="K45" s="126"/>
      <c r="L45" s="578" t="s">
        <v>3311</v>
      </c>
      <c r="M45" s="579"/>
      <c r="N45" s="580"/>
    </row>
    <row r="46" spans="1:14" ht="20.100000000000001" customHeight="1">
      <c r="A46">
        <v>140</v>
      </c>
      <c r="B46" s="119">
        <v>39</v>
      </c>
      <c r="C46" s="120">
        <v>152734522</v>
      </c>
      <c r="D46" s="121" t="s">
        <v>511</v>
      </c>
      <c r="E46" s="122" t="s">
        <v>437</v>
      </c>
      <c r="F46" s="123" t="s">
        <v>491</v>
      </c>
      <c r="G46" s="124" t="s">
        <v>489</v>
      </c>
      <c r="H46" s="125"/>
      <c r="I46" s="126"/>
      <c r="J46" s="126"/>
      <c r="K46" s="126"/>
      <c r="L46" s="578" t="s">
        <v>3311</v>
      </c>
      <c r="M46" s="579"/>
      <c r="N46" s="580"/>
    </row>
    <row r="47" spans="1:14" ht="20.100000000000001" customHeight="1">
      <c r="A47">
        <v>141</v>
      </c>
      <c r="B47" s="119">
        <v>40</v>
      </c>
      <c r="C47" s="120">
        <v>162423972</v>
      </c>
      <c r="D47" s="121" t="s">
        <v>513</v>
      </c>
      <c r="E47" s="122" t="s">
        <v>514</v>
      </c>
      <c r="F47" s="123" t="s">
        <v>488</v>
      </c>
      <c r="G47" s="124" t="s">
        <v>489</v>
      </c>
      <c r="H47" s="125"/>
      <c r="I47" s="126"/>
      <c r="J47" s="126"/>
      <c r="K47" s="126"/>
      <c r="L47" s="578" t="s">
        <v>3311</v>
      </c>
      <c r="M47" s="579"/>
      <c r="N47" s="580"/>
    </row>
    <row r="48" spans="1:14" ht="20.100000000000001" customHeight="1">
      <c r="A48">
        <v>142</v>
      </c>
      <c r="B48" s="119">
        <v>41</v>
      </c>
      <c r="C48" s="120">
        <v>162735072</v>
      </c>
      <c r="D48" s="121" t="s">
        <v>516</v>
      </c>
      <c r="E48" s="122" t="s">
        <v>230</v>
      </c>
      <c r="F48" s="123" t="s">
        <v>491</v>
      </c>
      <c r="G48" s="124" t="s">
        <v>489</v>
      </c>
      <c r="H48" s="125"/>
      <c r="I48" s="126"/>
      <c r="J48" s="126"/>
      <c r="K48" s="126"/>
      <c r="L48" s="578" t="s">
        <v>3311</v>
      </c>
      <c r="M48" s="579"/>
      <c r="N48" s="580"/>
    </row>
    <row r="49" spans="1:14" ht="20.100000000000001" customHeight="1">
      <c r="A49">
        <v>143</v>
      </c>
      <c r="B49" s="119">
        <v>42</v>
      </c>
      <c r="C49" s="120">
        <v>162716961</v>
      </c>
      <c r="D49" s="121" t="s">
        <v>518</v>
      </c>
      <c r="E49" s="122" t="s">
        <v>519</v>
      </c>
      <c r="F49" s="123" t="s">
        <v>491</v>
      </c>
      <c r="G49" s="124" t="s">
        <v>489</v>
      </c>
      <c r="H49" s="125"/>
      <c r="I49" s="126"/>
      <c r="J49" s="126"/>
      <c r="K49" s="126"/>
      <c r="L49" s="578" t="s">
        <v>3311</v>
      </c>
      <c r="M49" s="579"/>
      <c r="N49" s="580"/>
    </row>
    <row r="50" spans="1:14" ht="20.100000000000001" customHeight="1">
      <c r="A50">
        <v>144</v>
      </c>
      <c r="B50" s="119">
        <v>43</v>
      </c>
      <c r="C50" s="120">
        <v>162736788</v>
      </c>
      <c r="D50" s="121" t="s">
        <v>443</v>
      </c>
      <c r="E50" s="122" t="s">
        <v>520</v>
      </c>
      <c r="F50" s="123" t="s">
        <v>491</v>
      </c>
      <c r="G50" s="124" t="s">
        <v>489</v>
      </c>
      <c r="H50" s="125"/>
      <c r="I50" s="126"/>
      <c r="J50" s="126"/>
      <c r="K50" s="126"/>
      <c r="L50" s="578" t="s">
        <v>3311</v>
      </c>
      <c r="M50" s="579"/>
      <c r="N50" s="580"/>
    </row>
    <row r="51" spans="1:14" ht="20.100000000000001" customHeight="1">
      <c r="A51">
        <v>145</v>
      </c>
      <c r="B51" s="119">
        <v>44</v>
      </c>
      <c r="C51" s="120">
        <v>162717203</v>
      </c>
      <c r="D51" s="121" t="s">
        <v>521</v>
      </c>
      <c r="E51" s="122" t="s">
        <v>522</v>
      </c>
      <c r="F51" s="123" t="s">
        <v>491</v>
      </c>
      <c r="G51" s="124" t="s">
        <v>489</v>
      </c>
      <c r="H51" s="125"/>
      <c r="I51" s="126"/>
      <c r="J51" s="126"/>
      <c r="K51" s="126"/>
      <c r="L51" s="578" t="s">
        <v>3311</v>
      </c>
      <c r="M51" s="579"/>
      <c r="N51" s="580"/>
    </row>
    <row r="52" spans="1:14" ht="20.100000000000001" customHeight="1">
      <c r="A52">
        <v>146</v>
      </c>
      <c r="B52" s="119">
        <v>45</v>
      </c>
      <c r="C52" s="120">
        <v>162423973</v>
      </c>
      <c r="D52" s="121" t="s">
        <v>524</v>
      </c>
      <c r="E52" s="122" t="s">
        <v>448</v>
      </c>
      <c r="F52" s="123" t="s">
        <v>488</v>
      </c>
      <c r="G52" s="124" t="s">
        <v>489</v>
      </c>
      <c r="H52" s="125"/>
      <c r="I52" s="126"/>
      <c r="J52" s="126"/>
      <c r="K52" s="126"/>
      <c r="L52" s="578" t="s">
        <v>3311</v>
      </c>
      <c r="M52" s="579"/>
      <c r="N52" s="580"/>
    </row>
    <row r="53" spans="1:14" ht="20.100000000000001" customHeight="1">
      <c r="A53">
        <v>147</v>
      </c>
      <c r="B53" s="119">
        <v>46</v>
      </c>
      <c r="C53" s="120">
        <v>162735073</v>
      </c>
      <c r="D53" s="121" t="s">
        <v>526</v>
      </c>
      <c r="E53" s="122" t="s">
        <v>342</v>
      </c>
      <c r="F53" s="123" t="s">
        <v>491</v>
      </c>
      <c r="G53" s="124" t="s">
        <v>489</v>
      </c>
      <c r="H53" s="125"/>
      <c r="I53" s="126"/>
      <c r="J53" s="126"/>
      <c r="K53" s="126"/>
      <c r="L53" s="578" t="s">
        <v>3311</v>
      </c>
      <c r="M53" s="579"/>
      <c r="N53" s="580"/>
    </row>
    <row r="54" spans="1:14" ht="20.100000000000001" customHeight="1">
      <c r="A54">
        <v>148</v>
      </c>
      <c r="B54" s="119">
        <v>47</v>
      </c>
      <c r="C54" s="120">
        <v>152734510</v>
      </c>
      <c r="D54" s="121" t="s">
        <v>527</v>
      </c>
      <c r="E54" s="122" t="s">
        <v>464</v>
      </c>
      <c r="F54" s="123" t="s">
        <v>491</v>
      </c>
      <c r="G54" s="124" t="s">
        <v>489</v>
      </c>
      <c r="H54" s="125"/>
      <c r="I54" s="126"/>
      <c r="J54" s="126"/>
      <c r="K54" s="126"/>
      <c r="L54" s="578" t="s">
        <v>3311</v>
      </c>
      <c r="M54" s="579"/>
      <c r="N54" s="580"/>
    </row>
    <row r="55" spans="1:14" ht="20.100000000000001" customHeight="1">
      <c r="A55">
        <v>149</v>
      </c>
      <c r="B55" s="119">
        <v>48</v>
      </c>
      <c r="C55" s="120">
        <v>162423976</v>
      </c>
      <c r="D55" s="121" t="s">
        <v>529</v>
      </c>
      <c r="E55" s="122" t="s">
        <v>530</v>
      </c>
      <c r="F55" s="123" t="s">
        <v>488</v>
      </c>
      <c r="G55" s="124" t="s">
        <v>489</v>
      </c>
      <c r="H55" s="125"/>
      <c r="I55" s="126"/>
      <c r="J55" s="126"/>
      <c r="K55" s="126"/>
      <c r="L55" s="578" t="s">
        <v>3311</v>
      </c>
      <c r="M55" s="579"/>
      <c r="N55" s="580"/>
    </row>
    <row r="56" spans="1:14" ht="20.100000000000001" customHeight="1">
      <c r="A56">
        <v>150</v>
      </c>
      <c r="B56" s="119">
        <v>49</v>
      </c>
      <c r="C56" s="120">
        <v>162426908</v>
      </c>
      <c r="D56" s="121" t="s">
        <v>441</v>
      </c>
      <c r="E56" s="122" t="s">
        <v>532</v>
      </c>
      <c r="F56" s="123" t="s">
        <v>488</v>
      </c>
      <c r="G56" s="124" t="s">
        <v>489</v>
      </c>
      <c r="H56" s="125"/>
      <c r="I56" s="126"/>
      <c r="J56" s="126"/>
      <c r="K56" s="126"/>
      <c r="L56" s="578" t="s">
        <v>3311</v>
      </c>
      <c r="M56" s="579"/>
      <c r="N56" s="580"/>
    </row>
    <row r="57" spans="1:14" ht="20.100000000000001" customHeight="1">
      <c r="A57">
        <v>151</v>
      </c>
      <c r="B57" s="119">
        <v>50</v>
      </c>
      <c r="C57" s="120">
        <v>162413937</v>
      </c>
      <c r="D57" s="121" t="s">
        <v>534</v>
      </c>
      <c r="E57" s="122" t="s">
        <v>121</v>
      </c>
      <c r="F57" s="123" t="s">
        <v>488</v>
      </c>
      <c r="G57" s="124" t="s">
        <v>489</v>
      </c>
      <c r="H57" s="125"/>
      <c r="I57" s="126"/>
      <c r="J57" s="126"/>
      <c r="K57" s="126"/>
      <c r="L57" s="578" t="s">
        <v>3311</v>
      </c>
      <c r="M57" s="579"/>
      <c r="N57" s="580"/>
    </row>
    <row r="58" spans="1:14" ht="20.100000000000001" customHeight="1">
      <c r="A58">
        <v>152</v>
      </c>
      <c r="B58" s="119">
        <v>51</v>
      </c>
      <c r="C58" s="120">
        <v>152732087</v>
      </c>
      <c r="D58" s="121" t="s">
        <v>536</v>
      </c>
      <c r="E58" s="122" t="s">
        <v>121</v>
      </c>
      <c r="F58" s="123" t="s">
        <v>491</v>
      </c>
      <c r="G58" s="124" t="s">
        <v>489</v>
      </c>
      <c r="H58" s="125"/>
      <c r="I58" s="126"/>
      <c r="J58" s="126"/>
      <c r="K58" s="126"/>
      <c r="L58" s="578" t="s">
        <v>3311</v>
      </c>
      <c r="M58" s="579"/>
      <c r="N58" s="580"/>
    </row>
    <row r="59" spans="1:14" ht="20.100000000000001" customHeight="1">
      <c r="A59">
        <v>153</v>
      </c>
      <c r="B59" s="119">
        <v>52</v>
      </c>
      <c r="C59" s="120">
        <v>162735074</v>
      </c>
      <c r="D59" s="121" t="s">
        <v>538</v>
      </c>
      <c r="E59" s="122" t="s">
        <v>539</v>
      </c>
      <c r="F59" s="123" t="s">
        <v>491</v>
      </c>
      <c r="G59" s="124" t="s">
        <v>489</v>
      </c>
      <c r="H59" s="125"/>
      <c r="I59" s="126"/>
      <c r="J59" s="126"/>
      <c r="K59" s="126"/>
      <c r="L59" s="578" t="s">
        <v>3311</v>
      </c>
      <c r="M59" s="579"/>
      <c r="N59" s="580"/>
    </row>
    <row r="60" spans="1:14" ht="20.100000000000001" customHeight="1">
      <c r="A60">
        <v>154</v>
      </c>
      <c r="B60" s="119">
        <v>53</v>
      </c>
      <c r="C60" s="120">
        <v>162737379</v>
      </c>
      <c r="D60" s="121" t="s">
        <v>471</v>
      </c>
      <c r="E60" s="122" t="s">
        <v>539</v>
      </c>
      <c r="F60" s="123" t="s">
        <v>491</v>
      </c>
      <c r="G60" s="124" t="s">
        <v>489</v>
      </c>
      <c r="H60" s="125"/>
      <c r="I60" s="126"/>
      <c r="J60" s="126"/>
      <c r="K60" s="126"/>
      <c r="L60" s="578" t="s">
        <v>3311</v>
      </c>
      <c r="M60" s="579"/>
      <c r="N60" s="580"/>
    </row>
    <row r="61" spans="1:14" ht="20.100000000000001" customHeight="1">
      <c r="A61">
        <v>155</v>
      </c>
      <c r="B61" s="119">
        <v>54</v>
      </c>
      <c r="C61" s="120">
        <v>152734529</v>
      </c>
      <c r="D61" s="121" t="s">
        <v>542</v>
      </c>
      <c r="E61" s="122" t="s">
        <v>276</v>
      </c>
      <c r="F61" s="123" t="s">
        <v>491</v>
      </c>
      <c r="G61" s="124" t="s">
        <v>489</v>
      </c>
      <c r="H61" s="125"/>
      <c r="I61" s="126"/>
      <c r="J61" s="126"/>
      <c r="K61" s="126"/>
      <c r="L61" s="578" t="s">
        <v>3311</v>
      </c>
      <c r="M61" s="579"/>
      <c r="N61" s="580"/>
    </row>
    <row r="62" spans="1:14" ht="20.100000000000001" customHeight="1">
      <c r="A62">
        <v>156</v>
      </c>
      <c r="B62" s="119">
        <v>55</v>
      </c>
      <c r="C62" s="120">
        <v>162737114</v>
      </c>
      <c r="D62" s="121" t="s">
        <v>544</v>
      </c>
      <c r="E62" s="122" t="s">
        <v>276</v>
      </c>
      <c r="F62" s="123" t="s">
        <v>491</v>
      </c>
      <c r="G62" s="124" t="s">
        <v>489</v>
      </c>
      <c r="H62" s="125"/>
      <c r="I62" s="126"/>
      <c r="J62" s="126"/>
      <c r="K62" s="126"/>
      <c r="L62" s="578" t="s">
        <v>3311</v>
      </c>
      <c r="M62" s="579"/>
      <c r="N62" s="580"/>
    </row>
    <row r="63" spans="1:14" ht="20.100000000000001" customHeight="1">
      <c r="A63">
        <v>157</v>
      </c>
      <c r="B63" s="119">
        <v>56</v>
      </c>
      <c r="C63" s="120">
        <v>162715067</v>
      </c>
      <c r="D63" s="121" t="s">
        <v>198</v>
      </c>
      <c r="E63" s="122" t="s">
        <v>546</v>
      </c>
      <c r="F63" s="123" t="s">
        <v>491</v>
      </c>
      <c r="G63" s="124" t="s">
        <v>489</v>
      </c>
      <c r="H63" s="125"/>
      <c r="I63" s="126"/>
      <c r="J63" s="126"/>
      <c r="K63" s="126"/>
      <c r="L63" s="578" t="s">
        <v>3311</v>
      </c>
      <c r="M63" s="579"/>
      <c r="N63" s="580"/>
    </row>
    <row r="64" spans="1:14" ht="20.100000000000001" customHeight="1">
      <c r="A64">
        <v>158</v>
      </c>
      <c r="B64" s="119">
        <v>57</v>
      </c>
      <c r="C64" s="120">
        <v>162737204</v>
      </c>
      <c r="D64" s="121" t="s">
        <v>443</v>
      </c>
      <c r="E64" s="122" t="s">
        <v>548</v>
      </c>
      <c r="F64" s="123" t="s">
        <v>491</v>
      </c>
      <c r="G64" s="124" t="s">
        <v>489</v>
      </c>
      <c r="H64" s="125"/>
      <c r="I64" s="126"/>
      <c r="J64" s="126"/>
      <c r="K64" s="126"/>
      <c r="L64" s="578" t="s">
        <v>3311</v>
      </c>
      <c r="M64" s="579"/>
      <c r="N64" s="580"/>
    </row>
    <row r="65" spans="1:14" ht="20.100000000000001" customHeight="1">
      <c r="A65">
        <v>159</v>
      </c>
      <c r="B65" s="119">
        <v>58</v>
      </c>
      <c r="C65" s="120">
        <v>162735076</v>
      </c>
      <c r="D65" s="121" t="s">
        <v>550</v>
      </c>
      <c r="E65" s="122" t="s">
        <v>391</v>
      </c>
      <c r="F65" s="123" t="s">
        <v>491</v>
      </c>
      <c r="G65" s="124" t="s">
        <v>489</v>
      </c>
      <c r="H65" s="125"/>
      <c r="I65" s="126"/>
      <c r="J65" s="126"/>
      <c r="K65" s="126"/>
      <c r="L65" s="578" t="s">
        <v>3311</v>
      </c>
      <c r="M65" s="579"/>
      <c r="N65" s="580"/>
    </row>
    <row r="66" spans="1:14" ht="20.100000000000001" customHeight="1">
      <c r="A66">
        <v>160</v>
      </c>
      <c r="B66" s="119">
        <v>59</v>
      </c>
      <c r="C66" s="120">
        <v>152734519</v>
      </c>
      <c r="D66" s="121" t="s">
        <v>552</v>
      </c>
      <c r="E66" s="122" t="s">
        <v>553</v>
      </c>
      <c r="F66" s="123" t="s">
        <v>491</v>
      </c>
      <c r="G66" s="124" t="s">
        <v>489</v>
      </c>
      <c r="H66" s="125"/>
      <c r="I66" s="126"/>
      <c r="J66" s="126"/>
      <c r="K66" s="126"/>
      <c r="L66" s="578" t="s">
        <v>3311</v>
      </c>
      <c r="M66" s="579"/>
      <c r="N66" s="580"/>
    </row>
    <row r="67" spans="1:14" ht="20.100000000000001" customHeight="1">
      <c r="A67">
        <v>161</v>
      </c>
      <c r="B67" s="119">
        <v>60</v>
      </c>
      <c r="C67" s="120">
        <v>162413953</v>
      </c>
      <c r="D67" s="121" t="s">
        <v>555</v>
      </c>
      <c r="E67" s="122" t="s">
        <v>556</v>
      </c>
      <c r="F67" s="123" t="s">
        <v>488</v>
      </c>
      <c r="G67" s="124" t="s">
        <v>489</v>
      </c>
      <c r="H67" s="125"/>
      <c r="I67" s="126"/>
      <c r="J67" s="126"/>
      <c r="K67" s="126"/>
      <c r="L67" s="578" t="s">
        <v>3311</v>
      </c>
      <c r="M67" s="579"/>
      <c r="N67" s="580"/>
    </row>
    <row r="68" spans="1:14" ht="20.100000000000001" customHeight="1">
      <c r="A68">
        <v>162</v>
      </c>
      <c r="B68" s="150">
        <v>61</v>
      </c>
      <c r="C68" s="151">
        <v>152714476</v>
      </c>
      <c r="D68" s="152" t="s">
        <v>558</v>
      </c>
      <c r="E68" s="153" t="s">
        <v>303</v>
      </c>
      <c r="F68" s="154" t="s">
        <v>491</v>
      </c>
      <c r="G68" s="155" t="s">
        <v>489</v>
      </c>
      <c r="H68" s="156"/>
      <c r="I68" s="157"/>
      <c r="J68" s="157"/>
      <c r="K68" s="157"/>
      <c r="L68" s="575" t="s">
        <v>3311</v>
      </c>
      <c r="M68" s="576"/>
      <c r="N68" s="577"/>
    </row>
    <row r="69" spans="1:14" ht="20.100000000000001" customHeight="1">
      <c r="A69">
        <v>163</v>
      </c>
      <c r="B69" s="119">
        <v>62</v>
      </c>
      <c r="C69" s="120">
        <v>162413959</v>
      </c>
      <c r="D69" s="121" t="s">
        <v>560</v>
      </c>
      <c r="E69" s="122" t="s">
        <v>305</v>
      </c>
      <c r="F69" s="123" t="s">
        <v>488</v>
      </c>
      <c r="G69" s="124" t="s">
        <v>489</v>
      </c>
      <c r="H69" s="125"/>
      <c r="I69" s="126"/>
      <c r="J69" s="126"/>
      <c r="K69" s="126"/>
      <c r="L69" s="578" t="s">
        <v>3311</v>
      </c>
      <c r="M69" s="579"/>
      <c r="N69" s="580"/>
    </row>
    <row r="70" spans="1:14" ht="20.100000000000001" customHeight="1">
      <c r="A70">
        <v>164</v>
      </c>
      <c r="B70" s="119">
        <v>63</v>
      </c>
      <c r="C70" s="120">
        <v>162736815</v>
      </c>
      <c r="D70" s="121" t="s">
        <v>562</v>
      </c>
      <c r="E70" s="122" t="s">
        <v>405</v>
      </c>
      <c r="F70" s="123" t="s">
        <v>491</v>
      </c>
      <c r="G70" s="124" t="s">
        <v>489</v>
      </c>
      <c r="H70" s="125"/>
      <c r="I70" s="126"/>
      <c r="J70" s="126"/>
      <c r="K70" s="126"/>
      <c r="L70" s="578" t="s">
        <v>3311</v>
      </c>
      <c r="M70" s="579"/>
      <c r="N70" s="580"/>
    </row>
    <row r="71" spans="1:14" ht="20.100000000000001" customHeight="1">
      <c r="A71">
        <v>165</v>
      </c>
      <c r="B71" s="119">
        <v>64</v>
      </c>
      <c r="C71" s="120">
        <v>162735078</v>
      </c>
      <c r="D71" s="121" t="s">
        <v>564</v>
      </c>
      <c r="E71" s="122" t="s">
        <v>565</v>
      </c>
      <c r="F71" s="123" t="s">
        <v>491</v>
      </c>
      <c r="G71" s="124" t="s">
        <v>489</v>
      </c>
      <c r="H71" s="125"/>
      <c r="I71" s="126"/>
      <c r="J71" s="126"/>
      <c r="K71" s="126"/>
      <c r="L71" s="578" t="s">
        <v>3311</v>
      </c>
      <c r="M71" s="579"/>
      <c r="N71" s="580"/>
    </row>
    <row r="72" spans="1:14" ht="20.100000000000001" customHeight="1">
      <c r="A72">
        <v>166</v>
      </c>
      <c r="B72" s="119">
        <v>65</v>
      </c>
      <c r="C72" s="120">
        <v>162736555</v>
      </c>
      <c r="D72" s="121" t="s">
        <v>566</v>
      </c>
      <c r="E72" s="122" t="s">
        <v>308</v>
      </c>
      <c r="F72" s="123" t="s">
        <v>491</v>
      </c>
      <c r="G72" s="124" t="s">
        <v>489</v>
      </c>
      <c r="H72" s="125"/>
      <c r="I72" s="126"/>
      <c r="J72" s="126"/>
      <c r="K72" s="126"/>
      <c r="L72" s="578" t="s">
        <v>3311</v>
      </c>
      <c r="M72" s="579"/>
      <c r="N72" s="580"/>
    </row>
  </sheetData>
  <mergeCells count="81">
    <mergeCell ref="L70:N70"/>
    <mergeCell ref="L71:N71"/>
    <mergeCell ref="L72:N72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72 L8:N72">
    <cfRule type="cellIs" dxfId="19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5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3318</v>
      </c>
    </row>
    <row r="2" spans="1:17" s="110" customFormat="1">
      <c r="C2" s="561" t="s">
        <v>82</v>
      </c>
      <c r="D2" s="561"/>
      <c r="E2" s="113" t="s">
        <v>3319</v>
      </c>
      <c r="F2" s="561" t="s">
        <v>3306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3307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3320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167</v>
      </c>
      <c r="B8" s="119">
        <v>1</v>
      </c>
      <c r="C8" s="120">
        <v>161446331</v>
      </c>
      <c r="D8" s="121" t="s">
        <v>568</v>
      </c>
      <c r="E8" s="122" t="s">
        <v>569</v>
      </c>
      <c r="F8" s="123" t="s">
        <v>491</v>
      </c>
      <c r="G8" s="124" t="s">
        <v>489</v>
      </c>
      <c r="H8" s="125"/>
      <c r="I8" s="126"/>
      <c r="J8" s="126"/>
      <c r="K8" s="126"/>
      <c r="L8" s="575" t="s">
        <v>3311</v>
      </c>
      <c r="M8" s="576"/>
      <c r="N8" s="577"/>
    </row>
    <row r="9" spans="1:17" ht="20.100000000000001" customHeight="1">
      <c r="A9">
        <v>168</v>
      </c>
      <c r="B9" s="119">
        <v>2</v>
      </c>
      <c r="C9" s="120">
        <v>162423977</v>
      </c>
      <c r="D9" s="121" t="s">
        <v>570</v>
      </c>
      <c r="E9" s="122" t="s">
        <v>571</v>
      </c>
      <c r="F9" s="123" t="s">
        <v>488</v>
      </c>
      <c r="G9" s="124" t="s">
        <v>489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169</v>
      </c>
      <c r="B10" s="119">
        <v>3</v>
      </c>
      <c r="C10" s="120">
        <v>162324805</v>
      </c>
      <c r="D10" s="121" t="s">
        <v>443</v>
      </c>
      <c r="E10" s="122" t="s">
        <v>495</v>
      </c>
      <c r="F10" s="123" t="s">
        <v>574</v>
      </c>
      <c r="G10" s="124" t="s">
        <v>575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170</v>
      </c>
      <c r="B11" s="119">
        <v>4</v>
      </c>
      <c r="C11" s="120">
        <v>152343273</v>
      </c>
      <c r="D11" s="121" t="s">
        <v>576</v>
      </c>
      <c r="E11" s="122" t="s">
        <v>577</v>
      </c>
      <c r="F11" s="123" t="s">
        <v>579</v>
      </c>
      <c r="G11" s="124" t="s">
        <v>575</v>
      </c>
      <c r="H11" s="125"/>
      <c r="I11" s="126"/>
      <c r="J11" s="126"/>
      <c r="K11" s="126"/>
      <c r="L11" s="578" t="s">
        <v>3310</v>
      </c>
      <c r="M11" s="579"/>
      <c r="N11" s="580"/>
    </row>
    <row r="12" spans="1:17" ht="20.100000000000001" customHeight="1">
      <c r="A12">
        <v>171</v>
      </c>
      <c r="B12" s="119">
        <v>5</v>
      </c>
      <c r="C12" s="120">
        <v>162353995</v>
      </c>
      <c r="D12" s="121" t="s">
        <v>580</v>
      </c>
      <c r="E12" s="122" t="s">
        <v>581</v>
      </c>
      <c r="F12" s="123" t="s">
        <v>574</v>
      </c>
      <c r="G12" s="124" t="s">
        <v>575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172</v>
      </c>
      <c r="B13" s="119">
        <v>6</v>
      </c>
      <c r="C13" s="120">
        <v>162343850</v>
      </c>
      <c r="D13" s="121" t="s">
        <v>583</v>
      </c>
      <c r="E13" s="122" t="s">
        <v>328</v>
      </c>
      <c r="F13" s="123" t="s">
        <v>579</v>
      </c>
      <c r="G13" s="124" t="s">
        <v>575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173</v>
      </c>
      <c r="B14" s="119">
        <v>7</v>
      </c>
      <c r="C14" s="120">
        <v>162324824</v>
      </c>
      <c r="D14" s="121" t="s">
        <v>585</v>
      </c>
      <c r="E14" s="122" t="s">
        <v>586</v>
      </c>
      <c r="F14" s="123" t="s">
        <v>574</v>
      </c>
      <c r="G14" s="124" t="s">
        <v>575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174</v>
      </c>
      <c r="B15" s="119">
        <v>8</v>
      </c>
      <c r="C15" s="120">
        <v>162163167</v>
      </c>
      <c r="D15" s="121" t="s">
        <v>293</v>
      </c>
      <c r="E15" s="122" t="s">
        <v>205</v>
      </c>
      <c r="F15" s="123" t="s">
        <v>579</v>
      </c>
      <c r="G15" s="124" t="s">
        <v>575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175</v>
      </c>
      <c r="B16" s="119">
        <v>9</v>
      </c>
      <c r="C16" s="120">
        <v>162524196</v>
      </c>
      <c r="D16" s="121" t="s">
        <v>589</v>
      </c>
      <c r="E16" s="122" t="s">
        <v>205</v>
      </c>
      <c r="F16" s="123" t="s">
        <v>579</v>
      </c>
      <c r="G16" s="124" t="s">
        <v>575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176</v>
      </c>
      <c r="B17" s="119">
        <v>10</v>
      </c>
      <c r="C17" s="120">
        <v>162354005</v>
      </c>
      <c r="D17" s="121" t="s">
        <v>591</v>
      </c>
      <c r="E17" s="122" t="s">
        <v>205</v>
      </c>
      <c r="F17" s="123" t="s">
        <v>574</v>
      </c>
      <c r="G17" s="124" t="s">
        <v>575</v>
      </c>
      <c r="H17" s="125"/>
      <c r="I17" s="126"/>
      <c r="J17" s="126"/>
      <c r="K17" s="126"/>
      <c r="L17" s="578" t="s">
        <v>3311</v>
      </c>
      <c r="M17" s="579"/>
      <c r="N17" s="580"/>
    </row>
    <row r="18" spans="1:14" ht="20.100000000000001" customHeight="1">
      <c r="A18">
        <v>177</v>
      </c>
      <c r="B18" s="119">
        <v>11</v>
      </c>
      <c r="C18" s="120">
        <v>162347182</v>
      </c>
      <c r="D18" s="121" t="s">
        <v>443</v>
      </c>
      <c r="E18" s="122" t="s">
        <v>593</v>
      </c>
      <c r="F18" s="123" t="s">
        <v>579</v>
      </c>
      <c r="G18" s="124" t="s">
        <v>575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178</v>
      </c>
      <c r="B19" s="119">
        <v>12</v>
      </c>
      <c r="C19" s="120">
        <v>162357429</v>
      </c>
      <c r="D19" s="121" t="s">
        <v>594</v>
      </c>
      <c r="E19" s="122" t="s">
        <v>595</v>
      </c>
      <c r="F19" s="123" t="s">
        <v>574</v>
      </c>
      <c r="G19" s="124" t="s">
        <v>575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179</v>
      </c>
      <c r="B20" s="119">
        <v>13</v>
      </c>
      <c r="C20" s="120">
        <v>162354011</v>
      </c>
      <c r="D20" s="121" t="s">
        <v>597</v>
      </c>
      <c r="E20" s="122" t="s">
        <v>437</v>
      </c>
      <c r="F20" s="123" t="s">
        <v>574</v>
      </c>
      <c r="G20" s="124" t="s">
        <v>575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180</v>
      </c>
      <c r="B21" s="119">
        <v>14</v>
      </c>
      <c r="C21" s="120">
        <v>162356650</v>
      </c>
      <c r="D21" s="121" t="s">
        <v>431</v>
      </c>
      <c r="E21" s="122" t="s">
        <v>437</v>
      </c>
      <c r="F21" s="123" t="s">
        <v>574</v>
      </c>
      <c r="G21" s="124" t="s">
        <v>575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181</v>
      </c>
      <c r="B22" s="119">
        <v>15</v>
      </c>
      <c r="C22" s="120">
        <v>162524220</v>
      </c>
      <c r="D22" s="121" t="s">
        <v>600</v>
      </c>
      <c r="E22" s="122" t="s">
        <v>601</v>
      </c>
      <c r="F22" s="123" t="s">
        <v>574</v>
      </c>
      <c r="G22" s="124" t="s">
        <v>575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182</v>
      </c>
      <c r="B23" s="119">
        <v>16</v>
      </c>
      <c r="C23" s="120">
        <v>162343855</v>
      </c>
      <c r="D23" s="121" t="s">
        <v>602</v>
      </c>
      <c r="E23" s="122" t="s">
        <v>603</v>
      </c>
      <c r="F23" s="123" t="s">
        <v>579</v>
      </c>
      <c r="G23" s="124" t="s">
        <v>575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183</v>
      </c>
      <c r="B24" s="119">
        <v>17</v>
      </c>
      <c r="C24" s="120">
        <v>162354016</v>
      </c>
      <c r="D24" s="121" t="s">
        <v>605</v>
      </c>
      <c r="E24" s="122" t="s">
        <v>221</v>
      </c>
      <c r="F24" s="123" t="s">
        <v>574</v>
      </c>
      <c r="G24" s="124" t="s">
        <v>575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184</v>
      </c>
      <c r="B25" s="119">
        <v>18</v>
      </c>
      <c r="C25" s="120">
        <v>162347057</v>
      </c>
      <c r="D25" s="121" t="s">
        <v>607</v>
      </c>
      <c r="E25" s="122" t="s">
        <v>608</v>
      </c>
      <c r="F25" s="123" t="s">
        <v>579</v>
      </c>
      <c r="G25" s="124" t="s">
        <v>575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185</v>
      </c>
      <c r="B26" s="119">
        <v>19</v>
      </c>
      <c r="C26" s="120">
        <v>162354020</v>
      </c>
      <c r="D26" s="121" t="s">
        <v>360</v>
      </c>
      <c r="E26" s="122" t="s">
        <v>238</v>
      </c>
      <c r="F26" s="123" t="s">
        <v>574</v>
      </c>
      <c r="G26" s="124" t="s">
        <v>575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186</v>
      </c>
      <c r="B27" s="119">
        <v>20</v>
      </c>
      <c r="C27" s="120">
        <v>162354023</v>
      </c>
      <c r="D27" s="121" t="s">
        <v>433</v>
      </c>
      <c r="E27" s="122" t="s">
        <v>238</v>
      </c>
      <c r="F27" s="123" t="s">
        <v>574</v>
      </c>
      <c r="G27" s="124" t="s">
        <v>575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187</v>
      </c>
      <c r="B28" s="119">
        <v>21</v>
      </c>
      <c r="C28" s="120">
        <v>162354027</v>
      </c>
      <c r="D28" s="121" t="s">
        <v>611</v>
      </c>
      <c r="E28" s="122" t="s">
        <v>238</v>
      </c>
      <c r="F28" s="123" t="s">
        <v>574</v>
      </c>
      <c r="G28" s="124" t="s">
        <v>575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188</v>
      </c>
      <c r="B29" s="119">
        <v>22</v>
      </c>
      <c r="C29" s="120">
        <v>162333739</v>
      </c>
      <c r="D29" s="121" t="s">
        <v>613</v>
      </c>
      <c r="E29" s="122" t="s">
        <v>614</v>
      </c>
      <c r="F29" s="123" t="s">
        <v>579</v>
      </c>
      <c r="G29" s="124" t="s">
        <v>575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189</v>
      </c>
      <c r="B30" s="119">
        <v>23</v>
      </c>
      <c r="C30" s="120">
        <v>162346442</v>
      </c>
      <c r="D30" s="121" t="s">
        <v>615</v>
      </c>
      <c r="E30" s="122" t="s">
        <v>241</v>
      </c>
      <c r="F30" s="123" t="s">
        <v>579</v>
      </c>
      <c r="G30" s="124" t="s">
        <v>575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190</v>
      </c>
      <c r="B31" s="119">
        <v>24</v>
      </c>
      <c r="C31" s="120">
        <v>162357430</v>
      </c>
      <c r="D31" s="121" t="s">
        <v>281</v>
      </c>
      <c r="E31" s="122" t="s">
        <v>617</v>
      </c>
      <c r="F31" s="123" t="s">
        <v>574</v>
      </c>
      <c r="G31" s="124" t="s">
        <v>575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191</v>
      </c>
      <c r="B32" s="119">
        <v>25</v>
      </c>
      <c r="C32" s="120">
        <v>162354030</v>
      </c>
      <c r="D32" s="121" t="s">
        <v>619</v>
      </c>
      <c r="E32" s="122" t="s">
        <v>448</v>
      </c>
      <c r="F32" s="123" t="s">
        <v>574</v>
      </c>
      <c r="G32" s="124" t="s">
        <v>575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192</v>
      </c>
      <c r="B33" s="119">
        <v>26</v>
      </c>
      <c r="C33" s="120">
        <v>162324871</v>
      </c>
      <c r="D33" s="121" t="s">
        <v>621</v>
      </c>
      <c r="E33" s="122" t="s">
        <v>622</v>
      </c>
      <c r="F33" s="123" t="s">
        <v>574</v>
      </c>
      <c r="G33" s="124" t="s">
        <v>575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193</v>
      </c>
      <c r="B34" s="119">
        <v>27</v>
      </c>
      <c r="C34" s="120">
        <v>162343858</v>
      </c>
      <c r="D34" s="121" t="s">
        <v>624</v>
      </c>
      <c r="E34" s="122" t="s">
        <v>625</v>
      </c>
      <c r="F34" s="123" t="s">
        <v>579</v>
      </c>
      <c r="G34" s="124" t="s">
        <v>575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194</v>
      </c>
      <c r="B35" s="119">
        <v>28</v>
      </c>
      <c r="C35" s="120">
        <v>162343859</v>
      </c>
      <c r="D35" s="121" t="s">
        <v>240</v>
      </c>
      <c r="E35" s="122" t="s">
        <v>348</v>
      </c>
      <c r="F35" s="123" t="s">
        <v>579</v>
      </c>
      <c r="G35" s="124" t="s">
        <v>575</v>
      </c>
      <c r="H35" s="125"/>
      <c r="I35" s="126"/>
      <c r="J35" s="126"/>
      <c r="K35" s="126"/>
      <c r="L35" s="578" t="s">
        <v>3310</v>
      </c>
      <c r="M35" s="579"/>
      <c r="N35" s="580"/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5 L8:N35">
    <cfRule type="cellIs" dxfId="18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3321</v>
      </c>
    </row>
    <row r="2" spans="1:17" s="110" customFormat="1">
      <c r="C2" s="561" t="s">
        <v>82</v>
      </c>
      <c r="D2" s="561"/>
      <c r="E2" s="113" t="s">
        <v>3322</v>
      </c>
      <c r="F2" s="561" t="s">
        <v>3306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3307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3323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195</v>
      </c>
      <c r="B8" s="119">
        <v>1</v>
      </c>
      <c r="C8" s="120">
        <v>162343860</v>
      </c>
      <c r="D8" s="121" t="s">
        <v>628</v>
      </c>
      <c r="E8" s="122" t="s">
        <v>629</v>
      </c>
      <c r="F8" s="123" t="s">
        <v>579</v>
      </c>
      <c r="G8" s="124" t="s">
        <v>575</v>
      </c>
      <c r="H8" s="125"/>
      <c r="I8" s="126"/>
      <c r="J8" s="126"/>
      <c r="K8" s="126"/>
      <c r="L8" s="575" t="s">
        <v>3311</v>
      </c>
      <c r="M8" s="576"/>
      <c r="N8" s="577"/>
    </row>
    <row r="9" spans="1:17" ht="20.100000000000001" customHeight="1">
      <c r="A9">
        <v>196</v>
      </c>
      <c r="B9" s="119">
        <v>2</v>
      </c>
      <c r="C9" s="120">
        <v>162343861</v>
      </c>
      <c r="D9" s="121" t="s">
        <v>631</v>
      </c>
      <c r="E9" s="122" t="s">
        <v>464</v>
      </c>
      <c r="F9" s="123" t="s">
        <v>579</v>
      </c>
      <c r="G9" s="124" t="s">
        <v>575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197</v>
      </c>
      <c r="B10" s="119">
        <v>3</v>
      </c>
      <c r="C10" s="120">
        <v>162333765</v>
      </c>
      <c r="D10" s="121" t="s">
        <v>632</v>
      </c>
      <c r="E10" s="122" t="s">
        <v>254</v>
      </c>
      <c r="F10" s="123" t="s">
        <v>579</v>
      </c>
      <c r="G10" s="124" t="s">
        <v>575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198</v>
      </c>
      <c r="B11" s="119">
        <v>4</v>
      </c>
      <c r="C11" s="120">
        <v>162354050</v>
      </c>
      <c r="D11" s="121" t="s">
        <v>369</v>
      </c>
      <c r="E11" s="122" t="s">
        <v>259</v>
      </c>
      <c r="F11" s="123" t="s">
        <v>574</v>
      </c>
      <c r="G11" s="124" t="s">
        <v>575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199</v>
      </c>
      <c r="B12" s="119">
        <v>5</v>
      </c>
      <c r="C12" s="120">
        <v>162354059</v>
      </c>
      <c r="D12" s="121" t="s">
        <v>635</v>
      </c>
      <c r="E12" s="122" t="s">
        <v>636</v>
      </c>
      <c r="F12" s="123" t="s">
        <v>574</v>
      </c>
      <c r="G12" s="124" t="s">
        <v>575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200</v>
      </c>
      <c r="B13" s="119">
        <v>6</v>
      </c>
      <c r="C13" s="120">
        <v>162354063</v>
      </c>
      <c r="D13" s="121" t="s">
        <v>638</v>
      </c>
      <c r="E13" s="122" t="s">
        <v>276</v>
      </c>
      <c r="F13" s="123" t="s">
        <v>574</v>
      </c>
      <c r="G13" s="124" t="s">
        <v>575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201</v>
      </c>
      <c r="B14" s="119">
        <v>7</v>
      </c>
      <c r="C14" s="120">
        <v>162343864</v>
      </c>
      <c r="D14" s="121" t="s">
        <v>469</v>
      </c>
      <c r="E14" s="122" t="s">
        <v>143</v>
      </c>
      <c r="F14" s="123" t="s">
        <v>579</v>
      </c>
      <c r="G14" s="124" t="s">
        <v>575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202</v>
      </c>
      <c r="B15" s="119">
        <v>8</v>
      </c>
      <c r="C15" s="120">
        <v>162343865</v>
      </c>
      <c r="D15" s="121" t="s">
        <v>641</v>
      </c>
      <c r="E15" s="122" t="s">
        <v>642</v>
      </c>
      <c r="F15" s="123" t="s">
        <v>579</v>
      </c>
      <c r="G15" s="124" t="s">
        <v>575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203</v>
      </c>
      <c r="B16" s="119">
        <v>9</v>
      </c>
      <c r="C16" s="120">
        <v>162343867</v>
      </c>
      <c r="D16" s="121" t="s">
        <v>643</v>
      </c>
      <c r="E16" s="122" t="s">
        <v>546</v>
      </c>
      <c r="F16" s="123" t="s">
        <v>579</v>
      </c>
      <c r="G16" s="124" t="s">
        <v>575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204</v>
      </c>
      <c r="B17" s="119">
        <v>10</v>
      </c>
      <c r="C17" s="120">
        <v>162324914</v>
      </c>
      <c r="D17" s="121" t="s">
        <v>322</v>
      </c>
      <c r="E17" s="122" t="s">
        <v>546</v>
      </c>
      <c r="F17" s="123" t="s">
        <v>574</v>
      </c>
      <c r="G17" s="124" t="s">
        <v>575</v>
      </c>
      <c r="H17" s="125"/>
      <c r="I17" s="126"/>
      <c r="J17" s="126"/>
      <c r="K17" s="126"/>
      <c r="L17" s="578" t="s">
        <v>3311</v>
      </c>
      <c r="M17" s="579"/>
      <c r="N17" s="580"/>
    </row>
    <row r="18" spans="1:14" ht="20.100000000000001" customHeight="1">
      <c r="A18">
        <v>205</v>
      </c>
      <c r="B18" s="119">
        <v>11</v>
      </c>
      <c r="C18" s="120">
        <v>162346936</v>
      </c>
      <c r="D18" s="121" t="s">
        <v>287</v>
      </c>
      <c r="E18" s="122" t="s">
        <v>646</v>
      </c>
      <c r="F18" s="123" t="s">
        <v>579</v>
      </c>
      <c r="G18" s="124" t="s">
        <v>575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206</v>
      </c>
      <c r="B19" s="119">
        <v>12</v>
      </c>
      <c r="C19" s="120">
        <v>162354075</v>
      </c>
      <c r="D19" s="121" t="s">
        <v>648</v>
      </c>
      <c r="E19" s="122" t="s">
        <v>649</v>
      </c>
      <c r="F19" s="123" t="s">
        <v>574</v>
      </c>
      <c r="G19" s="124" t="s">
        <v>575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207</v>
      </c>
      <c r="B20" s="119">
        <v>13</v>
      </c>
      <c r="C20" s="120">
        <v>162354076</v>
      </c>
      <c r="D20" s="121" t="s">
        <v>650</v>
      </c>
      <c r="E20" s="122" t="s">
        <v>649</v>
      </c>
      <c r="F20" s="123" t="s">
        <v>574</v>
      </c>
      <c r="G20" s="124" t="s">
        <v>575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208</v>
      </c>
      <c r="B21" s="119">
        <v>14</v>
      </c>
      <c r="C21" s="120">
        <v>152353476</v>
      </c>
      <c r="D21" s="121" t="s">
        <v>651</v>
      </c>
      <c r="E21" s="122" t="s">
        <v>652</v>
      </c>
      <c r="F21" s="123" t="s">
        <v>574</v>
      </c>
      <c r="G21" s="124" t="s">
        <v>575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209</v>
      </c>
      <c r="B22" s="119">
        <v>15</v>
      </c>
      <c r="C22" s="120">
        <v>162343869</v>
      </c>
      <c r="D22" s="121" t="s">
        <v>653</v>
      </c>
      <c r="E22" s="122" t="s">
        <v>396</v>
      </c>
      <c r="F22" s="123" t="s">
        <v>579</v>
      </c>
      <c r="G22" s="124" t="s">
        <v>575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210</v>
      </c>
      <c r="B23" s="119">
        <v>16</v>
      </c>
      <c r="C23" s="120">
        <v>162343870</v>
      </c>
      <c r="D23" s="121" t="s">
        <v>655</v>
      </c>
      <c r="E23" s="122" t="s">
        <v>556</v>
      </c>
      <c r="F23" s="123" t="s">
        <v>579</v>
      </c>
      <c r="G23" s="124" t="s">
        <v>575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211</v>
      </c>
      <c r="B24" s="119">
        <v>17</v>
      </c>
      <c r="C24" s="120">
        <v>162347267</v>
      </c>
      <c r="D24" s="121" t="s">
        <v>330</v>
      </c>
      <c r="E24" s="122" t="s">
        <v>657</v>
      </c>
      <c r="F24" s="123" t="s">
        <v>579</v>
      </c>
      <c r="G24" s="124" t="s">
        <v>575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212</v>
      </c>
      <c r="B25" s="119">
        <v>18</v>
      </c>
      <c r="C25" s="120">
        <v>162343872</v>
      </c>
      <c r="D25" s="121" t="s">
        <v>659</v>
      </c>
      <c r="E25" s="122" t="s">
        <v>660</v>
      </c>
      <c r="F25" s="123" t="s">
        <v>579</v>
      </c>
      <c r="G25" s="124" t="s">
        <v>575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213</v>
      </c>
      <c r="B26" s="119">
        <v>19</v>
      </c>
      <c r="C26" s="120">
        <v>162343873</v>
      </c>
      <c r="D26" s="121" t="s">
        <v>661</v>
      </c>
      <c r="E26" s="122" t="s">
        <v>660</v>
      </c>
      <c r="F26" s="123" t="s">
        <v>579</v>
      </c>
      <c r="G26" s="124" t="s">
        <v>575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214</v>
      </c>
      <c r="B27" s="119">
        <v>20</v>
      </c>
      <c r="C27" s="120">
        <v>162343874</v>
      </c>
      <c r="D27" s="121" t="s">
        <v>663</v>
      </c>
      <c r="E27" s="122" t="s">
        <v>664</v>
      </c>
      <c r="F27" s="123" t="s">
        <v>579</v>
      </c>
      <c r="G27" s="124" t="s">
        <v>575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215</v>
      </c>
      <c r="B28" s="119">
        <v>21</v>
      </c>
      <c r="C28" s="120">
        <v>162357669</v>
      </c>
      <c r="D28" s="121" t="s">
        <v>665</v>
      </c>
      <c r="E28" s="122" t="s">
        <v>303</v>
      </c>
      <c r="F28" s="123" t="s">
        <v>574</v>
      </c>
      <c r="G28" s="124" t="s">
        <v>575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216</v>
      </c>
      <c r="B29" s="119">
        <v>22</v>
      </c>
      <c r="C29" s="120">
        <v>162343877</v>
      </c>
      <c r="D29" s="121" t="s">
        <v>666</v>
      </c>
      <c r="E29" s="122" t="s">
        <v>667</v>
      </c>
      <c r="F29" s="123" t="s">
        <v>579</v>
      </c>
      <c r="G29" s="124" t="s">
        <v>575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217</v>
      </c>
      <c r="B30" s="119">
        <v>23</v>
      </c>
      <c r="C30" s="120">
        <v>162524459</v>
      </c>
      <c r="D30" s="121" t="s">
        <v>668</v>
      </c>
      <c r="E30" s="122" t="s">
        <v>486</v>
      </c>
      <c r="F30" s="123" t="s">
        <v>574</v>
      </c>
      <c r="G30" s="124" t="s">
        <v>670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218</v>
      </c>
      <c r="B31" s="119">
        <v>24</v>
      </c>
      <c r="C31" s="120">
        <v>162353981</v>
      </c>
      <c r="D31" s="121" t="s">
        <v>671</v>
      </c>
      <c r="E31" s="122" t="s">
        <v>672</v>
      </c>
      <c r="F31" s="123" t="s">
        <v>674</v>
      </c>
      <c r="G31" s="124" t="s">
        <v>670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219</v>
      </c>
      <c r="B32" s="119">
        <v>25</v>
      </c>
      <c r="C32" s="120">
        <v>162353986</v>
      </c>
      <c r="D32" s="121" t="s">
        <v>675</v>
      </c>
      <c r="E32" s="122" t="s">
        <v>193</v>
      </c>
      <c r="F32" s="123" t="s">
        <v>674</v>
      </c>
      <c r="G32" s="124" t="s">
        <v>670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220</v>
      </c>
      <c r="B33" s="119">
        <v>26</v>
      </c>
      <c r="C33" s="120">
        <v>162357268</v>
      </c>
      <c r="D33" s="121" t="s">
        <v>677</v>
      </c>
      <c r="E33" s="122" t="s">
        <v>331</v>
      </c>
      <c r="F33" s="123" t="s">
        <v>674</v>
      </c>
      <c r="G33" s="124" t="s">
        <v>670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221</v>
      </c>
      <c r="B34" s="119">
        <v>27</v>
      </c>
      <c r="C34" s="120">
        <v>162353997</v>
      </c>
      <c r="D34" s="121" t="s">
        <v>679</v>
      </c>
      <c r="E34" s="122" t="s">
        <v>504</v>
      </c>
      <c r="F34" s="123" t="s">
        <v>674</v>
      </c>
      <c r="G34" s="124" t="s">
        <v>670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222</v>
      </c>
      <c r="B35" s="119">
        <v>28</v>
      </c>
      <c r="C35" s="120">
        <v>162353999</v>
      </c>
      <c r="D35" s="121" t="s">
        <v>681</v>
      </c>
      <c r="E35" s="122" t="s">
        <v>199</v>
      </c>
      <c r="F35" s="123" t="s">
        <v>674</v>
      </c>
      <c r="G35" s="124" t="s">
        <v>670</v>
      </c>
      <c r="H35" s="125"/>
      <c r="I35" s="126"/>
      <c r="J35" s="126"/>
      <c r="K35" s="126"/>
      <c r="L35" s="578" t="s">
        <v>3311</v>
      </c>
      <c r="M35" s="579"/>
      <c r="N35" s="580"/>
    </row>
    <row r="36" spans="1:14" ht="20.100000000000001" customHeight="1">
      <c r="A36">
        <v>223</v>
      </c>
      <c r="B36" s="119">
        <v>29</v>
      </c>
      <c r="C36" s="120">
        <v>162354003</v>
      </c>
      <c r="D36" s="121" t="s">
        <v>682</v>
      </c>
      <c r="E36" s="122" t="s">
        <v>683</v>
      </c>
      <c r="F36" s="123" t="s">
        <v>674</v>
      </c>
      <c r="G36" s="124" t="s">
        <v>670</v>
      </c>
      <c r="H36" s="125"/>
      <c r="I36" s="126"/>
      <c r="J36" s="126"/>
      <c r="K36" s="126"/>
      <c r="L36" s="578" t="s">
        <v>3311</v>
      </c>
      <c r="M36" s="579"/>
      <c r="N36" s="580"/>
    </row>
    <row r="37" spans="1:14" ht="20.100000000000001" customHeight="1">
      <c r="A37">
        <v>224</v>
      </c>
      <c r="B37" s="128">
        <v>30</v>
      </c>
      <c r="C37" s="120">
        <v>162357184</v>
      </c>
      <c r="D37" s="121" t="s">
        <v>684</v>
      </c>
      <c r="E37" s="122" t="s">
        <v>683</v>
      </c>
      <c r="F37" s="123" t="s">
        <v>674</v>
      </c>
      <c r="G37" s="124" t="s">
        <v>670</v>
      </c>
      <c r="H37" s="129"/>
      <c r="I37" s="130"/>
      <c r="J37" s="130"/>
      <c r="K37" s="130"/>
      <c r="L37" s="578" t="s">
        <v>3311</v>
      </c>
      <c r="M37" s="579"/>
      <c r="N37" s="580"/>
    </row>
    <row r="38" spans="1:14" ht="20.100000000000001" customHeight="1">
      <c r="A38">
        <v>225</v>
      </c>
      <c r="B38" s="150">
        <v>31</v>
      </c>
      <c r="C38" s="151">
        <v>162354006</v>
      </c>
      <c r="D38" s="152" t="s">
        <v>686</v>
      </c>
      <c r="E38" s="153" t="s">
        <v>687</v>
      </c>
      <c r="F38" s="154" t="s">
        <v>674</v>
      </c>
      <c r="G38" s="155" t="s">
        <v>670</v>
      </c>
      <c r="H38" s="156"/>
      <c r="I38" s="157"/>
      <c r="J38" s="157"/>
      <c r="K38" s="157"/>
      <c r="L38" s="575" t="s">
        <v>3311</v>
      </c>
      <c r="M38" s="576"/>
      <c r="N38" s="577"/>
    </row>
    <row r="39" spans="1:14" ht="20.100000000000001" customHeight="1">
      <c r="A39">
        <v>226</v>
      </c>
      <c r="B39" s="119">
        <v>32</v>
      </c>
      <c r="C39" s="120">
        <v>162357101</v>
      </c>
      <c r="D39" s="121" t="s">
        <v>688</v>
      </c>
      <c r="E39" s="122" t="s">
        <v>211</v>
      </c>
      <c r="F39" s="123" t="s">
        <v>674</v>
      </c>
      <c r="G39" s="124" t="s">
        <v>670</v>
      </c>
      <c r="H39" s="125"/>
      <c r="I39" s="126"/>
      <c r="J39" s="126"/>
      <c r="K39" s="126"/>
      <c r="L39" s="578" t="s">
        <v>3311</v>
      </c>
      <c r="M39" s="579"/>
      <c r="N39" s="580"/>
    </row>
    <row r="40" spans="1:14" ht="20.100000000000001" customHeight="1">
      <c r="A40">
        <v>227</v>
      </c>
      <c r="B40" s="119">
        <v>33</v>
      </c>
      <c r="C40" s="120">
        <v>162354013</v>
      </c>
      <c r="D40" s="121" t="s">
        <v>350</v>
      </c>
      <c r="E40" s="122" t="s">
        <v>601</v>
      </c>
      <c r="F40" s="123" t="s">
        <v>674</v>
      </c>
      <c r="G40" s="124" t="s">
        <v>670</v>
      </c>
      <c r="H40" s="125"/>
      <c r="I40" s="126"/>
      <c r="J40" s="126"/>
      <c r="K40" s="126"/>
      <c r="L40" s="578" t="s">
        <v>3311</v>
      </c>
      <c r="M40" s="579"/>
      <c r="N40" s="580"/>
    </row>
    <row r="41" spans="1:14" ht="20.100000000000001" customHeight="1">
      <c r="A41">
        <v>228</v>
      </c>
      <c r="B41" s="119">
        <v>34</v>
      </c>
      <c r="C41" s="120">
        <v>162354019</v>
      </c>
      <c r="D41" s="121" t="s">
        <v>691</v>
      </c>
      <c r="E41" s="122" t="s">
        <v>692</v>
      </c>
      <c r="F41" s="123" t="s">
        <v>674</v>
      </c>
      <c r="G41" s="124" t="s">
        <v>670</v>
      </c>
      <c r="H41" s="125"/>
      <c r="I41" s="126"/>
      <c r="J41" s="126"/>
      <c r="K41" s="126"/>
      <c r="L41" s="578" t="s">
        <v>3311</v>
      </c>
      <c r="M41" s="579"/>
      <c r="N41" s="580"/>
    </row>
    <row r="42" spans="1:14" ht="20.100000000000001" customHeight="1">
      <c r="A42">
        <v>229</v>
      </c>
      <c r="B42" s="119">
        <v>35</v>
      </c>
      <c r="C42" s="120">
        <v>162354028</v>
      </c>
      <c r="D42" s="121" t="s">
        <v>693</v>
      </c>
      <c r="E42" s="122" t="s">
        <v>124</v>
      </c>
      <c r="F42" s="123" t="s">
        <v>674</v>
      </c>
      <c r="G42" s="124" t="s">
        <v>670</v>
      </c>
      <c r="H42" s="125"/>
      <c r="I42" s="126"/>
      <c r="J42" s="126"/>
      <c r="K42" s="126"/>
      <c r="L42" s="578" t="s">
        <v>3311</v>
      </c>
      <c r="M42" s="579"/>
      <c r="N42" s="580"/>
    </row>
    <row r="43" spans="1:14" ht="20.100000000000001" customHeight="1">
      <c r="A43">
        <v>230</v>
      </c>
      <c r="B43" s="119">
        <v>36</v>
      </c>
      <c r="C43" s="120">
        <v>162357359</v>
      </c>
      <c r="D43" s="121" t="s">
        <v>695</v>
      </c>
      <c r="E43" s="122" t="s">
        <v>696</v>
      </c>
      <c r="F43" s="123" t="s">
        <v>697</v>
      </c>
      <c r="G43" s="124" t="s">
        <v>670</v>
      </c>
      <c r="H43" s="125"/>
      <c r="I43" s="126"/>
      <c r="J43" s="126"/>
      <c r="K43" s="126"/>
      <c r="L43" s="578" t="s">
        <v>3311</v>
      </c>
      <c r="M43" s="579"/>
      <c r="N43" s="580"/>
    </row>
    <row r="44" spans="1:14" ht="20.100000000000001" customHeight="1">
      <c r="A44">
        <v>231</v>
      </c>
      <c r="B44" s="119">
        <v>37</v>
      </c>
      <c r="C44" s="120">
        <v>162354043</v>
      </c>
      <c r="D44" s="121" t="s">
        <v>698</v>
      </c>
      <c r="E44" s="122" t="s">
        <v>459</v>
      </c>
      <c r="F44" s="123" t="s">
        <v>674</v>
      </c>
      <c r="G44" s="124" t="s">
        <v>670</v>
      </c>
      <c r="H44" s="125"/>
      <c r="I44" s="126"/>
      <c r="J44" s="126"/>
      <c r="K44" s="126"/>
      <c r="L44" s="578" t="s">
        <v>3311</v>
      </c>
      <c r="M44" s="579"/>
      <c r="N44" s="580"/>
    </row>
    <row r="45" spans="1:14" ht="20.100000000000001" customHeight="1">
      <c r="A45">
        <v>232</v>
      </c>
      <c r="B45" s="119">
        <v>38</v>
      </c>
      <c r="C45" s="120">
        <v>162354048</v>
      </c>
      <c r="D45" s="121" t="s">
        <v>700</v>
      </c>
      <c r="E45" s="122" t="s">
        <v>532</v>
      </c>
      <c r="F45" s="123" t="s">
        <v>674</v>
      </c>
      <c r="G45" s="124" t="s">
        <v>670</v>
      </c>
      <c r="H45" s="125"/>
      <c r="I45" s="126"/>
      <c r="J45" s="126"/>
      <c r="K45" s="126"/>
      <c r="L45" s="578" t="s">
        <v>3311</v>
      </c>
      <c r="M45" s="579"/>
      <c r="N45" s="580"/>
    </row>
    <row r="46" spans="1:14" ht="20.100000000000001" customHeight="1">
      <c r="A46">
        <v>233</v>
      </c>
      <c r="B46" s="119">
        <v>39</v>
      </c>
      <c r="C46" s="120">
        <v>162354058</v>
      </c>
      <c r="D46" s="121" t="s">
        <v>702</v>
      </c>
      <c r="E46" s="122" t="s">
        <v>270</v>
      </c>
      <c r="F46" s="123" t="s">
        <v>674</v>
      </c>
      <c r="G46" s="124" t="s">
        <v>670</v>
      </c>
      <c r="H46" s="125"/>
      <c r="I46" s="126"/>
      <c r="J46" s="126"/>
      <c r="K46" s="126"/>
      <c r="L46" s="578" t="s">
        <v>3311</v>
      </c>
      <c r="M46" s="579"/>
      <c r="N46" s="580"/>
    </row>
    <row r="47" spans="1:14" ht="20.100000000000001" customHeight="1">
      <c r="A47">
        <v>234</v>
      </c>
      <c r="B47" s="119">
        <v>40</v>
      </c>
      <c r="C47" s="120">
        <v>162354064</v>
      </c>
      <c r="D47" s="121" t="s">
        <v>703</v>
      </c>
      <c r="E47" s="122" t="s">
        <v>282</v>
      </c>
      <c r="F47" s="123" t="s">
        <v>674</v>
      </c>
      <c r="G47" s="124" t="s">
        <v>670</v>
      </c>
      <c r="H47" s="125"/>
      <c r="I47" s="126"/>
      <c r="J47" s="126"/>
      <c r="K47" s="126"/>
      <c r="L47" s="578" t="s">
        <v>3311</v>
      </c>
      <c r="M47" s="579"/>
      <c r="N47" s="580"/>
    </row>
    <row r="48" spans="1:14" ht="20.100000000000001" customHeight="1">
      <c r="A48">
        <v>235</v>
      </c>
      <c r="B48" s="119">
        <v>41</v>
      </c>
      <c r="C48" s="120">
        <v>162354065</v>
      </c>
      <c r="D48" s="121" t="s">
        <v>704</v>
      </c>
      <c r="E48" s="122" t="s">
        <v>379</v>
      </c>
      <c r="F48" s="123" t="s">
        <v>674</v>
      </c>
      <c r="G48" s="124" t="s">
        <v>670</v>
      </c>
      <c r="H48" s="125"/>
      <c r="I48" s="126"/>
      <c r="J48" s="126"/>
      <c r="K48" s="126"/>
      <c r="L48" s="578" t="s">
        <v>3311</v>
      </c>
      <c r="M48" s="579"/>
      <c r="N48" s="580"/>
    </row>
    <row r="49" spans="1:14" ht="20.100000000000001" customHeight="1">
      <c r="A49">
        <v>236</v>
      </c>
      <c r="B49" s="119">
        <v>42</v>
      </c>
      <c r="C49" s="120">
        <v>162524357</v>
      </c>
      <c r="D49" s="121" t="s">
        <v>706</v>
      </c>
      <c r="E49" s="122" t="s">
        <v>381</v>
      </c>
      <c r="F49" s="123" t="s">
        <v>674</v>
      </c>
      <c r="G49" s="124" t="s">
        <v>670</v>
      </c>
      <c r="H49" s="125"/>
      <c r="I49" s="126"/>
      <c r="J49" s="126"/>
      <c r="K49" s="126"/>
      <c r="L49" s="578" t="s">
        <v>3311</v>
      </c>
      <c r="M49" s="579"/>
      <c r="N49" s="580"/>
    </row>
    <row r="50" spans="1:14" ht="20.100000000000001" customHeight="1">
      <c r="A50">
        <v>237</v>
      </c>
      <c r="B50" s="119">
        <v>43</v>
      </c>
      <c r="C50" s="120">
        <v>162354071</v>
      </c>
      <c r="D50" s="121" t="s">
        <v>707</v>
      </c>
      <c r="E50" s="122" t="s">
        <v>546</v>
      </c>
      <c r="F50" s="123" t="s">
        <v>674</v>
      </c>
      <c r="G50" s="124" t="s">
        <v>670</v>
      </c>
      <c r="H50" s="125"/>
      <c r="I50" s="126"/>
      <c r="J50" s="126"/>
      <c r="K50" s="126"/>
      <c r="L50" s="578" t="s">
        <v>3311</v>
      </c>
      <c r="M50" s="579"/>
      <c r="N50" s="580"/>
    </row>
    <row r="51" spans="1:14" ht="20.100000000000001" customHeight="1">
      <c r="A51">
        <v>238</v>
      </c>
      <c r="B51" s="119">
        <v>44</v>
      </c>
      <c r="C51" s="120">
        <v>162413944</v>
      </c>
      <c r="D51" s="121" t="s">
        <v>708</v>
      </c>
      <c r="E51" s="122" t="s">
        <v>546</v>
      </c>
      <c r="F51" s="123" t="s">
        <v>674</v>
      </c>
      <c r="G51" s="124" t="s">
        <v>670</v>
      </c>
      <c r="H51" s="125"/>
      <c r="I51" s="126"/>
      <c r="J51" s="126"/>
      <c r="K51" s="126"/>
      <c r="L51" s="578" t="s">
        <v>3311</v>
      </c>
      <c r="M51" s="579"/>
      <c r="N51" s="580"/>
    </row>
    <row r="52" spans="1:14" ht="20.100000000000001" customHeight="1">
      <c r="A52">
        <v>239</v>
      </c>
      <c r="B52" s="119">
        <v>45</v>
      </c>
      <c r="C52" s="120">
        <v>162354074</v>
      </c>
      <c r="D52" s="121" t="s">
        <v>281</v>
      </c>
      <c r="E52" s="122" t="s">
        <v>649</v>
      </c>
      <c r="F52" s="123" t="s">
        <v>674</v>
      </c>
      <c r="G52" s="124" t="s">
        <v>670</v>
      </c>
      <c r="H52" s="125"/>
      <c r="I52" s="126"/>
      <c r="J52" s="126"/>
      <c r="K52" s="126"/>
      <c r="L52" s="578" t="s">
        <v>3311</v>
      </c>
      <c r="M52" s="579"/>
      <c r="N52" s="580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7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3324</v>
      </c>
    </row>
    <row r="2" spans="1:17" s="110" customFormat="1">
      <c r="C2" s="561" t="s">
        <v>82</v>
      </c>
      <c r="D2" s="561"/>
      <c r="E2" s="113" t="s">
        <v>3325</v>
      </c>
      <c r="F2" s="561" t="s">
        <v>3306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3307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3326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240</v>
      </c>
      <c r="B8" s="119">
        <v>1</v>
      </c>
      <c r="C8" s="120">
        <v>162354078</v>
      </c>
      <c r="D8" s="121" t="s">
        <v>711</v>
      </c>
      <c r="E8" s="122" t="s">
        <v>712</v>
      </c>
      <c r="F8" s="123" t="s">
        <v>674</v>
      </c>
      <c r="G8" s="124" t="s">
        <v>670</v>
      </c>
      <c r="H8" s="125"/>
      <c r="I8" s="126"/>
      <c r="J8" s="126"/>
      <c r="K8" s="126"/>
      <c r="L8" s="575" t="s">
        <v>3311</v>
      </c>
      <c r="M8" s="576"/>
      <c r="N8" s="577"/>
    </row>
    <row r="9" spans="1:17" ht="20.100000000000001" customHeight="1">
      <c r="A9">
        <v>241</v>
      </c>
      <c r="B9" s="119">
        <v>2</v>
      </c>
      <c r="C9" s="120">
        <v>162356523</v>
      </c>
      <c r="D9" s="121" t="s">
        <v>714</v>
      </c>
      <c r="E9" s="122" t="s">
        <v>288</v>
      </c>
      <c r="F9" s="123" t="s">
        <v>574</v>
      </c>
      <c r="G9" s="124" t="s">
        <v>670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242</v>
      </c>
      <c r="B10" s="119">
        <v>3</v>
      </c>
      <c r="C10" s="120">
        <v>162524385</v>
      </c>
      <c r="D10" s="121" t="s">
        <v>198</v>
      </c>
      <c r="E10" s="122" t="s">
        <v>288</v>
      </c>
      <c r="F10" s="123" t="s">
        <v>674</v>
      </c>
      <c r="G10" s="124" t="s">
        <v>670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243</v>
      </c>
      <c r="B11" s="119">
        <v>4</v>
      </c>
      <c r="C11" s="120">
        <v>162354081</v>
      </c>
      <c r="D11" s="121" t="s">
        <v>717</v>
      </c>
      <c r="E11" s="122" t="s">
        <v>291</v>
      </c>
      <c r="F11" s="123" t="s">
        <v>574</v>
      </c>
      <c r="G11" s="124" t="s">
        <v>670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244</v>
      </c>
      <c r="B12" s="119">
        <v>5</v>
      </c>
      <c r="C12" s="120">
        <v>162354082</v>
      </c>
      <c r="D12" s="121" t="s">
        <v>198</v>
      </c>
      <c r="E12" s="122" t="s">
        <v>719</v>
      </c>
      <c r="F12" s="123" t="s">
        <v>674</v>
      </c>
      <c r="G12" s="124" t="s">
        <v>670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245</v>
      </c>
      <c r="B13" s="119">
        <v>6</v>
      </c>
      <c r="C13" s="120">
        <v>162336519</v>
      </c>
      <c r="D13" s="121" t="s">
        <v>720</v>
      </c>
      <c r="E13" s="122" t="s">
        <v>294</v>
      </c>
      <c r="F13" s="123" t="s">
        <v>674</v>
      </c>
      <c r="G13" s="124" t="s">
        <v>670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246</v>
      </c>
      <c r="B14" s="119">
        <v>7</v>
      </c>
      <c r="C14" s="120">
        <v>162354086</v>
      </c>
      <c r="D14" s="121" t="s">
        <v>529</v>
      </c>
      <c r="E14" s="122" t="s">
        <v>722</v>
      </c>
      <c r="F14" s="123" t="s">
        <v>674</v>
      </c>
      <c r="G14" s="124" t="s">
        <v>670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247</v>
      </c>
      <c r="B15" s="119">
        <v>8</v>
      </c>
      <c r="C15" s="120">
        <v>162354088</v>
      </c>
      <c r="D15" s="121" t="s">
        <v>724</v>
      </c>
      <c r="E15" s="122" t="s">
        <v>657</v>
      </c>
      <c r="F15" s="123" t="s">
        <v>574</v>
      </c>
      <c r="G15" s="124" t="s">
        <v>670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248</v>
      </c>
      <c r="B16" s="119">
        <v>9</v>
      </c>
      <c r="C16" s="120">
        <v>162354092</v>
      </c>
      <c r="D16" s="121" t="s">
        <v>725</v>
      </c>
      <c r="E16" s="122" t="s">
        <v>726</v>
      </c>
      <c r="F16" s="123" t="s">
        <v>674</v>
      </c>
      <c r="G16" s="124" t="s">
        <v>670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249</v>
      </c>
      <c r="B17" s="119">
        <v>10</v>
      </c>
      <c r="C17" s="120">
        <v>162354096</v>
      </c>
      <c r="D17" s="121" t="s">
        <v>353</v>
      </c>
      <c r="E17" s="122" t="s">
        <v>303</v>
      </c>
      <c r="F17" s="123" t="s">
        <v>574</v>
      </c>
      <c r="G17" s="124" t="s">
        <v>670</v>
      </c>
      <c r="H17" s="125"/>
      <c r="I17" s="126"/>
      <c r="J17" s="126"/>
      <c r="K17" s="126"/>
      <c r="L17" s="578" t="s">
        <v>3311</v>
      </c>
      <c r="M17" s="579"/>
      <c r="N17" s="580"/>
    </row>
    <row r="18" spans="1:14" ht="20.100000000000001" customHeight="1">
      <c r="A18">
        <v>250</v>
      </c>
      <c r="B18" s="119">
        <v>11</v>
      </c>
      <c r="C18" s="120">
        <v>162354106</v>
      </c>
      <c r="D18" s="121" t="s">
        <v>727</v>
      </c>
      <c r="E18" s="122" t="s">
        <v>132</v>
      </c>
      <c r="F18" s="123" t="s">
        <v>574</v>
      </c>
      <c r="G18" s="124" t="s">
        <v>670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251</v>
      </c>
      <c r="B19" s="119">
        <v>12</v>
      </c>
      <c r="C19" s="120">
        <v>162357431</v>
      </c>
      <c r="D19" s="121" t="s">
        <v>729</v>
      </c>
      <c r="E19" s="122" t="s">
        <v>730</v>
      </c>
      <c r="F19" s="123" t="s">
        <v>674</v>
      </c>
      <c r="G19" s="124" t="s">
        <v>670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252</v>
      </c>
      <c r="B20" s="119">
        <v>13</v>
      </c>
      <c r="C20" s="120">
        <v>162354108</v>
      </c>
      <c r="D20" s="121" t="s">
        <v>732</v>
      </c>
      <c r="E20" s="122" t="s">
        <v>565</v>
      </c>
      <c r="F20" s="123" t="s">
        <v>674</v>
      </c>
      <c r="G20" s="124" t="s">
        <v>670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253</v>
      </c>
      <c r="B21" s="119">
        <v>14</v>
      </c>
      <c r="C21" s="120">
        <v>162356841</v>
      </c>
      <c r="D21" s="121" t="s">
        <v>350</v>
      </c>
      <c r="E21" s="122" t="s">
        <v>734</v>
      </c>
      <c r="F21" s="123" t="s">
        <v>674</v>
      </c>
      <c r="G21" s="124" t="s">
        <v>670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254</v>
      </c>
      <c r="B22" s="119">
        <v>15</v>
      </c>
      <c r="C22" s="120">
        <v>162356940</v>
      </c>
      <c r="D22" s="121" t="s">
        <v>735</v>
      </c>
      <c r="E22" s="122" t="s">
        <v>736</v>
      </c>
      <c r="F22" s="123" t="s">
        <v>697</v>
      </c>
      <c r="G22" s="124" t="s">
        <v>738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255</v>
      </c>
      <c r="B23" s="119">
        <v>16</v>
      </c>
      <c r="C23" s="120">
        <v>162353990</v>
      </c>
      <c r="D23" s="121" t="s">
        <v>739</v>
      </c>
      <c r="E23" s="122" t="s">
        <v>193</v>
      </c>
      <c r="F23" s="123" t="s">
        <v>697</v>
      </c>
      <c r="G23" s="124" t="s">
        <v>738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256</v>
      </c>
      <c r="B24" s="119">
        <v>17</v>
      </c>
      <c r="C24" s="120">
        <v>162356521</v>
      </c>
      <c r="D24" s="121" t="s">
        <v>741</v>
      </c>
      <c r="E24" s="122" t="s">
        <v>331</v>
      </c>
      <c r="F24" s="123" t="s">
        <v>697</v>
      </c>
      <c r="G24" s="124" t="s">
        <v>738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257</v>
      </c>
      <c r="B25" s="119">
        <v>18</v>
      </c>
      <c r="C25" s="120">
        <v>162354001</v>
      </c>
      <c r="D25" s="121" t="s">
        <v>743</v>
      </c>
      <c r="E25" s="122" t="s">
        <v>199</v>
      </c>
      <c r="F25" s="123" t="s">
        <v>697</v>
      </c>
      <c r="G25" s="124" t="s">
        <v>738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258</v>
      </c>
      <c r="B26" s="119">
        <v>19</v>
      </c>
      <c r="C26" s="120">
        <v>162357477</v>
      </c>
      <c r="D26" s="121" t="s">
        <v>695</v>
      </c>
      <c r="E26" s="122" t="s">
        <v>199</v>
      </c>
      <c r="F26" s="123" t="s">
        <v>697</v>
      </c>
      <c r="G26" s="124" t="s">
        <v>738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259</v>
      </c>
      <c r="B27" s="119">
        <v>20</v>
      </c>
      <c r="C27" s="120">
        <v>162354004</v>
      </c>
      <c r="D27" s="121" t="s">
        <v>745</v>
      </c>
      <c r="E27" s="122" t="s">
        <v>205</v>
      </c>
      <c r="F27" s="123" t="s">
        <v>697</v>
      </c>
      <c r="G27" s="124" t="s">
        <v>738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260</v>
      </c>
      <c r="B28" s="119">
        <v>21</v>
      </c>
      <c r="C28" s="120">
        <v>162354007</v>
      </c>
      <c r="D28" s="121" t="s">
        <v>677</v>
      </c>
      <c r="E28" s="122" t="s">
        <v>208</v>
      </c>
      <c r="F28" s="123" t="s">
        <v>697</v>
      </c>
      <c r="G28" s="124" t="s">
        <v>738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261</v>
      </c>
      <c r="B29" s="119">
        <v>22</v>
      </c>
      <c r="C29" s="120">
        <v>162354008</v>
      </c>
      <c r="D29" s="121" t="s">
        <v>748</v>
      </c>
      <c r="E29" s="122" t="s">
        <v>749</v>
      </c>
      <c r="F29" s="123" t="s">
        <v>697</v>
      </c>
      <c r="G29" s="124" t="s">
        <v>738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262</v>
      </c>
      <c r="B30" s="119">
        <v>23</v>
      </c>
      <c r="C30" s="120">
        <v>162354010</v>
      </c>
      <c r="D30" s="121" t="s">
        <v>750</v>
      </c>
      <c r="E30" s="122" t="s">
        <v>751</v>
      </c>
      <c r="F30" s="123" t="s">
        <v>697</v>
      </c>
      <c r="G30" s="124" t="s">
        <v>738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263</v>
      </c>
      <c r="B31" s="119">
        <v>24</v>
      </c>
      <c r="C31" s="120">
        <v>162354012</v>
      </c>
      <c r="D31" s="121" t="s">
        <v>753</v>
      </c>
      <c r="E31" s="122" t="s">
        <v>601</v>
      </c>
      <c r="F31" s="123" t="s">
        <v>697</v>
      </c>
      <c r="G31" s="124" t="s">
        <v>738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264</v>
      </c>
      <c r="B32" s="119">
        <v>25</v>
      </c>
      <c r="C32" s="120">
        <v>162357013</v>
      </c>
      <c r="D32" s="121" t="s">
        <v>755</v>
      </c>
      <c r="E32" s="122" t="s">
        <v>601</v>
      </c>
      <c r="F32" s="123" t="s">
        <v>697</v>
      </c>
      <c r="G32" s="124" t="s">
        <v>738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265</v>
      </c>
      <c r="B33" s="119">
        <v>26</v>
      </c>
      <c r="C33" s="120">
        <v>162354015</v>
      </c>
      <c r="D33" s="121" t="s">
        <v>757</v>
      </c>
      <c r="E33" s="122" t="s">
        <v>758</v>
      </c>
      <c r="F33" s="123" t="s">
        <v>697</v>
      </c>
      <c r="G33" s="124" t="s">
        <v>738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266</v>
      </c>
      <c r="B34" s="119">
        <v>27</v>
      </c>
      <c r="C34" s="120">
        <v>162357579</v>
      </c>
      <c r="D34" s="121" t="s">
        <v>760</v>
      </c>
      <c r="E34" s="122" t="s">
        <v>448</v>
      </c>
      <c r="F34" s="123" t="s">
        <v>697</v>
      </c>
      <c r="G34" s="124" t="s">
        <v>738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267</v>
      </c>
      <c r="B35" s="119">
        <v>28</v>
      </c>
      <c r="C35" s="120">
        <v>162413919</v>
      </c>
      <c r="D35" s="121" t="s">
        <v>761</v>
      </c>
      <c r="E35" s="122" t="s">
        <v>448</v>
      </c>
      <c r="F35" s="123" t="s">
        <v>697</v>
      </c>
      <c r="G35" s="124" t="s">
        <v>738</v>
      </c>
      <c r="H35" s="125"/>
      <c r="I35" s="126"/>
      <c r="J35" s="126"/>
      <c r="K35" s="126"/>
      <c r="L35" s="578" t="s">
        <v>3311</v>
      </c>
      <c r="M35" s="579"/>
      <c r="N35" s="580"/>
    </row>
    <row r="36" spans="1:14" ht="20.100000000000001" customHeight="1">
      <c r="A36">
        <v>268</v>
      </c>
      <c r="B36" s="119">
        <v>29</v>
      </c>
      <c r="C36" s="120">
        <v>162354032</v>
      </c>
      <c r="D36" s="121" t="s">
        <v>762</v>
      </c>
      <c r="E36" s="122" t="s">
        <v>342</v>
      </c>
      <c r="F36" s="123" t="s">
        <v>697</v>
      </c>
      <c r="G36" s="124" t="s">
        <v>738</v>
      </c>
      <c r="H36" s="125"/>
      <c r="I36" s="126"/>
      <c r="J36" s="126"/>
      <c r="K36" s="126"/>
      <c r="L36" s="578" t="s">
        <v>3311</v>
      </c>
      <c r="M36" s="579"/>
      <c r="N36" s="580"/>
    </row>
    <row r="37" spans="1:14" ht="20.100000000000001" customHeight="1">
      <c r="A37">
        <v>269</v>
      </c>
      <c r="B37" s="128">
        <v>30</v>
      </c>
      <c r="C37" s="120">
        <v>162354037</v>
      </c>
      <c r="D37" s="121" t="s">
        <v>764</v>
      </c>
      <c r="E37" s="122" t="s">
        <v>453</v>
      </c>
      <c r="F37" s="123" t="s">
        <v>697</v>
      </c>
      <c r="G37" s="124" t="s">
        <v>738</v>
      </c>
      <c r="H37" s="129"/>
      <c r="I37" s="130"/>
      <c r="J37" s="130"/>
      <c r="K37" s="130"/>
      <c r="L37" s="578" t="s">
        <v>3311</v>
      </c>
      <c r="M37" s="579"/>
      <c r="N37" s="580"/>
    </row>
    <row r="38" spans="1:14" ht="20.100000000000001" customHeight="1">
      <c r="A38">
        <v>270</v>
      </c>
      <c r="B38" s="150">
        <v>31</v>
      </c>
      <c r="C38" s="151">
        <v>162354039</v>
      </c>
      <c r="D38" s="152" t="s">
        <v>766</v>
      </c>
      <c r="E38" s="153" t="s">
        <v>767</v>
      </c>
      <c r="F38" s="154" t="s">
        <v>697</v>
      </c>
      <c r="G38" s="155" t="s">
        <v>738</v>
      </c>
      <c r="H38" s="156"/>
      <c r="I38" s="157"/>
      <c r="J38" s="157"/>
      <c r="K38" s="157"/>
      <c r="L38" s="575" t="s">
        <v>3311</v>
      </c>
      <c r="M38" s="576"/>
      <c r="N38" s="577"/>
    </row>
    <row r="39" spans="1:14" ht="20.100000000000001" customHeight="1">
      <c r="A39">
        <v>271</v>
      </c>
      <c r="B39" s="119">
        <v>32</v>
      </c>
      <c r="C39" s="120">
        <v>162354040</v>
      </c>
      <c r="D39" s="121" t="s">
        <v>769</v>
      </c>
      <c r="E39" s="122" t="s">
        <v>459</v>
      </c>
      <c r="F39" s="123" t="s">
        <v>574</v>
      </c>
      <c r="G39" s="124" t="s">
        <v>738</v>
      </c>
      <c r="H39" s="125"/>
      <c r="I39" s="126"/>
      <c r="J39" s="126"/>
      <c r="K39" s="126"/>
      <c r="L39" s="578" t="s">
        <v>3311</v>
      </c>
      <c r="M39" s="579"/>
      <c r="N39" s="580"/>
    </row>
    <row r="40" spans="1:14" ht="20.100000000000001" customHeight="1">
      <c r="A40">
        <v>272</v>
      </c>
      <c r="B40" s="119">
        <v>33</v>
      </c>
      <c r="C40" s="120">
        <v>162354042</v>
      </c>
      <c r="D40" s="121" t="s">
        <v>770</v>
      </c>
      <c r="E40" s="122" t="s">
        <v>459</v>
      </c>
      <c r="F40" s="123" t="s">
        <v>697</v>
      </c>
      <c r="G40" s="124" t="s">
        <v>738</v>
      </c>
      <c r="H40" s="125"/>
      <c r="I40" s="126"/>
      <c r="J40" s="126"/>
      <c r="K40" s="126"/>
      <c r="L40" s="578" t="s">
        <v>3311</v>
      </c>
      <c r="M40" s="579"/>
      <c r="N40" s="580"/>
    </row>
    <row r="41" spans="1:14" ht="20.100000000000001" customHeight="1">
      <c r="A41">
        <v>273</v>
      </c>
      <c r="B41" s="119">
        <v>34</v>
      </c>
      <c r="C41" s="120">
        <v>162357580</v>
      </c>
      <c r="D41" s="121" t="s">
        <v>772</v>
      </c>
      <c r="E41" s="122" t="s">
        <v>345</v>
      </c>
      <c r="F41" s="123" t="s">
        <v>697</v>
      </c>
      <c r="G41" s="124" t="s">
        <v>738</v>
      </c>
      <c r="H41" s="125"/>
      <c r="I41" s="126"/>
      <c r="J41" s="126"/>
      <c r="K41" s="126"/>
      <c r="L41" s="578" t="s">
        <v>3311</v>
      </c>
      <c r="M41" s="579"/>
      <c r="N41" s="580"/>
    </row>
    <row r="42" spans="1:14" ht="20.100000000000001" customHeight="1">
      <c r="A42">
        <v>274</v>
      </c>
      <c r="B42" s="119">
        <v>35</v>
      </c>
      <c r="C42" s="120">
        <v>162354046</v>
      </c>
      <c r="D42" s="121" t="s">
        <v>773</v>
      </c>
      <c r="E42" s="122" t="s">
        <v>464</v>
      </c>
      <c r="F42" s="123" t="s">
        <v>697</v>
      </c>
      <c r="G42" s="124" t="s">
        <v>738</v>
      </c>
      <c r="H42" s="125"/>
      <c r="I42" s="126"/>
      <c r="J42" s="126"/>
      <c r="K42" s="126"/>
      <c r="L42" s="578" t="s">
        <v>3311</v>
      </c>
      <c r="M42" s="579"/>
      <c r="N42" s="580"/>
    </row>
    <row r="43" spans="1:14" ht="20.100000000000001" customHeight="1">
      <c r="A43">
        <v>275</v>
      </c>
      <c r="B43" s="119">
        <v>36</v>
      </c>
      <c r="C43" s="120">
        <v>162357269</v>
      </c>
      <c r="D43" s="121" t="s">
        <v>775</v>
      </c>
      <c r="E43" s="122" t="s">
        <v>254</v>
      </c>
      <c r="F43" s="123" t="s">
        <v>697</v>
      </c>
      <c r="G43" s="124" t="s">
        <v>738</v>
      </c>
      <c r="H43" s="125"/>
      <c r="I43" s="126"/>
      <c r="J43" s="126"/>
      <c r="K43" s="126"/>
      <c r="L43" s="578" t="s">
        <v>3311</v>
      </c>
      <c r="M43" s="579"/>
      <c r="N43" s="580"/>
    </row>
    <row r="44" spans="1:14" ht="20.100000000000001" customHeight="1">
      <c r="A44">
        <v>276</v>
      </c>
      <c r="B44" s="119">
        <v>37</v>
      </c>
      <c r="C44" s="120">
        <v>162354051</v>
      </c>
      <c r="D44" s="121" t="s">
        <v>777</v>
      </c>
      <c r="E44" s="122" t="s">
        <v>259</v>
      </c>
      <c r="F44" s="123" t="s">
        <v>697</v>
      </c>
      <c r="G44" s="124" t="s">
        <v>738</v>
      </c>
      <c r="H44" s="125"/>
      <c r="I44" s="126"/>
      <c r="J44" s="126"/>
      <c r="K44" s="126"/>
      <c r="L44" s="578" t="s">
        <v>3311</v>
      </c>
      <c r="M44" s="579"/>
      <c r="N44" s="580"/>
    </row>
    <row r="45" spans="1:14" ht="20.100000000000001" customHeight="1">
      <c r="A45">
        <v>277</v>
      </c>
      <c r="B45" s="119">
        <v>38</v>
      </c>
      <c r="C45" s="120">
        <v>162354053</v>
      </c>
      <c r="D45" s="121" t="s">
        <v>129</v>
      </c>
      <c r="E45" s="122" t="s">
        <v>121</v>
      </c>
      <c r="F45" s="123" t="s">
        <v>697</v>
      </c>
      <c r="G45" s="124" t="s">
        <v>738</v>
      </c>
      <c r="H45" s="125"/>
      <c r="I45" s="126"/>
      <c r="J45" s="126"/>
      <c r="K45" s="126"/>
      <c r="L45" s="578" t="s">
        <v>3311</v>
      </c>
      <c r="M45" s="579"/>
      <c r="N45" s="580"/>
    </row>
    <row r="46" spans="1:14" ht="20.100000000000001" customHeight="1">
      <c r="A46">
        <v>278</v>
      </c>
      <c r="B46" s="119">
        <v>39</v>
      </c>
      <c r="C46" s="120">
        <v>162354057</v>
      </c>
      <c r="D46" s="121" t="s">
        <v>780</v>
      </c>
      <c r="E46" s="122" t="s">
        <v>270</v>
      </c>
      <c r="F46" s="123" t="s">
        <v>697</v>
      </c>
      <c r="G46" s="124" t="s">
        <v>738</v>
      </c>
      <c r="H46" s="125"/>
      <c r="I46" s="126"/>
      <c r="J46" s="126"/>
      <c r="K46" s="126"/>
      <c r="L46" s="578" t="s">
        <v>3311</v>
      </c>
      <c r="M46" s="579"/>
      <c r="N46" s="580"/>
    </row>
    <row r="47" spans="1:14" ht="20.100000000000001" customHeight="1">
      <c r="A47">
        <v>279</v>
      </c>
      <c r="B47" s="119">
        <v>40</v>
      </c>
      <c r="C47" s="120">
        <v>162354062</v>
      </c>
      <c r="D47" s="121" t="s">
        <v>781</v>
      </c>
      <c r="E47" s="122" t="s">
        <v>276</v>
      </c>
      <c r="F47" s="123" t="s">
        <v>574</v>
      </c>
      <c r="G47" s="124" t="s">
        <v>738</v>
      </c>
      <c r="H47" s="125"/>
      <c r="I47" s="126"/>
      <c r="J47" s="126"/>
      <c r="K47" s="126"/>
      <c r="L47" s="578" t="s">
        <v>3311</v>
      </c>
      <c r="M47" s="579"/>
      <c r="N47" s="580"/>
    </row>
    <row r="48" spans="1:14" ht="20.100000000000001" customHeight="1">
      <c r="A48">
        <v>280</v>
      </c>
      <c r="B48" s="119">
        <v>41</v>
      </c>
      <c r="C48" s="120">
        <v>162354066</v>
      </c>
      <c r="D48" s="121" t="s">
        <v>783</v>
      </c>
      <c r="E48" s="122" t="s">
        <v>143</v>
      </c>
      <c r="F48" s="123" t="s">
        <v>697</v>
      </c>
      <c r="G48" s="124" t="s">
        <v>738</v>
      </c>
      <c r="H48" s="125"/>
      <c r="I48" s="126"/>
      <c r="J48" s="126"/>
      <c r="K48" s="126"/>
      <c r="L48" s="578" t="s">
        <v>3311</v>
      </c>
      <c r="M48" s="579"/>
      <c r="N48" s="580"/>
    </row>
    <row r="49" spans="1:14" ht="20.100000000000001" customHeight="1">
      <c r="A49">
        <v>281</v>
      </c>
      <c r="B49" s="119">
        <v>42</v>
      </c>
      <c r="C49" s="120">
        <v>162354070</v>
      </c>
      <c r="D49" s="121" t="s">
        <v>322</v>
      </c>
      <c r="E49" s="122" t="s">
        <v>546</v>
      </c>
      <c r="F49" s="123" t="s">
        <v>697</v>
      </c>
      <c r="G49" s="124" t="s">
        <v>738</v>
      </c>
      <c r="H49" s="125"/>
      <c r="I49" s="126"/>
      <c r="J49" s="126"/>
      <c r="K49" s="126"/>
      <c r="L49" s="578" t="s">
        <v>3311</v>
      </c>
      <c r="M49" s="579"/>
      <c r="N49" s="580"/>
    </row>
    <row r="50" spans="1:14" ht="20.100000000000001" customHeight="1">
      <c r="A50">
        <v>282</v>
      </c>
      <c r="B50" s="119">
        <v>43</v>
      </c>
      <c r="C50" s="120">
        <v>162354077</v>
      </c>
      <c r="D50" s="121" t="s">
        <v>784</v>
      </c>
      <c r="E50" s="122" t="s">
        <v>649</v>
      </c>
      <c r="F50" s="123" t="s">
        <v>697</v>
      </c>
      <c r="G50" s="124" t="s">
        <v>738</v>
      </c>
      <c r="H50" s="125"/>
      <c r="I50" s="126"/>
      <c r="J50" s="126"/>
      <c r="K50" s="126"/>
      <c r="L50" s="578" t="s">
        <v>3311</v>
      </c>
      <c r="M50" s="579"/>
      <c r="N50" s="580"/>
    </row>
    <row r="51" spans="1:14" ht="20.100000000000001" customHeight="1">
      <c r="A51">
        <v>283</v>
      </c>
      <c r="B51" s="119">
        <v>44</v>
      </c>
      <c r="C51" s="120">
        <v>162324950</v>
      </c>
      <c r="D51" s="121" t="s">
        <v>529</v>
      </c>
      <c r="E51" s="122" t="s">
        <v>786</v>
      </c>
      <c r="F51" s="123" t="s">
        <v>697</v>
      </c>
      <c r="G51" s="124" t="s">
        <v>738</v>
      </c>
      <c r="H51" s="125"/>
      <c r="I51" s="126"/>
      <c r="J51" s="126"/>
      <c r="K51" s="126"/>
      <c r="L51" s="578" t="s">
        <v>3311</v>
      </c>
      <c r="M51" s="579"/>
      <c r="N51" s="580"/>
    </row>
    <row r="52" spans="1:14" ht="20.100000000000001" customHeight="1">
      <c r="A52">
        <v>284</v>
      </c>
      <c r="B52" s="119">
        <v>45</v>
      </c>
      <c r="C52" s="120">
        <v>162357102</v>
      </c>
      <c r="D52" s="121" t="s">
        <v>787</v>
      </c>
      <c r="E52" s="122" t="s">
        <v>788</v>
      </c>
      <c r="F52" s="123" t="s">
        <v>697</v>
      </c>
      <c r="G52" s="124" t="s">
        <v>738</v>
      </c>
      <c r="H52" s="125"/>
      <c r="I52" s="126"/>
      <c r="J52" s="126"/>
      <c r="K52" s="126"/>
      <c r="L52" s="578" t="s">
        <v>3311</v>
      </c>
      <c r="M52" s="579"/>
      <c r="N52" s="580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6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3327</v>
      </c>
    </row>
    <row r="2" spans="1:17" s="110" customFormat="1">
      <c r="C2" s="561" t="s">
        <v>82</v>
      </c>
      <c r="D2" s="561"/>
      <c r="E2" s="113" t="s">
        <v>3328</v>
      </c>
      <c r="F2" s="561" t="s">
        <v>3306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3307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3329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285</v>
      </c>
      <c r="B8" s="119">
        <v>1</v>
      </c>
      <c r="C8" s="120">
        <v>162354093</v>
      </c>
      <c r="D8" s="121" t="s">
        <v>269</v>
      </c>
      <c r="E8" s="122" t="s">
        <v>726</v>
      </c>
      <c r="F8" s="123" t="s">
        <v>697</v>
      </c>
      <c r="G8" s="124" t="s">
        <v>738</v>
      </c>
      <c r="H8" s="125"/>
      <c r="I8" s="126"/>
      <c r="J8" s="126"/>
      <c r="K8" s="126"/>
      <c r="L8" s="575" t="s">
        <v>3311</v>
      </c>
      <c r="M8" s="576"/>
      <c r="N8" s="577"/>
    </row>
    <row r="9" spans="1:17" ht="20.100000000000001" customHeight="1">
      <c r="A9">
        <v>286</v>
      </c>
      <c r="B9" s="119">
        <v>2</v>
      </c>
      <c r="C9" s="120">
        <v>162354095</v>
      </c>
      <c r="D9" s="121" t="s">
        <v>791</v>
      </c>
      <c r="E9" s="122" t="s">
        <v>303</v>
      </c>
      <c r="F9" s="123" t="s">
        <v>697</v>
      </c>
      <c r="G9" s="124" t="s">
        <v>738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287</v>
      </c>
      <c r="B10" s="119">
        <v>3</v>
      </c>
      <c r="C10" s="120">
        <v>162354097</v>
      </c>
      <c r="D10" s="121" t="s">
        <v>793</v>
      </c>
      <c r="E10" s="122" t="s">
        <v>303</v>
      </c>
      <c r="F10" s="123" t="s">
        <v>697</v>
      </c>
      <c r="G10" s="124" t="s">
        <v>738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288</v>
      </c>
      <c r="B11" s="119">
        <v>4</v>
      </c>
      <c r="C11" s="120">
        <v>162354103</v>
      </c>
      <c r="D11" s="121" t="s">
        <v>134</v>
      </c>
      <c r="E11" s="122" t="s">
        <v>795</v>
      </c>
      <c r="F11" s="123" t="s">
        <v>697</v>
      </c>
      <c r="G11" s="124" t="s">
        <v>738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289</v>
      </c>
      <c r="B12" s="119">
        <v>5</v>
      </c>
      <c r="C12" s="120">
        <v>162357186</v>
      </c>
      <c r="D12" s="121" t="s">
        <v>797</v>
      </c>
      <c r="E12" s="122" t="s">
        <v>405</v>
      </c>
      <c r="F12" s="123" t="s">
        <v>697</v>
      </c>
      <c r="G12" s="124" t="s">
        <v>738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290</v>
      </c>
      <c r="B13" s="119">
        <v>6</v>
      </c>
      <c r="C13" s="120">
        <v>162354109</v>
      </c>
      <c r="D13" s="121" t="s">
        <v>281</v>
      </c>
      <c r="E13" s="122" t="s">
        <v>308</v>
      </c>
      <c r="F13" s="123" t="s">
        <v>697</v>
      </c>
      <c r="G13" s="124" t="s">
        <v>738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291</v>
      </c>
      <c r="B14" s="119">
        <v>7</v>
      </c>
      <c r="C14" s="120">
        <v>162354111</v>
      </c>
      <c r="D14" s="121" t="s">
        <v>799</v>
      </c>
      <c r="E14" s="122" t="s">
        <v>569</v>
      </c>
      <c r="F14" s="123" t="s">
        <v>697</v>
      </c>
      <c r="G14" s="124" t="s">
        <v>738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292</v>
      </c>
      <c r="B15" s="119">
        <v>8</v>
      </c>
      <c r="C15" s="120">
        <v>162354112</v>
      </c>
      <c r="D15" s="121" t="s">
        <v>412</v>
      </c>
      <c r="E15" s="122" t="s">
        <v>800</v>
      </c>
      <c r="F15" s="123" t="s">
        <v>697</v>
      </c>
      <c r="G15" s="124" t="s">
        <v>738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293</v>
      </c>
      <c r="B16" s="119">
        <v>9</v>
      </c>
      <c r="C16" s="120">
        <v>3552</v>
      </c>
      <c r="D16" s="121" t="s">
        <v>1059</v>
      </c>
      <c r="E16" s="122" t="s">
        <v>786</v>
      </c>
      <c r="F16" s="123" t="s">
        <v>2346</v>
      </c>
      <c r="G16" s="124" t="s">
        <v>738</v>
      </c>
      <c r="H16" s="125"/>
      <c r="I16" s="126"/>
      <c r="J16" s="126"/>
      <c r="K16" s="126"/>
      <c r="L16" s="578">
        <v>25447</v>
      </c>
      <c r="M16" s="579"/>
      <c r="N16" s="580"/>
    </row>
    <row r="17" spans="1:14" ht="20.100000000000001" customHeight="1">
      <c r="A17">
        <v>294</v>
      </c>
      <c r="B17" s="119">
        <v>10</v>
      </c>
      <c r="C17" s="120">
        <v>1966</v>
      </c>
      <c r="D17" s="121" t="s">
        <v>1032</v>
      </c>
      <c r="E17" s="122" t="s">
        <v>480</v>
      </c>
      <c r="F17" s="123" t="s">
        <v>2359</v>
      </c>
      <c r="G17" s="124" t="s">
        <v>738</v>
      </c>
      <c r="H17" s="125"/>
      <c r="I17" s="126"/>
      <c r="J17" s="126"/>
      <c r="K17" s="126"/>
      <c r="L17" s="578">
        <v>25621</v>
      </c>
      <c r="M17" s="579"/>
      <c r="N17" s="580"/>
    </row>
    <row r="18" spans="1:14" ht="20.100000000000001" customHeight="1">
      <c r="A18">
        <v>295</v>
      </c>
      <c r="B18" s="119">
        <v>11</v>
      </c>
      <c r="C18" s="120">
        <v>162324803</v>
      </c>
      <c r="D18" s="121" t="s">
        <v>802</v>
      </c>
      <c r="E18" s="122" t="s">
        <v>803</v>
      </c>
      <c r="F18" s="123" t="s">
        <v>805</v>
      </c>
      <c r="G18" s="124" t="s">
        <v>806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296</v>
      </c>
      <c r="B19" s="119">
        <v>12</v>
      </c>
      <c r="C19" s="120">
        <v>162324807</v>
      </c>
      <c r="D19" s="121" t="s">
        <v>807</v>
      </c>
      <c r="E19" s="122" t="s">
        <v>808</v>
      </c>
      <c r="F19" s="123" t="s">
        <v>805</v>
      </c>
      <c r="G19" s="124" t="s">
        <v>806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297</v>
      </c>
      <c r="B20" s="119">
        <v>13</v>
      </c>
      <c r="C20" s="120">
        <v>162324809</v>
      </c>
      <c r="D20" s="121" t="s">
        <v>810</v>
      </c>
      <c r="E20" s="122" t="s">
        <v>328</v>
      </c>
      <c r="F20" s="123" t="s">
        <v>805</v>
      </c>
      <c r="G20" s="124" t="s">
        <v>806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298</v>
      </c>
      <c r="B21" s="119">
        <v>14</v>
      </c>
      <c r="C21" s="120">
        <v>162324813</v>
      </c>
      <c r="D21" s="121" t="s">
        <v>811</v>
      </c>
      <c r="E21" s="122" t="s">
        <v>331</v>
      </c>
      <c r="F21" s="123" t="s">
        <v>805</v>
      </c>
      <c r="G21" s="124" t="s">
        <v>806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299</v>
      </c>
      <c r="B22" s="119">
        <v>15</v>
      </c>
      <c r="C22" s="120">
        <v>162324817</v>
      </c>
      <c r="D22" s="121" t="s">
        <v>813</v>
      </c>
      <c r="E22" s="122" t="s">
        <v>331</v>
      </c>
      <c r="F22" s="123" t="s">
        <v>805</v>
      </c>
      <c r="G22" s="124" t="s">
        <v>806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300</v>
      </c>
      <c r="B23" s="119">
        <v>16</v>
      </c>
      <c r="C23" s="120">
        <v>162324827</v>
      </c>
      <c r="D23" s="121" t="s">
        <v>815</v>
      </c>
      <c r="E23" s="122" t="s">
        <v>683</v>
      </c>
      <c r="F23" s="123" t="s">
        <v>805</v>
      </c>
      <c r="G23" s="124" t="s">
        <v>806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301</v>
      </c>
      <c r="B24" s="119">
        <v>17</v>
      </c>
      <c r="C24" s="120">
        <v>162324831</v>
      </c>
      <c r="D24" s="121" t="s">
        <v>123</v>
      </c>
      <c r="E24" s="122" t="s">
        <v>432</v>
      </c>
      <c r="F24" s="123" t="s">
        <v>805</v>
      </c>
      <c r="G24" s="124" t="s">
        <v>806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302</v>
      </c>
      <c r="B25" s="119">
        <v>18</v>
      </c>
      <c r="C25" s="120">
        <v>162423970</v>
      </c>
      <c r="D25" s="121" t="s">
        <v>818</v>
      </c>
      <c r="E25" s="122" t="s">
        <v>434</v>
      </c>
      <c r="F25" s="123" t="s">
        <v>805</v>
      </c>
      <c r="G25" s="124" t="s">
        <v>806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303</v>
      </c>
      <c r="B26" s="119">
        <v>19</v>
      </c>
      <c r="C26" s="120">
        <v>162324834</v>
      </c>
      <c r="D26" s="121" t="s">
        <v>820</v>
      </c>
      <c r="E26" s="122" t="s">
        <v>208</v>
      </c>
      <c r="F26" s="123" t="s">
        <v>805</v>
      </c>
      <c r="G26" s="124" t="s">
        <v>806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304</v>
      </c>
      <c r="B27" s="119">
        <v>20</v>
      </c>
      <c r="C27" s="120">
        <v>162333728</v>
      </c>
      <c r="D27" s="121" t="s">
        <v>123</v>
      </c>
      <c r="E27" s="122" t="s">
        <v>437</v>
      </c>
      <c r="F27" s="123" t="s">
        <v>805</v>
      </c>
      <c r="G27" s="124" t="s">
        <v>806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305</v>
      </c>
      <c r="B28" s="119">
        <v>21</v>
      </c>
      <c r="C28" s="120">
        <v>162324848</v>
      </c>
      <c r="D28" s="121" t="s">
        <v>123</v>
      </c>
      <c r="E28" s="122" t="s">
        <v>601</v>
      </c>
      <c r="F28" s="123" t="s">
        <v>805</v>
      </c>
      <c r="G28" s="124" t="s">
        <v>806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306</v>
      </c>
      <c r="B29" s="119">
        <v>22</v>
      </c>
      <c r="C29" s="120">
        <v>162326455</v>
      </c>
      <c r="D29" s="121" t="s">
        <v>822</v>
      </c>
      <c r="E29" s="122" t="s">
        <v>692</v>
      </c>
      <c r="F29" s="123" t="s">
        <v>805</v>
      </c>
      <c r="G29" s="124" t="s">
        <v>806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307</v>
      </c>
      <c r="B30" s="119">
        <v>23</v>
      </c>
      <c r="C30" s="120">
        <v>162324858</v>
      </c>
      <c r="D30" s="121" t="s">
        <v>824</v>
      </c>
      <c r="E30" s="122" t="s">
        <v>238</v>
      </c>
      <c r="F30" s="123" t="s">
        <v>805</v>
      </c>
      <c r="G30" s="124" t="s">
        <v>806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308</v>
      </c>
      <c r="B31" s="119">
        <v>24</v>
      </c>
      <c r="C31" s="120">
        <v>162324860</v>
      </c>
      <c r="D31" s="121" t="s">
        <v>826</v>
      </c>
      <c r="E31" s="122" t="s">
        <v>238</v>
      </c>
      <c r="F31" s="123" t="s">
        <v>805</v>
      </c>
      <c r="G31" s="124" t="s">
        <v>806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309</v>
      </c>
      <c r="B32" s="119">
        <v>25</v>
      </c>
      <c r="C32" s="120">
        <v>162413913</v>
      </c>
      <c r="D32" s="121" t="s">
        <v>828</v>
      </c>
      <c r="E32" s="122" t="s">
        <v>829</v>
      </c>
      <c r="F32" s="123" t="s">
        <v>805</v>
      </c>
      <c r="G32" s="124" t="s">
        <v>806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310</v>
      </c>
      <c r="B33" s="119">
        <v>26</v>
      </c>
      <c r="C33" s="120">
        <v>162327062</v>
      </c>
      <c r="D33" s="121" t="s">
        <v>831</v>
      </c>
      <c r="E33" s="122" t="s">
        <v>832</v>
      </c>
      <c r="F33" s="123" t="s">
        <v>805</v>
      </c>
      <c r="G33" s="124" t="s">
        <v>806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311</v>
      </c>
      <c r="B34" s="119">
        <v>27</v>
      </c>
      <c r="C34" s="120">
        <v>162324878</v>
      </c>
      <c r="D34" s="121" t="s">
        <v>833</v>
      </c>
      <c r="E34" s="122" t="s">
        <v>834</v>
      </c>
      <c r="F34" s="123" t="s">
        <v>805</v>
      </c>
      <c r="G34" s="124" t="s">
        <v>806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312</v>
      </c>
      <c r="B35" s="119">
        <v>28</v>
      </c>
      <c r="C35" s="120">
        <v>162326658</v>
      </c>
      <c r="D35" s="121" t="s">
        <v>704</v>
      </c>
      <c r="E35" s="122" t="s">
        <v>835</v>
      </c>
      <c r="F35" s="123" t="s">
        <v>805</v>
      </c>
      <c r="G35" s="124" t="s">
        <v>806</v>
      </c>
      <c r="H35" s="125"/>
      <c r="I35" s="126"/>
      <c r="J35" s="126"/>
      <c r="K35" s="126"/>
      <c r="L35" s="578" t="s">
        <v>3311</v>
      </c>
      <c r="M35" s="579"/>
      <c r="N35" s="580"/>
    </row>
    <row r="36" spans="1:14" ht="20.100000000000001" customHeight="1">
      <c r="A36">
        <v>313</v>
      </c>
      <c r="B36" s="119">
        <v>29</v>
      </c>
      <c r="C36" s="120">
        <v>162327438</v>
      </c>
      <c r="D36" s="121" t="s">
        <v>836</v>
      </c>
      <c r="E36" s="122" t="s">
        <v>254</v>
      </c>
      <c r="F36" s="123" t="s">
        <v>805</v>
      </c>
      <c r="G36" s="124" t="s">
        <v>806</v>
      </c>
      <c r="H36" s="125"/>
      <c r="I36" s="126"/>
      <c r="J36" s="126"/>
      <c r="K36" s="126"/>
      <c r="L36" s="578" t="s">
        <v>3311</v>
      </c>
      <c r="M36" s="579"/>
      <c r="N36" s="580"/>
    </row>
    <row r="37" spans="1:14" ht="20.100000000000001" customHeight="1">
      <c r="A37">
        <v>314</v>
      </c>
      <c r="B37" s="128">
        <v>30</v>
      </c>
      <c r="C37" s="120">
        <v>162324894</v>
      </c>
      <c r="D37" s="121" t="s">
        <v>838</v>
      </c>
      <c r="E37" s="122" t="s">
        <v>839</v>
      </c>
      <c r="F37" s="123" t="s">
        <v>805</v>
      </c>
      <c r="G37" s="124" t="s">
        <v>806</v>
      </c>
      <c r="H37" s="129"/>
      <c r="I37" s="130"/>
      <c r="J37" s="130"/>
      <c r="K37" s="130"/>
      <c r="L37" s="578" t="s">
        <v>3311</v>
      </c>
      <c r="M37" s="579"/>
      <c r="N37" s="580"/>
    </row>
    <row r="38" spans="1:14" ht="20.100000000000001" customHeight="1">
      <c r="A38">
        <v>315</v>
      </c>
      <c r="B38" s="150">
        <v>31</v>
      </c>
      <c r="C38" s="151">
        <v>162324897</v>
      </c>
      <c r="D38" s="152" t="s">
        <v>840</v>
      </c>
      <c r="E38" s="153" t="s">
        <v>121</v>
      </c>
      <c r="F38" s="154" t="s">
        <v>805</v>
      </c>
      <c r="G38" s="155" t="s">
        <v>806</v>
      </c>
      <c r="H38" s="156"/>
      <c r="I38" s="157"/>
      <c r="J38" s="157"/>
      <c r="K38" s="157"/>
      <c r="L38" s="575" t="s">
        <v>3311</v>
      </c>
      <c r="M38" s="576"/>
      <c r="N38" s="577"/>
    </row>
    <row r="39" spans="1:14" ht="20.100000000000001" customHeight="1">
      <c r="A39">
        <v>316</v>
      </c>
      <c r="B39" s="119">
        <v>32</v>
      </c>
      <c r="C39" s="120">
        <v>162324899</v>
      </c>
      <c r="D39" s="121" t="s">
        <v>841</v>
      </c>
      <c r="E39" s="122" t="s">
        <v>121</v>
      </c>
      <c r="F39" s="123" t="s">
        <v>805</v>
      </c>
      <c r="G39" s="124" t="s">
        <v>806</v>
      </c>
      <c r="H39" s="125"/>
      <c r="I39" s="126"/>
      <c r="J39" s="126"/>
      <c r="K39" s="126"/>
      <c r="L39" s="578" t="s">
        <v>3311</v>
      </c>
      <c r="M39" s="579"/>
      <c r="N39" s="580"/>
    </row>
    <row r="40" spans="1:14" ht="20.100000000000001" customHeight="1">
      <c r="A40">
        <v>317</v>
      </c>
      <c r="B40" s="119">
        <v>33</v>
      </c>
      <c r="C40" s="120">
        <v>162324906</v>
      </c>
      <c r="D40" s="121" t="s">
        <v>843</v>
      </c>
      <c r="E40" s="122" t="s">
        <v>279</v>
      </c>
      <c r="F40" s="123" t="s">
        <v>805</v>
      </c>
      <c r="G40" s="124" t="s">
        <v>806</v>
      </c>
      <c r="H40" s="125"/>
      <c r="I40" s="126"/>
      <c r="J40" s="126"/>
      <c r="K40" s="126"/>
      <c r="L40" s="578" t="s">
        <v>3311</v>
      </c>
      <c r="M40" s="579"/>
      <c r="N40" s="580"/>
    </row>
    <row r="41" spans="1:14" ht="20.100000000000001" customHeight="1">
      <c r="A41">
        <v>318</v>
      </c>
      <c r="B41" s="119">
        <v>34</v>
      </c>
      <c r="C41" s="120">
        <v>162324908</v>
      </c>
      <c r="D41" s="121" t="s">
        <v>845</v>
      </c>
      <c r="E41" s="122" t="s">
        <v>379</v>
      </c>
      <c r="F41" s="123" t="s">
        <v>805</v>
      </c>
      <c r="G41" s="124" t="s">
        <v>806</v>
      </c>
      <c r="H41" s="125"/>
      <c r="I41" s="126"/>
      <c r="J41" s="126"/>
      <c r="K41" s="126"/>
      <c r="L41" s="578" t="s">
        <v>3311</v>
      </c>
      <c r="M41" s="579"/>
      <c r="N41" s="580"/>
    </row>
    <row r="42" spans="1:14" ht="20.100000000000001" customHeight="1">
      <c r="A42">
        <v>319</v>
      </c>
      <c r="B42" s="119">
        <v>35</v>
      </c>
      <c r="C42" s="120">
        <v>162324927</v>
      </c>
      <c r="D42" s="121" t="s">
        <v>847</v>
      </c>
      <c r="E42" s="122" t="s">
        <v>288</v>
      </c>
      <c r="F42" s="123" t="s">
        <v>805</v>
      </c>
      <c r="G42" s="124" t="s">
        <v>806</v>
      </c>
      <c r="H42" s="125"/>
      <c r="I42" s="126"/>
      <c r="J42" s="126"/>
      <c r="K42" s="126"/>
      <c r="L42" s="578" t="s">
        <v>3311</v>
      </c>
      <c r="M42" s="579"/>
      <c r="N42" s="580"/>
    </row>
    <row r="43" spans="1:14" ht="20.100000000000001" customHeight="1">
      <c r="A43">
        <v>320</v>
      </c>
      <c r="B43" s="119">
        <v>36</v>
      </c>
      <c r="C43" s="120">
        <v>162324931</v>
      </c>
      <c r="D43" s="121" t="s">
        <v>849</v>
      </c>
      <c r="E43" s="122" t="s">
        <v>719</v>
      </c>
      <c r="F43" s="123" t="s">
        <v>805</v>
      </c>
      <c r="G43" s="124" t="s">
        <v>806</v>
      </c>
      <c r="H43" s="125"/>
      <c r="I43" s="126"/>
      <c r="J43" s="126"/>
      <c r="K43" s="126"/>
      <c r="L43" s="578" t="s">
        <v>3311</v>
      </c>
      <c r="M43" s="579"/>
      <c r="N43" s="580"/>
    </row>
    <row r="44" spans="1:14" ht="20.100000000000001" customHeight="1">
      <c r="A44">
        <v>321</v>
      </c>
      <c r="B44" s="119">
        <v>37</v>
      </c>
      <c r="C44" s="120">
        <v>162324933</v>
      </c>
      <c r="D44" s="121" t="s">
        <v>850</v>
      </c>
      <c r="E44" s="122" t="s">
        <v>851</v>
      </c>
      <c r="F44" s="123" t="s">
        <v>805</v>
      </c>
      <c r="G44" s="124" t="s">
        <v>806</v>
      </c>
      <c r="H44" s="125"/>
      <c r="I44" s="126"/>
      <c r="J44" s="126"/>
      <c r="K44" s="126"/>
      <c r="L44" s="578" t="s">
        <v>3311</v>
      </c>
      <c r="M44" s="579"/>
      <c r="N44" s="580"/>
    </row>
    <row r="45" spans="1:14" ht="20.100000000000001" customHeight="1">
      <c r="A45">
        <v>322</v>
      </c>
      <c r="B45" s="119">
        <v>38</v>
      </c>
      <c r="C45" s="120">
        <v>152324177</v>
      </c>
      <c r="D45" s="121" t="s">
        <v>494</v>
      </c>
      <c r="E45" s="122" t="s">
        <v>853</v>
      </c>
      <c r="F45" s="123" t="s">
        <v>805</v>
      </c>
      <c r="G45" s="124" t="s">
        <v>806</v>
      </c>
      <c r="H45" s="125"/>
      <c r="I45" s="126"/>
      <c r="J45" s="126"/>
      <c r="K45" s="126"/>
      <c r="L45" s="578" t="s">
        <v>3311</v>
      </c>
      <c r="M45" s="579"/>
      <c r="N45" s="580"/>
    </row>
    <row r="46" spans="1:14" ht="20.100000000000001" customHeight="1">
      <c r="A46">
        <v>323</v>
      </c>
      <c r="B46" s="119">
        <v>39</v>
      </c>
      <c r="C46" s="120">
        <v>162314785</v>
      </c>
      <c r="D46" s="121" t="s">
        <v>855</v>
      </c>
      <c r="E46" s="122" t="s">
        <v>396</v>
      </c>
      <c r="F46" s="123" t="s">
        <v>805</v>
      </c>
      <c r="G46" s="124" t="s">
        <v>806</v>
      </c>
      <c r="H46" s="125"/>
      <c r="I46" s="126"/>
      <c r="J46" s="126"/>
      <c r="K46" s="126"/>
      <c r="L46" s="578" t="s">
        <v>3311</v>
      </c>
      <c r="M46" s="579"/>
      <c r="N46" s="580"/>
    </row>
    <row r="47" spans="1:14" ht="20.100000000000001" customHeight="1">
      <c r="A47">
        <v>324</v>
      </c>
      <c r="B47" s="119">
        <v>40</v>
      </c>
      <c r="C47" s="120">
        <v>162324941</v>
      </c>
      <c r="D47" s="121" t="s">
        <v>857</v>
      </c>
      <c r="E47" s="122" t="s">
        <v>657</v>
      </c>
      <c r="F47" s="123" t="s">
        <v>805</v>
      </c>
      <c r="G47" s="124" t="s">
        <v>806</v>
      </c>
      <c r="H47" s="125"/>
      <c r="I47" s="126"/>
      <c r="J47" s="126"/>
      <c r="K47" s="126"/>
      <c r="L47" s="578" t="s">
        <v>3311</v>
      </c>
      <c r="M47" s="579"/>
      <c r="N47" s="580"/>
    </row>
    <row r="48" spans="1:14" ht="20.100000000000001" customHeight="1">
      <c r="A48">
        <v>325</v>
      </c>
      <c r="B48" s="119">
        <v>41</v>
      </c>
      <c r="C48" s="120">
        <v>162324952</v>
      </c>
      <c r="D48" s="121" t="s">
        <v>858</v>
      </c>
      <c r="E48" s="122" t="s">
        <v>660</v>
      </c>
      <c r="F48" s="123" t="s">
        <v>805</v>
      </c>
      <c r="G48" s="124" t="s">
        <v>806</v>
      </c>
      <c r="H48" s="125"/>
      <c r="I48" s="126"/>
      <c r="J48" s="126"/>
      <c r="K48" s="126"/>
      <c r="L48" s="578" t="s">
        <v>3311</v>
      </c>
      <c r="M48" s="579"/>
      <c r="N48" s="580"/>
    </row>
    <row r="49" spans="1:14" ht="20.100000000000001" customHeight="1">
      <c r="A49">
        <v>326</v>
      </c>
      <c r="B49" s="119">
        <v>42</v>
      </c>
      <c r="C49" s="120">
        <v>162324957</v>
      </c>
      <c r="D49" s="121" t="s">
        <v>859</v>
      </c>
      <c r="E49" s="122" t="s">
        <v>860</v>
      </c>
      <c r="F49" s="123" t="s">
        <v>805</v>
      </c>
      <c r="G49" s="124" t="s">
        <v>806</v>
      </c>
      <c r="H49" s="125"/>
      <c r="I49" s="126"/>
      <c r="J49" s="126"/>
      <c r="K49" s="126"/>
      <c r="L49" s="578" t="s">
        <v>3311</v>
      </c>
      <c r="M49" s="579"/>
      <c r="N49" s="580"/>
    </row>
    <row r="50" spans="1:14" ht="20.100000000000001" customHeight="1">
      <c r="A50">
        <v>327</v>
      </c>
      <c r="B50" s="119">
        <v>43</v>
      </c>
      <c r="C50" s="120">
        <v>162333833</v>
      </c>
      <c r="D50" s="121" t="s">
        <v>861</v>
      </c>
      <c r="E50" s="122" t="s">
        <v>571</v>
      </c>
      <c r="F50" s="123" t="s">
        <v>805</v>
      </c>
      <c r="G50" s="124" t="s">
        <v>806</v>
      </c>
      <c r="H50" s="125"/>
      <c r="I50" s="126"/>
      <c r="J50" s="126"/>
      <c r="K50" s="126"/>
      <c r="L50" s="578" t="s">
        <v>3311</v>
      </c>
      <c r="M50" s="579"/>
      <c r="N50" s="580"/>
    </row>
    <row r="51" spans="1:14" ht="20.100000000000001" customHeight="1">
      <c r="A51">
        <v>328</v>
      </c>
      <c r="B51" s="119">
        <v>44</v>
      </c>
      <c r="C51" s="120">
        <v>542</v>
      </c>
      <c r="D51" s="121" t="s">
        <v>281</v>
      </c>
      <c r="E51" s="122" t="s">
        <v>486</v>
      </c>
      <c r="F51" s="123" t="s">
        <v>2360</v>
      </c>
      <c r="G51" s="124" t="s">
        <v>806</v>
      </c>
      <c r="H51" s="125"/>
      <c r="I51" s="126"/>
      <c r="J51" s="126"/>
      <c r="K51" s="126"/>
      <c r="L51" s="578">
        <v>22750</v>
      </c>
      <c r="M51" s="579"/>
      <c r="N51" s="580"/>
    </row>
  </sheetData>
  <mergeCells count="60"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1 L8:N51">
    <cfRule type="cellIs" dxfId="15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3330</v>
      </c>
    </row>
    <row r="2" spans="1:17" s="110" customFormat="1">
      <c r="C2" s="561" t="s">
        <v>82</v>
      </c>
      <c r="D2" s="561"/>
      <c r="E2" s="113" t="s">
        <v>3305</v>
      </c>
      <c r="F2" s="561" t="s">
        <v>3331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68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3332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329</v>
      </c>
      <c r="B8" s="119">
        <v>1</v>
      </c>
      <c r="C8" s="120">
        <v>162413883</v>
      </c>
      <c r="D8" s="121" t="s">
        <v>863</v>
      </c>
      <c r="E8" s="122" t="s">
        <v>408</v>
      </c>
      <c r="F8" s="123" t="s">
        <v>864</v>
      </c>
      <c r="G8" s="124" t="s">
        <v>865</v>
      </c>
      <c r="H8" s="125"/>
      <c r="I8" s="126"/>
      <c r="J8" s="126"/>
      <c r="K8" s="126"/>
      <c r="L8" s="575" t="s">
        <v>3311</v>
      </c>
      <c r="M8" s="576"/>
      <c r="N8" s="577"/>
    </row>
    <row r="9" spans="1:17" ht="20.100000000000001" customHeight="1">
      <c r="A9">
        <v>330</v>
      </c>
      <c r="B9" s="119">
        <v>2</v>
      </c>
      <c r="C9" s="120">
        <v>162413891</v>
      </c>
      <c r="D9" s="121" t="s">
        <v>866</v>
      </c>
      <c r="E9" s="122" t="s">
        <v>193</v>
      </c>
      <c r="F9" s="123" t="s">
        <v>864</v>
      </c>
      <c r="G9" s="124" t="s">
        <v>865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331</v>
      </c>
      <c r="B10" s="119">
        <v>3</v>
      </c>
      <c r="C10" s="120">
        <v>162324816</v>
      </c>
      <c r="D10" s="121" t="s">
        <v>868</v>
      </c>
      <c r="E10" s="122" t="s">
        <v>331</v>
      </c>
      <c r="F10" s="123" t="s">
        <v>864</v>
      </c>
      <c r="G10" s="124" t="s">
        <v>865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332</v>
      </c>
      <c r="B11" s="119">
        <v>4</v>
      </c>
      <c r="C11" s="120">
        <v>162326546</v>
      </c>
      <c r="D11" s="121" t="s">
        <v>870</v>
      </c>
      <c r="E11" s="122" t="s">
        <v>331</v>
      </c>
      <c r="F11" s="123" t="s">
        <v>864</v>
      </c>
      <c r="G11" s="124" t="s">
        <v>865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333</v>
      </c>
      <c r="B12" s="119">
        <v>5</v>
      </c>
      <c r="C12" s="120">
        <v>162324829</v>
      </c>
      <c r="D12" s="121" t="s">
        <v>872</v>
      </c>
      <c r="E12" s="122" t="s">
        <v>683</v>
      </c>
      <c r="F12" s="123" t="s">
        <v>864</v>
      </c>
      <c r="G12" s="124" t="s">
        <v>865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334</v>
      </c>
      <c r="B13" s="119">
        <v>6</v>
      </c>
      <c r="C13" s="120">
        <v>162327198</v>
      </c>
      <c r="D13" s="121" t="s">
        <v>873</v>
      </c>
      <c r="E13" s="122" t="s">
        <v>205</v>
      </c>
      <c r="F13" s="123" t="s">
        <v>864</v>
      </c>
      <c r="G13" s="124" t="s">
        <v>865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335</v>
      </c>
      <c r="B14" s="119">
        <v>7</v>
      </c>
      <c r="C14" s="120">
        <v>162324833</v>
      </c>
      <c r="D14" s="121" t="s">
        <v>875</v>
      </c>
      <c r="E14" s="122" t="s">
        <v>687</v>
      </c>
      <c r="F14" s="123" t="s">
        <v>864</v>
      </c>
      <c r="G14" s="124" t="s">
        <v>865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336</v>
      </c>
      <c r="B15" s="119">
        <v>8</v>
      </c>
      <c r="C15" s="120">
        <v>162324836</v>
      </c>
      <c r="D15" s="121" t="s">
        <v>877</v>
      </c>
      <c r="E15" s="122" t="s">
        <v>208</v>
      </c>
      <c r="F15" s="123" t="s">
        <v>864</v>
      </c>
      <c r="G15" s="124" t="s">
        <v>865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337</v>
      </c>
      <c r="B16" s="119">
        <v>9</v>
      </c>
      <c r="C16" s="120">
        <v>162327021</v>
      </c>
      <c r="D16" s="121" t="s">
        <v>879</v>
      </c>
      <c r="E16" s="122" t="s">
        <v>437</v>
      </c>
      <c r="F16" s="123" t="s">
        <v>864</v>
      </c>
      <c r="G16" s="124" t="s">
        <v>865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338</v>
      </c>
      <c r="B17" s="119">
        <v>10</v>
      </c>
      <c r="C17" s="120">
        <v>162324846</v>
      </c>
      <c r="D17" s="121" t="s">
        <v>880</v>
      </c>
      <c r="E17" s="122" t="s">
        <v>601</v>
      </c>
      <c r="F17" s="123" t="s">
        <v>864</v>
      </c>
      <c r="G17" s="124" t="s">
        <v>865</v>
      </c>
      <c r="H17" s="125"/>
      <c r="I17" s="126"/>
      <c r="J17" s="126"/>
      <c r="K17" s="126"/>
      <c r="L17" s="578" t="s">
        <v>3310</v>
      </c>
      <c r="M17" s="579"/>
      <c r="N17" s="580"/>
    </row>
    <row r="18" spans="1:14" ht="20.100000000000001" customHeight="1">
      <c r="A18">
        <v>339</v>
      </c>
      <c r="B18" s="119">
        <v>11</v>
      </c>
      <c r="C18" s="120">
        <v>162324850</v>
      </c>
      <c r="D18" s="121" t="s">
        <v>882</v>
      </c>
      <c r="E18" s="122" t="s">
        <v>221</v>
      </c>
      <c r="F18" s="123" t="s">
        <v>864</v>
      </c>
      <c r="G18" s="124" t="s">
        <v>865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340</v>
      </c>
      <c r="B19" s="119">
        <v>12</v>
      </c>
      <c r="C19" s="120">
        <v>162324855</v>
      </c>
      <c r="D19" s="121" t="s">
        <v>884</v>
      </c>
      <c r="E19" s="122" t="s">
        <v>519</v>
      </c>
      <c r="F19" s="123" t="s">
        <v>864</v>
      </c>
      <c r="G19" s="124" t="s">
        <v>865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341</v>
      </c>
      <c r="B20" s="119">
        <v>13</v>
      </c>
      <c r="C20" s="120">
        <v>162263679</v>
      </c>
      <c r="D20" s="121" t="s">
        <v>886</v>
      </c>
      <c r="E20" s="122" t="s">
        <v>238</v>
      </c>
      <c r="F20" s="123" t="s">
        <v>864</v>
      </c>
      <c r="G20" s="124" t="s">
        <v>865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342</v>
      </c>
      <c r="B21" s="119">
        <v>14</v>
      </c>
      <c r="C21" s="120">
        <v>162324864</v>
      </c>
      <c r="D21" s="121" t="s">
        <v>887</v>
      </c>
      <c r="E21" s="122" t="s">
        <v>238</v>
      </c>
      <c r="F21" s="123" t="s">
        <v>864</v>
      </c>
      <c r="G21" s="124" t="s">
        <v>865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343</v>
      </c>
      <c r="B22" s="119">
        <v>15</v>
      </c>
      <c r="C22" s="120">
        <v>162324867</v>
      </c>
      <c r="D22" s="121" t="s">
        <v>849</v>
      </c>
      <c r="E22" s="122" t="s">
        <v>124</v>
      </c>
      <c r="F22" s="123" t="s">
        <v>864</v>
      </c>
      <c r="G22" s="124" t="s">
        <v>865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344</v>
      </c>
      <c r="B23" s="119">
        <v>16</v>
      </c>
      <c r="C23" s="120">
        <v>162324869</v>
      </c>
      <c r="D23" s="121" t="s">
        <v>889</v>
      </c>
      <c r="E23" s="122" t="s">
        <v>520</v>
      </c>
      <c r="F23" s="123" t="s">
        <v>864</v>
      </c>
      <c r="G23" s="124" t="s">
        <v>865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345</v>
      </c>
      <c r="B24" s="119">
        <v>17</v>
      </c>
      <c r="C24" s="120">
        <v>162324872</v>
      </c>
      <c r="D24" s="121" t="s">
        <v>889</v>
      </c>
      <c r="E24" s="122" t="s">
        <v>453</v>
      </c>
      <c r="F24" s="123" t="s">
        <v>864</v>
      </c>
      <c r="G24" s="124" t="s">
        <v>865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346</v>
      </c>
      <c r="B25" s="119">
        <v>18</v>
      </c>
      <c r="C25" s="120">
        <v>162324880</v>
      </c>
      <c r="D25" s="121" t="s">
        <v>890</v>
      </c>
      <c r="E25" s="122" t="s">
        <v>891</v>
      </c>
      <c r="F25" s="123" t="s">
        <v>864</v>
      </c>
      <c r="G25" s="124" t="s">
        <v>865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347</v>
      </c>
      <c r="B26" s="119">
        <v>19</v>
      </c>
      <c r="C26" s="120">
        <v>162324882</v>
      </c>
      <c r="D26" s="121" t="s">
        <v>892</v>
      </c>
      <c r="E26" s="122" t="s">
        <v>629</v>
      </c>
      <c r="F26" s="123" t="s">
        <v>864</v>
      </c>
      <c r="G26" s="124" t="s">
        <v>865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348</v>
      </c>
      <c r="B27" s="119">
        <v>20</v>
      </c>
      <c r="C27" s="120">
        <v>162324885</v>
      </c>
      <c r="D27" s="121" t="s">
        <v>880</v>
      </c>
      <c r="E27" s="122" t="s">
        <v>894</v>
      </c>
      <c r="F27" s="123" t="s">
        <v>864</v>
      </c>
      <c r="G27" s="124" t="s">
        <v>865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349</v>
      </c>
      <c r="B28" s="119">
        <v>21</v>
      </c>
      <c r="C28" s="120">
        <v>162324900</v>
      </c>
      <c r="D28" s="121" t="s">
        <v>895</v>
      </c>
      <c r="E28" s="122" t="s">
        <v>121</v>
      </c>
      <c r="F28" s="123" t="s">
        <v>864</v>
      </c>
      <c r="G28" s="124" t="s">
        <v>865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350</v>
      </c>
      <c r="B29" s="119">
        <v>22</v>
      </c>
      <c r="C29" s="120">
        <v>162324901</v>
      </c>
      <c r="D29" s="121" t="s">
        <v>896</v>
      </c>
      <c r="E29" s="122" t="s">
        <v>121</v>
      </c>
      <c r="F29" s="123" t="s">
        <v>864</v>
      </c>
      <c r="G29" s="124" t="s">
        <v>865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351</v>
      </c>
      <c r="B30" s="119">
        <v>23</v>
      </c>
      <c r="C30" s="120">
        <v>162324904</v>
      </c>
      <c r="D30" s="121" t="s">
        <v>873</v>
      </c>
      <c r="E30" s="122" t="s">
        <v>539</v>
      </c>
      <c r="F30" s="123" t="s">
        <v>864</v>
      </c>
      <c r="G30" s="124" t="s">
        <v>865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352</v>
      </c>
      <c r="B31" s="119">
        <v>24</v>
      </c>
      <c r="C31" s="120">
        <v>162324911</v>
      </c>
      <c r="D31" s="121" t="s">
        <v>859</v>
      </c>
      <c r="E31" s="122" t="s">
        <v>381</v>
      </c>
      <c r="F31" s="123" t="s">
        <v>864</v>
      </c>
      <c r="G31" s="124" t="s">
        <v>865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353</v>
      </c>
      <c r="B32" s="119">
        <v>25</v>
      </c>
      <c r="C32" s="120">
        <v>162324913</v>
      </c>
      <c r="D32" s="121" t="s">
        <v>897</v>
      </c>
      <c r="E32" s="122" t="s">
        <v>642</v>
      </c>
      <c r="F32" s="123" t="s">
        <v>864</v>
      </c>
      <c r="G32" s="124" t="s">
        <v>865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354</v>
      </c>
      <c r="B33" s="119">
        <v>26</v>
      </c>
      <c r="C33" s="120">
        <v>162326725</v>
      </c>
      <c r="D33" s="121" t="s">
        <v>899</v>
      </c>
      <c r="E33" s="122" t="s">
        <v>546</v>
      </c>
      <c r="F33" s="123" t="s">
        <v>864</v>
      </c>
      <c r="G33" s="124" t="s">
        <v>865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355</v>
      </c>
      <c r="B34" s="119">
        <v>27</v>
      </c>
      <c r="C34" s="120">
        <v>162327371</v>
      </c>
      <c r="D34" s="121" t="s">
        <v>901</v>
      </c>
      <c r="E34" s="122" t="s">
        <v>649</v>
      </c>
      <c r="F34" s="123" t="s">
        <v>864</v>
      </c>
      <c r="G34" s="124" t="s">
        <v>865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356</v>
      </c>
      <c r="B35" s="119">
        <v>28</v>
      </c>
      <c r="C35" s="120">
        <v>162324919</v>
      </c>
      <c r="D35" s="121" t="s">
        <v>902</v>
      </c>
      <c r="E35" s="122" t="s">
        <v>712</v>
      </c>
      <c r="F35" s="123" t="s">
        <v>864</v>
      </c>
      <c r="G35" s="124" t="s">
        <v>865</v>
      </c>
      <c r="H35" s="125"/>
      <c r="I35" s="126"/>
      <c r="J35" s="126"/>
      <c r="K35" s="126"/>
      <c r="L35" s="578" t="s">
        <v>3311</v>
      </c>
      <c r="M35" s="579"/>
      <c r="N35" s="580"/>
    </row>
    <row r="36" spans="1:14" ht="20.100000000000001" customHeight="1">
      <c r="A36">
        <v>357</v>
      </c>
      <c r="B36" s="119">
        <v>29</v>
      </c>
      <c r="C36" s="120">
        <v>162324921</v>
      </c>
      <c r="D36" s="121" t="s">
        <v>810</v>
      </c>
      <c r="E36" s="122" t="s">
        <v>903</v>
      </c>
      <c r="F36" s="123" t="s">
        <v>864</v>
      </c>
      <c r="G36" s="124" t="s">
        <v>865</v>
      </c>
      <c r="H36" s="125"/>
      <c r="I36" s="126"/>
      <c r="J36" s="126"/>
      <c r="K36" s="126"/>
      <c r="L36" s="578" t="s">
        <v>3311</v>
      </c>
      <c r="M36" s="579"/>
      <c r="N36" s="580"/>
    </row>
    <row r="37" spans="1:14" ht="20.100000000000001" customHeight="1">
      <c r="A37">
        <v>358</v>
      </c>
      <c r="B37" s="128">
        <v>30</v>
      </c>
      <c r="C37" s="120">
        <v>162324926</v>
      </c>
      <c r="D37" s="121" t="s">
        <v>123</v>
      </c>
      <c r="E37" s="122" t="s">
        <v>288</v>
      </c>
      <c r="F37" s="123" t="s">
        <v>864</v>
      </c>
      <c r="G37" s="124" t="s">
        <v>865</v>
      </c>
      <c r="H37" s="129"/>
      <c r="I37" s="130"/>
      <c r="J37" s="130"/>
      <c r="K37" s="130"/>
      <c r="L37" s="578" t="s">
        <v>3311</v>
      </c>
      <c r="M37" s="579"/>
      <c r="N37" s="580"/>
    </row>
    <row r="38" spans="1:14" ht="20.100000000000001" customHeight="1">
      <c r="A38">
        <v>359</v>
      </c>
      <c r="B38" s="150">
        <v>31</v>
      </c>
      <c r="C38" s="151">
        <v>162324929</v>
      </c>
      <c r="D38" s="152" t="s">
        <v>905</v>
      </c>
      <c r="E38" s="153" t="s">
        <v>291</v>
      </c>
      <c r="F38" s="154" t="s">
        <v>864</v>
      </c>
      <c r="G38" s="155" t="s">
        <v>865</v>
      </c>
      <c r="H38" s="156"/>
      <c r="I38" s="157"/>
      <c r="J38" s="157"/>
      <c r="K38" s="157"/>
      <c r="L38" s="575" t="s">
        <v>3311</v>
      </c>
      <c r="M38" s="576"/>
      <c r="N38" s="577"/>
    </row>
    <row r="39" spans="1:14" ht="20.100000000000001" customHeight="1">
      <c r="A39">
        <v>360</v>
      </c>
      <c r="B39" s="119">
        <v>32</v>
      </c>
      <c r="C39" s="120">
        <v>162327372</v>
      </c>
      <c r="D39" s="121" t="s">
        <v>123</v>
      </c>
      <c r="E39" s="122" t="s">
        <v>719</v>
      </c>
      <c r="F39" s="123" t="s">
        <v>864</v>
      </c>
      <c r="G39" s="124" t="s">
        <v>865</v>
      </c>
      <c r="H39" s="125"/>
      <c r="I39" s="126"/>
      <c r="J39" s="126"/>
      <c r="K39" s="126"/>
      <c r="L39" s="578" t="s">
        <v>3311</v>
      </c>
      <c r="M39" s="579"/>
      <c r="N39" s="580"/>
    </row>
    <row r="40" spans="1:14" ht="20.100000000000001" customHeight="1">
      <c r="A40">
        <v>361</v>
      </c>
      <c r="B40" s="119">
        <v>33</v>
      </c>
      <c r="C40" s="120">
        <v>162324938</v>
      </c>
      <c r="D40" s="121" t="s">
        <v>906</v>
      </c>
      <c r="E40" s="122" t="s">
        <v>657</v>
      </c>
      <c r="F40" s="123" t="s">
        <v>805</v>
      </c>
      <c r="G40" s="124" t="s">
        <v>865</v>
      </c>
      <c r="H40" s="125"/>
      <c r="I40" s="126"/>
      <c r="J40" s="126"/>
      <c r="K40" s="126"/>
      <c r="L40" s="578" t="s">
        <v>3311</v>
      </c>
      <c r="M40" s="579"/>
      <c r="N40" s="580"/>
    </row>
    <row r="41" spans="1:14" ht="20.100000000000001" customHeight="1">
      <c r="A41">
        <v>362</v>
      </c>
      <c r="B41" s="119">
        <v>34</v>
      </c>
      <c r="C41" s="120">
        <v>162324942</v>
      </c>
      <c r="D41" s="121" t="s">
        <v>907</v>
      </c>
      <c r="E41" s="122" t="s">
        <v>657</v>
      </c>
      <c r="F41" s="123" t="s">
        <v>864</v>
      </c>
      <c r="G41" s="124" t="s">
        <v>865</v>
      </c>
      <c r="H41" s="125"/>
      <c r="I41" s="126"/>
      <c r="J41" s="126"/>
      <c r="K41" s="126"/>
      <c r="L41" s="578" t="s">
        <v>3311</v>
      </c>
      <c r="M41" s="579"/>
      <c r="N41" s="580"/>
    </row>
    <row r="42" spans="1:14" ht="20.100000000000001" customHeight="1">
      <c r="A42">
        <v>363</v>
      </c>
      <c r="B42" s="119">
        <v>35</v>
      </c>
      <c r="C42" s="120">
        <v>162324947</v>
      </c>
      <c r="D42" s="121" t="s">
        <v>840</v>
      </c>
      <c r="E42" s="122" t="s">
        <v>657</v>
      </c>
      <c r="F42" s="123" t="s">
        <v>864</v>
      </c>
      <c r="G42" s="124" t="s">
        <v>865</v>
      </c>
      <c r="H42" s="125"/>
      <c r="I42" s="126"/>
      <c r="J42" s="126"/>
      <c r="K42" s="126"/>
      <c r="L42" s="578" t="s">
        <v>3311</v>
      </c>
      <c r="M42" s="579"/>
      <c r="N42" s="580"/>
    </row>
    <row r="43" spans="1:14" ht="20.100000000000001" customHeight="1">
      <c r="A43">
        <v>364</v>
      </c>
      <c r="B43" s="119">
        <v>36</v>
      </c>
      <c r="C43" s="120">
        <v>162324958</v>
      </c>
      <c r="D43" s="121" t="s">
        <v>908</v>
      </c>
      <c r="E43" s="122" t="s">
        <v>402</v>
      </c>
      <c r="F43" s="123" t="s">
        <v>864</v>
      </c>
      <c r="G43" s="124" t="s">
        <v>865</v>
      </c>
      <c r="H43" s="125"/>
      <c r="I43" s="126"/>
      <c r="J43" s="126"/>
      <c r="K43" s="126"/>
      <c r="L43" s="578" t="s">
        <v>3311</v>
      </c>
      <c r="M43" s="579"/>
      <c r="N43" s="580"/>
    </row>
    <row r="44" spans="1:14" ht="20.100000000000001" customHeight="1">
      <c r="A44">
        <v>365</v>
      </c>
      <c r="B44" s="119">
        <v>37</v>
      </c>
      <c r="C44" s="120">
        <v>162324963</v>
      </c>
      <c r="D44" s="121" t="s">
        <v>910</v>
      </c>
      <c r="E44" s="122" t="s">
        <v>911</v>
      </c>
      <c r="F44" s="123" t="s">
        <v>864</v>
      </c>
      <c r="G44" s="124" t="s">
        <v>865</v>
      </c>
      <c r="H44" s="125"/>
      <c r="I44" s="126"/>
      <c r="J44" s="126"/>
      <c r="K44" s="126"/>
      <c r="L44" s="578" t="s">
        <v>3311</v>
      </c>
      <c r="M44" s="579"/>
      <c r="N44" s="580"/>
    </row>
    <row r="45" spans="1:14" ht="20.100000000000001" customHeight="1">
      <c r="A45">
        <v>366</v>
      </c>
      <c r="B45" s="119">
        <v>38</v>
      </c>
      <c r="C45" s="120">
        <v>132355529</v>
      </c>
      <c r="D45" s="121" t="s">
        <v>2361</v>
      </c>
      <c r="E45" s="122" t="s">
        <v>276</v>
      </c>
      <c r="F45" s="123" t="s">
        <v>2362</v>
      </c>
      <c r="G45" s="124" t="s">
        <v>865</v>
      </c>
      <c r="H45" s="125"/>
      <c r="I45" s="126"/>
      <c r="J45" s="126"/>
      <c r="K45" s="126"/>
      <c r="L45" s="578">
        <v>25278</v>
      </c>
      <c r="M45" s="579"/>
      <c r="N45" s="580"/>
    </row>
    <row r="46" spans="1:14" ht="20.100000000000001" customHeight="1">
      <c r="A46">
        <v>367</v>
      </c>
      <c r="B46" s="119">
        <v>39</v>
      </c>
      <c r="C46" s="120">
        <v>162324795</v>
      </c>
      <c r="D46" s="121" t="s">
        <v>913</v>
      </c>
      <c r="E46" s="122" t="s">
        <v>914</v>
      </c>
      <c r="F46" s="123" t="s">
        <v>916</v>
      </c>
      <c r="G46" s="124" t="s">
        <v>917</v>
      </c>
      <c r="H46" s="125"/>
      <c r="I46" s="126"/>
      <c r="J46" s="126"/>
      <c r="K46" s="126"/>
      <c r="L46" s="578" t="s">
        <v>3311</v>
      </c>
      <c r="M46" s="579"/>
      <c r="N46" s="580"/>
    </row>
    <row r="47" spans="1:14" ht="20.100000000000001" customHeight="1">
      <c r="A47">
        <v>368</v>
      </c>
      <c r="B47" s="119">
        <v>40</v>
      </c>
      <c r="C47" s="120">
        <v>162324798</v>
      </c>
      <c r="D47" s="121" t="s">
        <v>918</v>
      </c>
      <c r="E47" s="122" t="s">
        <v>919</v>
      </c>
      <c r="F47" s="123" t="s">
        <v>864</v>
      </c>
      <c r="G47" s="124" t="s">
        <v>917</v>
      </c>
      <c r="H47" s="125"/>
      <c r="I47" s="126"/>
      <c r="J47" s="126"/>
      <c r="K47" s="126"/>
      <c r="L47" s="578" t="s">
        <v>3311</v>
      </c>
      <c r="M47" s="579"/>
      <c r="N47" s="580"/>
    </row>
    <row r="48" spans="1:14" ht="20.100000000000001" customHeight="1">
      <c r="A48">
        <v>369</v>
      </c>
      <c r="B48" s="119">
        <v>41</v>
      </c>
      <c r="C48" s="120">
        <v>162324802</v>
      </c>
      <c r="D48" s="121" t="s">
        <v>123</v>
      </c>
      <c r="E48" s="122" t="s">
        <v>921</v>
      </c>
      <c r="F48" s="123" t="s">
        <v>864</v>
      </c>
      <c r="G48" s="124" t="s">
        <v>917</v>
      </c>
      <c r="H48" s="125"/>
      <c r="I48" s="126"/>
      <c r="J48" s="126"/>
      <c r="K48" s="126"/>
      <c r="L48" s="578" t="s">
        <v>3311</v>
      </c>
      <c r="M48" s="579"/>
      <c r="N48" s="580"/>
    </row>
    <row r="49" spans="1:14" ht="20.100000000000001" customHeight="1">
      <c r="A49">
        <v>370</v>
      </c>
      <c r="B49" s="119">
        <v>42</v>
      </c>
      <c r="C49" s="120">
        <v>162327278</v>
      </c>
      <c r="D49" s="121" t="s">
        <v>877</v>
      </c>
      <c r="E49" s="122" t="s">
        <v>323</v>
      </c>
      <c r="F49" s="123" t="s">
        <v>916</v>
      </c>
      <c r="G49" s="124" t="s">
        <v>917</v>
      </c>
      <c r="H49" s="125"/>
      <c r="I49" s="126"/>
      <c r="J49" s="126"/>
      <c r="K49" s="126"/>
      <c r="L49" s="578" t="s">
        <v>3311</v>
      </c>
      <c r="M49" s="579"/>
      <c r="N49" s="580"/>
    </row>
    <row r="50" spans="1:14" ht="20.100000000000001" customHeight="1">
      <c r="A50">
        <v>371</v>
      </c>
      <c r="B50" s="119">
        <v>43</v>
      </c>
      <c r="C50" s="120">
        <v>162324808</v>
      </c>
      <c r="D50" s="121" t="s">
        <v>923</v>
      </c>
      <c r="E50" s="122" t="s">
        <v>924</v>
      </c>
      <c r="F50" s="123" t="s">
        <v>916</v>
      </c>
      <c r="G50" s="124" t="s">
        <v>917</v>
      </c>
      <c r="H50" s="125"/>
      <c r="I50" s="126"/>
      <c r="J50" s="126"/>
      <c r="K50" s="126"/>
      <c r="L50" s="578" t="s">
        <v>3311</v>
      </c>
      <c r="M50" s="579"/>
      <c r="N50" s="580"/>
    </row>
    <row r="51" spans="1:14" ht="20.100000000000001" customHeight="1">
      <c r="A51">
        <v>372</v>
      </c>
      <c r="B51" s="119">
        <v>44</v>
      </c>
      <c r="C51" s="120">
        <v>162324812</v>
      </c>
      <c r="D51" s="121" t="s">
        <v>925</v>
      </c>
      <c r="E51" s="122" t="s">
        <v>926</v>
      </c>
      <c r="F51" s="123" t="s">
        <v>916</v>
      </c>
      <c r="G51" s="124" t="s">
        <v>917</v>
      </c>
      <c r="H51" s="125"/>
      <c r="I51" s="126"/>
      <c r="J51" s="126"/>
      <c r="K51" s="126"/>
      <c r="L51" s="578" t="s">
        <v>3311</v>
      </c>
      <c r="M51" s="579"/>
      <c r="N51" s="580"/>
    </row>
    <row r="52" spans="1:14" ht="20.100000000000001" customHeight="1">
      <c r="A52">
        <v>373</v>
      </c>
      <c r="B52" s="119">
        <v>45</v>
      </c>
      <c r="C52" s="120">
        <v>162324825</v>
      </c>
      <c r="D52" s="121" t="s">
        <v>847</v>
      </c>
      <c r="E52" s="122" t="s">
        <v>683</v>
      </c>
      <c r="F52" s="123" t="s">
        <v>916</v>
      </c>
      <c r="G52" s="124" t="s">
        <v>917</v>
      </c>
      <c r="H52" s="125"/>
      <c r="I52" s="126"/>
      <c r="J52" s="126"/>
      <c r="K52" s="126"/>
      <c r="L52" s="578" t="s">
        <v>3311</v>
      </c>
      <c r="M52" s="579"/>
      <c r="N52" s="580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4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61"/>
  <sheetViews>
    <sheetView workbookViewId="0">
      <pane ySplit="2" topLeftCell="A501" activePane="bottomLeft" state="frozen"/>
      <selection pane="bottomLeft" activeCell="S509" sqref="S509"/>
    </sheetView>
  </sheetViews>
  <sheetFormatPr defaultRowHeight="24.75" customHeight="1"/>
  <cols>
    <col min="1" max="1" width="4.7109375" style="39" customWidth="1"/>
    <col min="2" max="2" width="8" style="33" customWidth="1"/>
    <col min="3" max="3" width="4.140625" style="39" customWidth="1"/>
    <col min="4" max="4" width="10.85546875" style="36" customWidth="1"/>
    <col min="5" max="5" width="21.28515625" style="37" customWidth="1"/>
    <col min="6" max="6" width="6.7109375" style="37" customWidth="1"/>
    <col min="7" max="7" width="9.85546875" style="37" customWidth="1"/>
    <col min="8" max="8" width="9.42578125" style="37" customWidth="1"/>
    <col min="9" max="9" width="4.5703125" style="37" customWidth="1"/>
    <col min="10" max="10" width="8.85546875" style="38" customWidth="1"/>
    <col min="11" max="11" width="10.5703125" style="37" customWidth="1"/>
    <col min="12" max="12" width="4" style="37" customWidth="1"/>
    <col min="13" max="13" width="6.28515625" style="161" customWidth="1"/>
    <col min="14" max="14" width="9.140625" style="37" customWidth="1"/>
    <col min="15" max="15" width="4.85546875" style="191" customWidth="1"/>
    <col min="16" max="16" width="6.7109375" style="159" customWidth="1"/>
    <col min="17" max="17" width="7" style="37" customWidth="1"/>
    <col min="18" max="18" width="7.7109375" style="37" customWidth="1"/>
    <col min="19" max="16384" width="9.140625" style="37"/>
  </cols>
  <sheetData>
    <row r="1" spans="1:18" s="42" customFormat="1" ht="24.75" hidden="1" customHeight="1">
      <c r="A1" s="41">
        <v>1</v>
      </c>
      <c r="B1" s="41">
        <v>2</v>
      </c>
      <c r="C1" s="41">
        <v>3</v>
      </c>
      <c r="D1" s="41">
        <v>4</v>
      </c>
      <c r="E1" s="41">
        <v>5</v>
      </c>
      <c r="F1" s="41">
        <v>6</v>
      </c>
      <c r="G1" s="41">
        <v>7</v>
      </c>
      <c r="H1" s="41">
        <v>8</v>
      </c>
      <c r="I1" s="41">
        <v>9</v>
      </c>
      <c r="J1" s="41">
        <v>10</v>
      </c>
      <c r="K1" s="41">
        <v>11</v>
      </c>
      <c r="L1" s="41">
        <v>12</v>
      </c>
      <c r="M1" s="160">
        <v>13</v>
      </c>
      <c r="N1" s="41">
        <v>14</v>
      </c>
      <c r="O1" s="187">
        <v>15</v>
      </c>
      <c r="P1" s="158">
        <v>16</v>
      </c>
    </row>
    <row r="2" spans="1:18" s="40" customFormat="1" ht="55.5" customHeight="1">
      <c r="A2" s="180" t="s">
        <v>98</v>
      </c>
      <c r="B2" s="180"/>
      <c r="C2" s="180" t="s">
        <v>98</v>
      </c>
      <c r="D2" s="180" t="s">
        <v>99</v>
      </c>
      <c r="E2" s="180" t="s">
        <v>100</v>
      </c>
      <c r="F2" s="180" t="s">
        <v>101</v>
      </c>
      <c r="G2" s="180" t="s">
        <v>5</v>
      </c>
      <c r="H2" s="180" t="s">
        <v>66</v>
      </c>
      <c r="I2" s="180" t="s">
        <v>102</v>
      </c>
      <c r="J2" s="181" t="s">
        <v>103</v>
      </c>
      <c r="K2" s="180">
        <v>1</v>
      </c>
      <c r="L2" s="180">
        <v>2</v>
      </c>
      <c r="M2" s="182" t="s">
        <v>104</v>
      </c>
      <c r="N2" s="180"/>
      <c r="O2" s="188"/>
      <c r="P2" s="183" t="s">
        <v>97</v>
      </c>
      <c r="Q2" s="180"/>
      <c r="R2" s="184" t="s">
        <v>2378</v>
      </c>
    </row>
    <row r="3" spans="1:18" ht="24.75" customHeight="1">
      <c r="A3" s="162">
        <v>1</v>
      </c>
      <c r="B3" s="163" t="str">
        <f t="shared" ref="B3:B10" si="0">J3&amp;TEXT(C3,"00")</f>
        <v>K16E0101</v>
      </c>
      <c r="C3" s="162">
        <f t="shared" ref="C3:C12" si="1">IF(J3&lt;&gt;J2,1,C2+1)</f>
        <v>1</v>
      </c>
      <c r="D3" s="164">
        <v>162147440</v>
      </c>
      <c r="E3" s="165" t="s">
        <v>183</v>
      </c>
      <c r="F3" s="166" t="s">
        <v>184</v>
      </c>
      <c r="G3" s="167" t="s">
        <v>185</v>
      </c>
      <c r="H3" s="168" t="s">
        <v>186</v>
      </c>
      <c r="I3" s="169">
        <v>410</v>
      </c>
      <c r="J3" s="170" t="s">
        <v>187</v>
      </c>
      <c r="K3" s="171" t="str">
        <f>I3&amp;J3</f>
        <v>410K16E01</v>
      </c>
      <c r="L3" s="176">
        <f t="shared" ref="L3:L66" si="2">COUNTIF($D$3:$D$4101,D3)</f>
        <v>1</v>
      </c>
      <c r="M3" s="177"/>
      <c r="N3" s="178" t="str">
        <f>IF(M3&lt;&gt;0,"Học Ghép","")</f>
        <v/>
      </c>
      <c r="O3" s="189" t="e">
        <f>VLOOKUP(D3,TH!D$3:K$3889,6,0)</f>
        <v>#N/A</v>
      </c>
      <c r="P3" s="179" t="str">
        <f>IF(M3&lt;&gt;0,M3,IF(ISNA(VLOOKUP(D3,TH!D$4:K$3889,6,0))=TRUE,"Nợ HP",""))</f>
        <v>Nợ HP</v>
      </c>
      <c r="Q3" s="178">
        <v>1</v>
      </c>
      <c r="R3" s="282">
        <v>1</v>
      </c>
    </row>
    <row r="4" spans="1:18" ht="24.75" customHeight="1">
      <c r="A4" s="54">
        <f>A3+1</f>
        <v>2</v>
      </c>
      <c r="B4" s="55" t="str">
        <f t="shared" si="0"/>
        <v>K16E0102</v>
      </c>
      <c r="C4" s="54">
        <f t="shared" si="1"/>
        <v>2</v>
      </c>
      <c r="D4" s="50">
        <v>162123038</v>
      </c>
      <c r="E4" s="57" t="s">
        <v>188</v>
      </c>
      <c r="F4" s="58" t="s">
        <v>189</v>
      </c>
      <c r="G4" s="53" t="s">
        <v>190</v>
      </c>
      <c r="H4" s="51" t="s">
        <v>191</v>
      </c>
      <c r="I4" s="56">
        <v>102</v>
      </c>
      <c r="J4" s="52" t="s">
        <v>187</v>
      </c>
      <c r="K4" s="171" t="str">
        <f>I4&amp;J4</f>
        <v>102K16E01</v>
      </c>
      <c r="L4" s="172">
        <f t="shared" si="2"/>
        <v>1</v>
      </c>
      <c r="M4" s="173"/>
      <c r="N4" s="174" t="str">
        <f t="shared" ref="N4:N70" si="3">IF(M4&lt;&gt;0,"Học Ghép","")</f>
        <v/>
      </c>
      <c r="O4" s="190" t="str">
        <f>VLOOKUP(D4,TH!D$3:K$3889,6,0)</f>
        <v>x</v>
      </c>
      <c r="P4" s="175" t="str">
        <f>IF(M4&lt;&gt;0,M4,IF(ISNA(VLOOKUP(D4,TH!D$4:K$3889,6,0))=TRUE,"Nợ HP",""))</f>
        <v/>
      </c>
      <c r="Q4" s="174">
        <f>Q3+1</f>
        <v>2</v>
      </c>
      <c r="R4" s="175">
        <f>R3</f>
        <v>1</v>
      </c>
    </row>
    <row r="5" spans="1:18" ht="24.75" customHeight="1">
      <c r="A5" s="54">
        <f t="shared" ref="A5:A71" si="4">A4+1</f>
        <v>3</v>
      </c>
      <c r="B5" s="55" t="str">
        <f t="shared" si="0"/>
        <v>K16E0103</v>
      </c>
      <c r="C5" s="54">
        <f t="shared" si="1"/>
        <v>3</v>
      </c>
      <c r="D5" s="50">
        <v>162146661</v>
      </c>
      <c r="E5" s="57" t="s">
        <v>192</v>
      </c>
      <c r="F5" s="58" t="s">
        <v>193</v>
      </c>
      <c r="G5" s="53" t="s">
        <v>194</v>
      </c>
      <c r="H5" s="51" t="s">
        <v>186</v>
      </c>
      <c r="I5" s="56">
        <v>410</v>
      </c>
      <c r="J5" s="52" t="s">
        <v>187</v>
      </c>
      <c r="K5" s="171" t="str">
        <f t="shared" ref="K5:K71" si="5">I5&amp;J5</f>
        <v>410K16E01</v>
      </c>
      <c r="L5" s="172">
        <f t="shared" si="2"/>
        <v>1</v>
      </c>
      <c r="M5" s="173"/>
      <c r="N5" s="174" t="str">
        <f t="shared" si="3"/>
        <v/>
      </c>
      <c r="O5" s="190" t="str">
        <f>VLOOKUP(D5,TH!D$3:K$3889,6,0)</f>
        <v>x</v>
      </c>
      <c r="P5" s="175" t="str">
        <f>IF(M5&lt;&gt;0,M5,IF(ISNA(VLOOKUP(D5,TH!D$4:K$3889,6,0))=TRUE,"Nợ HP",""))</f>
        <v/>
      </c>
      <c r="Q5" s="174">
        <f t="shared" ref="Q5:Q71" si="6">Q4+1</f>
        <v>3</v>
      </c>
      <c r="R5" s="175">
        <f t="shared" ref="R5:R68" si="7">R4</f>
        <v>1</v>
      </c>
    </row>
    <row r="6" spans="1:18" ht="24.75" customHeight="1">
      <c r="A6" s="54">
        <f t="shared" si="4"/>
        <v>4</v>
      </c>
      <c r="B6" s="55" t="str">
        <f t="shared" si="0"/>
        <v>K16E0104</v>
      </c>
      <c r="C6" s="54">
        <f t="shared" si="1"/>
        <v>4</v>
      </c>
      <c r="D6" s="50">
        <v>162123040</v>
      </c>
      <c r="E6" s="57" t="s">
        <v>195</v>
      </c>
      <c r="F6" s="58" t="s">
        <v>196</v>
      </c>
      <c r="G6" s="53" t="s">
        <v>197</v>
      </c>
      <c r="H6" s="51" t="s">
        <v>191</v>
      </c>
      <c r="I6" s="56">
        <v>102</v>
      </c>
      <c r="J6" s="52" t="s">
        <v>187</v>
      </c>
      <c r="K6" s="171" t="str">
        <f t="shared" si="5"/>
        <v>102K16E01</v>
      </c>
      <c r="L6" s="172">
        <f t="shared" si="2"/>
        <v>1</v>
      </c>
      <c r="M6" s="173"/>
      <c r="N6" s="174" t="str">
        <f t="shared" si="3"/>
        <v/>
      </c>
      <c r="O6" s="190" t="str">
        <f>VLOOKUP(D6,TH!D$3:K$3889,6,0)</f>
        <v>x</v>
      </c>
      <c r="P6" s="175" t="str">
        <f>IF(M6&lt;&gt;0,M6,IF(ISNA(VLOOKUP(D6,TH!D$4:K$3889,6,0))=TRUE,"Nợ HP",""))</f>
        <v/>
      </c>
      <c r="Q6" s="174">
        <f t="shared" si="6"/>
        <v>4</v>
      </c>
      <c r="R6" s="175">
        <f t="shared" si="7"/>
        <v>1</v>
      </c>
    </row>
    <row r="7" spans="1:18" ht="24.75" customHeight="1">
      <c r="A7" s="54">
        <f t="shared" si="4"/>
        <v>5</v>
      </c>
      <c r="B7" s="55" t="str">
        <f t="shared" si="0"/>
        <v>K16E0105</v>
      </c>
      <c r="C7" s="54">
        <f t="shared" si="1"/>
        <v>5</v>
      </c>
      <c r="D7" s="50">
        <v>162143112</v>
      </c>
      <c r="E7" s="57" t="s">
        <v>198</v>
      </c>
      <c r="F7" s="58" t="s">
        <v>199</v>
      </c>
      <c r="G7" s="53" t="s">
        <v>200</v>
      </c>
      <c r="H7" s="51" t="s">
        <v>186</v>
      </c>
      <c r="I7" s="56">
        <v>410</v>
      </c>
      <c r="J7" s="52" t="s">
        <v>187</v>
      </c>
      <c r="K7" s="171" t="str">
        <f t="shared" si="5"/>
        <v>410K16E01</v>
      </c>
      <c r="L7" s="172">
        <f t="shared" si="2"/>
        <v>1</v>
      </c>
      <c r="M7" s="173"/>
      <c r="N7" s="174" t="str">
        <f t="shared" si="3"/>
        <v/>
      </c>
      <c r="O7" s="190" t="str">
        <f>VLOOKUP(D7,TH!D$3:K$3889,6,0)</f>
        <v>x</v>
      </c>
      <c r="P7" s="175" t="str">
        <f>IF(M7&lt;&gt;0,M7,IF(ISNA(VLOOKUP(D7,TH!D$4:K$3889,6,0))=TRUE,"Nợ HP",""))</f>
        <v/>
      </c>
      <c r="Q7" s="174">
        <f t="shared" si="6"/>
        <v>5</v>
      </c>
      <c r="R7" s="175">
        <f t="shared" si="7"/>
        <v>1</v>
      </c>
    </row>
    <row r="8" spans="1:18" ht="24.75" customHeight="1">
      <c r="A8" s="54">
        <f t="shared" si="4"/>
        <v>6</v>
      </c>
      <c r="B8" s="55" t="str">
        <f t="shared" si="0"/>
        <v>K16E0106</v>
      </c>
      <c r="C8" s="54">
        <f t="shared" si="1"/>
        <v>6</v>
      </c>
      <c r="D8" s="50">
        <v>162127533</v>
      </c>
      <c r="E8" s="57" t="s">
        <v>201</v>
      </c>
      <c r="F8" s="58" t="s">
        <v>202</v>
      </c>
      <c r="G8" s="53" t="s">
        <v>203</v>
      </c>
      <c r="H8" s="51" t="s">
        <v>191</v>
      </c>
      <c r="I8" s="56">
        <v>102</v>
      </c>
      <c r="J8" s="52" t="s">
        <v>187</v>
      </c>
      <c r="K8" s="171" t="str">
        <f t="shared" si="5"/>
        <v>102K16E01</v>
      </c>
      <c r="L8" s="172">
        <f t="shared" si="2"/>
        <v>1</v>
      </c>
      <c r="M8" s="173"/>
      <c r="N8" s="174" t="str">
        <f t="shared" si="3"/>
        <v/>
      </c>
      <c r="O8" s="190" t="str">
        <f>VLOOKUP(D8,TH!D$3:K$3889,6,0)</f>
        <v>x</v>
      </c>
      <c r="P8" s="175" t="str">
        <f>IF(M8&lt;&gt;0,M8,IF(ISNA(VLOOKUP(D8,TH!D$4:K$3889,6,0))=TRUE,"Nợ HP",""))</f>
        <v/>
      </c>
      <c r="Q8" s="174">
        <f t="shared" si="6"/>
        <v>6</v>
      </c>
      <c r="R8" s="175">
        <f t="shared" si="7"/>
        <v>1</v>
      </c>
    </row>
    <row r="9" spans="1:18" ht="24.75" customHeight="1">
      <c r="A9" s="54">
        <f t="shared" si="4"/>
        <v>7</v>
      </c>
      <c r="B9" s="55" t="str">
        <f t="shared" si="0"/>
        <v>K16E0107</v>
      </c>
      <c r="C9" s="54">
        <f t="shared" si="1"/>
        <v>7</v>
      </c>
      <c r="D9" s="50">
        <v>152122474</v>
      </c>
      <c r="E9" s="57" t="s">
        <v>204</v>
      </c>
      <c r="F9" s="58" t="s">
        <v>205</v>
      </c>
      <c r="G9" s="53" t="s">
        <v>206</v>
      </c>
      <c r="H9" s="51" t="s">
        <v>191</v>
      </c>
      <c r="I9" s="56">
        <v>102</v>
      </c>
      <c r="J9" s="52" t="s">
        <v>187</v>
      </c>
      <c r="K9" s="171" t="str">
        <f t="shared" si="5"/>
        <v>102K16E01</v>
      </c>
      <c r="L9" s="172">
        <f t="shared" si="2"/>
        <v>1</v>
      </c>
      <c r="M9" s="173"/>
      <c r="N9" s="174" t="str">
        <f t="shared" si="3"/>
        <v/>
      </c>
      <c r="O9" s="190" t="str">
        <f>VLOOKUP(D9,TH!D$3:K$3889,6,0)</f>
        <v>x</v>
      </c>
      <c r="P9" s="175" t="str">
        <f>IF(M9&lt;&gt;0,M9,IF(ISNA(VLOOKUP(D9,TH!D$4:K$3889,6,0))=TRUE,"Nợ HP",""))</f>
        <v/>
      </c>
      <c r="Q9" s="174">
        <f t="shared" si="6"/>
        <v>7</v>
      </c>
      <c r="R9" s="175">
        <f t="shared" si="7"/>
        <v>1</v>
      </c>
    </row>
    <row r="10" spans="1:18" ht="24.75" customHeight="1">
      <c r="A10" s="54">
        <f t="shared" si="4"/>
        <v>8</v>
      </c>
      <c r="B10" s="55" t="str">
        <f t="shared" si="0"/>
        <v>K16E0108</v>
      </c>
      <c r="C10" s="54">
        <f t="shared" si="1"/>
        <v>8</v>
      </c>
      <c r="D10" s="50">
        <v>162123045</v>
      </c>
      <c r="E10" s="57" t="s">
        <v>207</v>
      </c>
      <c r="F10" s="58" t="s">
        <v>208</v>
      </c>
      <c r="G10" s="53" t="s">
        <v>209</v>
      </c>
      <c r="H10" s="51" t="s">
        <v>186</v>
      </c>
      <c r="I10" s="56">
        <v>410</v>
      </c>
      <c r="J10" s="52" t="s">
        <v>187</v>
      </c>
      <c r="K10" s="171" t="str">
        <f t="shared" si="5"/>
        <v>410K16E01</v>
      </c>
      <c r="L10" s="172">
        <f t="shared" si="2"/>
        <v>1</v>
      </c>
      <c r="M10" s="173"/>
      <c r="N10" s="174" t="str">
        <f t="shared" si="3"/>
        <v/>
      </c>
      <c r="O10" s="190" t="str">
        <f>VLOOKUP(D10,TH!D$3:K$3889,6,0)</f>
        <v>x</v>
      </c>
      <c r="P10" s="175" t="str">
        <f>IF(M10&lt;&gt;0,M10,IF(ISNA(VLOOKUP(D10,TH!D$4:K$3889,6,0))=TRUE,"Nợ HP",""))</f>
        <v/>
      </c>
      <c r="Q10" s="174">
        <f t="shared" si="6"/>
        <v>8</v>
      </c>
      <c r="R10" s="175">
        <f t="shared" si="7"/>
        <v>1</v>
      </c>
    </row>
    <row r="11" spans="1:18" ht="24.75" customHeight="1">
      <c r="A11" s="54">
        <f t="shared" si="4"/>
        <v>9</v>
      </c>
      <c r="B11" s="55" t="str">
        <f t="shared" ref="B11:B12" si="8">J11&amp;TEXT(C11,"00")</f>
        <v>K16E0109</v>
      </c>
      <c r="C11" s="54">
        <f t="shared" si="1"/>
        <v>9</v>
      </c>
      <c r="D11" s="50">
        <v>162143115</v>
      </c>
      <c r="E11" s="57" t="s">
        <v>210</v>
      </c>
      <c r="F11" s="58" t="s">
        <v>211</v>
      </c>
      <c r="G11" s="53" t="s">
        <v>212</v>
      </c>
      <c r="H11" s="51" t="s">
        <v>186</v>
      </c>
      <c r="I11" s="56">
        <v>410</v>
      </c>
      <c r="J11" s="52" t="s">
        <v>187</v>
      </c>
      <c r="K11" s="171" t="str">
        <f t="shared" si="5"/>
        <v>410K16E01</v>
      </c>
      <c r="L11" s="172">
        <f t="shared" si="2"/>
        <v>1</v>
      </c>
      <c r="M11" s="173"/>
      <c r="N11" s="174" t="str">
        <f t="shared" si="3"/>
        <v/>
      </c>
      <c r="O11" s="190" t="str">
        <f>VLOOKUP(D11,TH!D$3:K$3889,6,0)</f>
        <v>x</v>
      </c>
      <c r="P11" s="175" t="str">
        <f>IF(M11&lt;&gt;0,M11,IF(ISNA(VLOOKUP(D11,TH!D$4:K$3889,6,0))=TRUE,"Nợ HP",""))</f>
        <v/>
      </c>
      <c r="Q11" s="174">
        <f t="shared" si="6"/>
        <v>9</v>
      </c>
      <c r="R11" s="175">
        <f t="shared" si="7"/>
        <v>1</v>
      </c>
    </row>
    <row r="12" spans="1:18" ht="24.75" customHeight="1">
      <c r="A12" s="54">
        <f t="shared" si="4"/>
        <v>10</v>
      </c>
      <c r="B12" s="55" t="str">
        <f t="shared" si="8"/>
        <v>K16E0110</v>
      </c>
      <c r="C12" s="54">
        <f t="shared" si="1"/>
        <v>10</v>
      </c>
      <c r="D12" s="50">
        <v>162143116</v>
      </c>
      <c r="E12" s="57" t="s">
        <v>213</v>
      </c>
      <c r="F12" s="58" t="s">
        <v>211</v>
      </c>
      <c r="G12" s="53" t="s">
        <v>214</v>
      </c>
      <c r="H12" s="51" t="s">
        <v>186</v>
      </c>
      <c r="I12" s="56">
        <v>410</v>
      </c>
      <c r="J12" s="52" t="s">
        <v>187</v>
      </c>
      <c r="K12" s="171" t="str">
        <f t="shared" si="5"/>
        <v>410K16E01</v>
      </c>
      <c r="L12" s="172">
        <f t="shared" si="2"/>
        <v>1</v>
      </c>
      <c r="M12" s="173"/>
      <c r="N12" s="174" t="str">
        <f t="shared" si="3"/>
        <v/>
      </c>
      <c r="O12" s="190" t="str">
        <f>VLOOKUP(D12,TH!D$3:K$3889,6,0)</f>
        <v>x</v>
      </c>
      <c r="P12" s="175" t="str">
        <f>IF(M12&lt;&gt;0,M12,IF(ISNA(VLOOKUP(D12,TH!D$4:K$3889,6,0))=TRUE,"Nợ HP",""))</f>
        <v/>
      </c>
      <c r="Q12" s="174">
        <f t="shared" si="6"/>
        <v>10</v>
      </c>
      <c r="R12" s="175">
        <f t="shared" si="7"/>
        <v>1</v>
      </c>
    </row>
    <row r="13" spans="1:18" ht="24.75" customHeight="1">
      <c r="A13" s="54">
        <f t="shared" si="4"/>
        <v>11</v>
      </c>
      <c r="B13" s="55" t="str">
        <f t="shared" ref="B13:B76" si="9">J13&amp;TEXT(C13,"00")</f>
        <v>K16E0111</v>
      </c>
      <c r="C13" s="54">
        <f t="shared" ref="C13:C76" si="10">IF(J13&lt;&gt;J12,1,C12+1)</f>
        <v>11</v>
      </c>
      <c r="D13" s="50">
        <v>162253651</v>
      </c>
      <c r="E13" s="57" t="s">
        <v>215</v>
      </c>
      <c r="F13" s="58" t="s">
        <v>211</v>
      </c>
      <c r="G13" s="53" t="s">
        <v>216</v>
      </c>
      <c r="H13" s="51" t="s">
        <v>186</v>
      </c>
      <c r="I13" s="56">
        <v>410</v>
      </c>
      <c r="J13" s="52" t="s">
        <v>187</v>
      </c>
      <c r="K13" s="171" t="str">
        <f t="shared" si="5"/>
        <v>410K16E01</v>
      </c>
      <c r="L13" s="172">
        <f t="shared" si="2"/>
        <v>1</v>
      </c>
      <c r="M13" s="173"/>
      <c r="N13" s="174" t="str">
        <f t="shared" si="3"/>
        <v/>
      </c>
      <c r="O13" s="190" t="str">
        <f>VLOOKUP(D13,TH!D$3:K$3889,6,0)</f>
        <v>x</v>
      </c>
      <c r="P13" s="175" t="str">
        <f>IF(M13&lt;&gt;0,M13,IF(ISNA(VLOOKUP(D13,TH!D$4:K$3889,6,0))=TRUE,"Nợ HP",""))</f>
        <v/>
      </c>
      <c r="Q13" s="174">
        <f t="shared" si="6"/>
        <v>11</v>
      </c>
      <c r="R13" s="175">
        <f t="shared" si="7"/>
        <v>1</v>
      </c>
    </row>
    <row r="14" spans="1:18" ht="24.75" customHeight="1">
      <c r="A14" s="54">
        <f t="shared" si="4"/>
        <v>12</v>
      </c>
      <c r="B14" s="55" t="str">
        <f t="shared" si="9"/>
        <v>K16E0112</v>
      </c>
      <c r="C14" s="54">
        <f t="shared" si="10"/>
        <v>12</v>
      </c>
      <c r="D14" s="50">
        <v>162143119</v>
      </c>
      <c r="E14" s="57" t="s">
        <v>217</v>
      </c>
      <c r="F14" s="58" t="s">
        <v>218</v>
      </c>
      <c r="G14" s="53" t="s">
        <v>219</v>
      </c>
      <c r="H14" s="51" t="s">
        <v>186</v>
      </c>
      <c r="I14" s="56">
        <v>410</v>
      </c>
      <c r="J14" s="52" t="s">
        <v>187</v>
      </c>
      <c r="K14" s="171" t="str">
        <f t="shared" si="5"/>
        <v>410K16E01</v>
      </c>
      <c r="L14" s="172">
        <f t="shared" si="2"/>
        <v>1</v>
      </c>
      <c r="M14" s="173"/>
      <c r="N14" s="174" t="str">
        <f t="shared" si="3"/>
        <v/>
      </c>
      <c r="O14" s="190" t="str">
        <f>VLOOKUP(D14,TH!D$3:K$3889,6,0)</f>
        <v>x</v>
      </c>
      <c r="P14" s="175" t="str">
        <f>IF(M14&lt;&gt;0,M14,IF(ISNA(VLOOKUP(D14,TH!D$4:K$3889,6,0))=TRUE,"Nợ HP",""))</f>
        <v/>
      </c>
      <c r="Q14" s="174">
        <f t="shared" si="6"/>
        <v>12</v>
      </c>
      <c r="R14" s="175">
        <f t="shared" si="7"/>
        <v>1</v>
      </c>
    </row>
    <row r="15" spans="1:18" ht="24.75" customHeight="1">
      <c r="A15" s="54">
        <f t="shared" si="4"/>
        <v>13</v>
      </c>
      <c r="B15" s="55" t="str">
        <f t="shared" si="9"/>
        <v>K16E0113</v>
      </c>
      <c r="C15" s="54">
        <f t="shared" si="10"/>
        <v>13</v>
      </c>
      <c r="D15" s="50">
        <v>162123047</v>
      </c>
      <c r="E15" s="57" t="s">
        <v>220</v>
      </c>
      <c r="F15" s="58" t="s">
        <v>221</v>
      </c>
      <c r="G15" s="53" t="s">
        <v>222</v>
      </c>
      <c r="H15" s="51" t="s">
        <v>191</v>
      </c>
      <c r="I15" s="56">
        <v>102</v>
      </c>
      <c r="J15" s="52" t="s">
        <v>187</v>
      </c>
      <c r="K15" s="171" t="str">
        <f t="shared" si="5"/>
        <v>102K16E01</v>
      </c>
      <c r="L15" s="172">
        <f t="shared" si="2"/>
        <v>1</v>
      </c>
      <c r="M15" s="173"/>
      <c r="N15" s="174" t="str">
        <f t="shared" si="3"/>
        <v/>
      </c>
      <c r="O15" s="190" t="str">
        <f>VLOOKUP(D15,TH!D$3:K$3889,6,0)</f>
        <v>x</v>
      </c>
      <c r="P15" s="175" t="str">
        <f>IF(M15&lt;&gt;0,M15,IF(ISNA(VLOOKUP(D15,TH!D$4:K$3889,6,0))=TRUE,"Nợ HP",""))</f>
        <v/>
      </c>
      <c r="Q15" s="174">
        <f t="shared" si="6"/>
        <v>13</v>
      </c>
      <c r="R15" s="175">
        <f t="shared" si="7"/>
        <v>1</v>
      </c>
    </row>
    <row r="16" spans="1:18" ht="24.75" customHeight="1">
      <c r="A16" s="54">
        <f t="shared" si="4"/>
        <v>14</v>
      </c>
      <c r="B16" s="55" t="str">
        <f t="shared" si="9"/>
        <v>K16E0114</v>
      </c>
      <c r="C16" s="54">
        <f t="shared" si="10"/>
        <v>14</v>
      </c>
      <c r="D16" s="50">
        <v>162123048</v>
      </c>
      <c r="E16" s="57" t="s">
        <v>223</v>
      </c>
      <c r="F16" s="58" t="s">
        <v>224</v>
      </c>
      <c r="G16" s="53" t="s">
        <v>225</v>
      </c>
      <c r="H16" s="51" t="s">
        <v>191</v>
      </c>
      <c r="I16" s="56">
        <v>102</v>
      </c>
      <c r="J16" s="52" t="s">
        <v>187</v>
      </c>
      <c r="K16" s="171" t="str">
        <f t="shared" si="5"/>
        <v>102K16E01</v>
      </c>
      <c r="L16" s="172">
        <f t="shared" si="2"/>
        <v>1</v>
      </c>
      <c r="M16" s="173"/>
      <c r="N16" s="174" t="str">
        <f t="shared" si="3"/>
        <v/>
      </c>
      <c r="O16" s="190" t="str">
        <f>VLOOKUP(D16,TH!D$3:K$3889,6,0)</f>
        <v>x</v>
      </c>
      <c r="P16" s="175" t="str">
        <f>IF(M16&lt;&gt;0,M16,IF(ISNA(VLOOKUP(D16,TH!D$4:K$3889,6,0))=TRUE,"Nợ HP",""))</f>
        <v/>
      </c>
      <c r="Q16" s="174">
        <f t="shared" si="6"/>
        <v>14</v>
      </c>
      <c r="R16" s="175">
        <f t="shared" si="7"/>
        <v>1</v>
      </c>
    </row>
    <row r="17" spans="1:18" ht="24.75" customHeight="1">
      <c r="A17" s="54">
        <f t="shared" si="4"/>
        <v>15</v>
      </c>
      <c r="B17" s="55" t="str">
        <f t="shared" si="9"/>
        <v>K16E0115</v>
      </c>
      <c r="C17" s="54">
        <f t="shared" si="10"/>
        <v>15</v>
      </c>
      <c r="D17" s="50">
        <v>162123049</v>
      </c>
      <c r="E17" s="57" t="s">
        <v>226</v>
      </c>
      <c r="F17" s="58" t="s">
        <v>227</v>
      </c>
      <c r="G17" s="53" t="s">
        <v>228</v>
      </c>
      <c r="H17" s="51" t="s">
        <v>186</v>
      </c>
      <c r="I17" s="56">
        <v>410</v>
      </c>
      <c r="J17" s="52" t="s">
        <v>187</v>
      </c>
      <c r="K17" s="171" t="str">
        <f t="shared" si="5"/>
        <v>410K16E01</v>
      </c>
      <c r="L17" s="172">
        <f t="shared" si="2"/>
        <v>1</v>
      </c>
      <c r="M17" s="173"/>
      <c r="N17" s="174" t="str">
        <f t="shared" si="3"/>
        <v/>
      </c>
      <c r="O17" s="190" t="str">
        <f>VLOOKUP(D17,TH!D$3:K$3889,6,0)</f>
        <v>x</v>
      </c>
      <c r="P17" s="175" t="str">
        <f>IF(M17&lt;&gt;0,M17,IF(ISNA(VLOOKUP(D17,TH!D$4:K$3889,6,0))=TRUE,"Nợ HP",""))</f>
        <v/>
      </c>
      <c r="Q17" s="174">
        <f t="shared" si="6"/>
        <v>15</v>
      </c>
      <c r="R17" s="175">
        <f t="shared" si="7"/>
        <v>1</v>
      </c>
    </row>
    <row r="18" spans="1:18" ht="24.75" customHeight="1">
      <c r="A18" s="54">
        <f t="shared" si="4"/>
        <v>16</v>
      </c>
      <c r="B18" s="55" t="str">
        <f t="shared" si="9"/>
        <v>K16E0116</v>
      </c>
      <c r="C18" s="54">
        <f t="shared" si="10"/>
        <v>16</v>
      </c>
      <c r="D18" s="50">
        <v>162123050</v>
      </c>
      <c r="E18" s="57" t="s">
        <v>229</v>
      </c>
      <c r="F18" s="58" t="s">
        <v>230</v>
      </c>
      <c r="G18" s="53" t="s">
        <v>231</v>
      </c>
      <c r="H18" s="51" t="s">
        <v>191</v>
      </c>
      <c r="I18" s="56">
        <v>102</v>
      </c>
      <c r="J18" s="52" t="s">
        <v>187</v>
      </c>
      <c r="K18" s="171" t="str">
        <f t="shared" si="5"/>
        <v>102K16E01</v>
      </c>
      <c r="L18" s="172">
        <f t="shared" si="2"/>
        <v>1</v>
      </c>
      <c r="M18" s="173"/>
      <c r="N18" s="174" t="str">
        <f t="shared" si="3"/>
        <v/>
      </c>
      <c r="O18" s="190" t="str">
        <f>VLOOKUP(D18,TH!D$3:K$3889,6,0)</f>
        <v>x</v>
      </c>
      <c r="P18" s="175" t="str">
        <f>IF(M18&lt;&gt;0,M18,IF(ISNA(VLOOKUP(D18,TH!D$4:K$3889,6,0))=TRUE,"Nợ HP",""))</f>
        <v/>
      </c>
      <c r="Q18" s="174">
        <f t="shared" si="6"/>
        <v>16</v>
      </c>
      <c r="R18" s="175">
        <f t="shared" si="7"/>
        <v>1</v>
      </c>
    </row>
    <row r="19" spans="1:18" ht="24.75" customHeight="1">
      <c r="A19" s="54">
        <f t="shared" si="4"/>
        <v>17</v>
      </c>
      <c r="B19" s="55" t="str">
        <f t="shared" si="9"/>
        <v>K16E0117</v>
      </c>
      <c r="C19" s="54">
        <f t="shared" si="10"/>
        <v>17</v>
      </c>
      <c r="D19" s="50">
        <v>162123051</v>
      </c>
      <c r="E19" s="57" t="s">
        <v>232</v>
      </c>
      <c r="F19" s="58" t="s">
        <v>233</v>
      </c>
      <c r="G19" s="53" t="s">
        <v>234</v>
      </c>
      <c r="H19" s="51" t="s">
        <v>191</v>
      </c>
      <c r="I19" s="56">
        <v>102</v>
      </c>
      <c r="J19" s="52" t="s">
        <v>187</v>
      </c>
      <c r="K19" s="171" t="str">
        <f t="shared" si="5"/>
        <v>102K16E01</v>
      </c>
      <c r="L19" s="172">
        <f t="shared" si="2"/>
        <v>1</v>
      </c>
      <c r="M19" s="173"/>
      <c r="N19" s="174" t="str">
        <f t="shared" si="3"/>
        <v/>
      </c>
      <c r="O19" s="190" t="str">
        <f>VLOOKUP(D19,TH!D$3:K$3889,6,0)</f>
        <v>x</v>
      </c>
      <c r="P19" s="175" t="str">
        <f>IF(M19&lt;&gt;0,M19,IF(ISNA(VLOOKUP(D19,TH!D$4:K$3889,6,0))=TRUE,"Nợ HP",""))</f>
        <v/>
      </c>
      <c r="Q19" s="174">
        <f t="shared" si="6"/>
        <v>17</v>
      </c>
      <c r="R19" s="175">
        <f t="shared" si="7"/>
        <v>1</v>
      </c>
    </row>
    <row r="20" spans="1:18" ht="24.75" customHeight="1">
      <c r="A20" s="54">
        <f t="shared" si="4"/>
        <v>18</v>
      </c>
      <c r="B20" s="55" t="str">
        <f t="shared" si="9"/>
        <v>K16E0118</v>
      </c>
      <c r="C20" s="54">
        <f t="shared" si="10"/>
        <v>18</v>
      </c>
      <c r="D20" s="50">
        <v>162143122</v>
      </c>
      <c r="E20" s="57" t="s">
        <v>123</v>
      </c>
      <c r="F20" s="58" t="s">
        <v>235</v>
      </c>
      <c r="G20" s="53" t="s">
        <v>236</v>
      </c>
      <c r="H20" s="51" t="s">
        <v>186</v>
      </c>
      <c r="I20" s="56">
        <v>410</v>
      </c>
      <c r="J20" s="52" t="s">
        <v>187</v>
      </c>
      <c r="K20" s="171" t="str">
        <f t="shared" si="5"/>
        <v>410K16E01</v>
      </c>
      <c r="L20" s="172">
        <f t="shared" si="2"/>
        <v>1</v>
      </c>
      <c r="M20" s="173"/>
      <c r="N20" s="174" t="str">
        <f t="shared" si="3"/>
        <v/>
      </c>
      <c r="O20" s="190" t="str">
        <f>VLOOKUP(D20,TH!D$3:K$3889,6,0)</f>
        <v>x</v>
      </c>
      <c r="P20" s="175" t="str">
        <f>IF(M20&lt;&gt;0,M20,IF(ISNA(VLOOKUP(D20,TH!D$4:K$3889,6,0))=TRUE,"Nợ HP",""))</f>
        <v/>
      </c>
      <c r="Q20" s="174">
        <f t="shared" si="6"/>
        <v>18</v>
      </c>
      <c r="R20" s="175">
        <f t="shared" si="7"/>
        <v>1</v>
      </c>
    </row>
    <row r="21" spans="1:18" ht="24.75" customHeight="1">
      <c r="A21" s="54">
        <f t="shared" si="4"/>
        <v>19</v>
      </c>
      <c r="B21" s="55" t="str">
        <f t="shared" si="9"/>
        <v>K16E0119</v>
      </c>
      <c r="C21" s="54">
        <f t="shared" si="10"/>
        <v>19</v>
      </c>
      <c r="D21" s="50">
        <v>162146728</v>
      </c>
      <c r="E21" s="57" t="s">
        <v>237</v>
      </c>
      <c r="F21" s="58" t="s">
        <v>238</v>
      </c>
      <c r="G21" s="53" t="s">
        <v>239</v>
      </c>
      <c r="H21" s="51" t="s">
        <v>186</v>
      </c>
      <c r="I21" s="56">
        <v>410</v>
      </c>
      <c r="J21" s="52" t="s">
        <v>187</v>
      </c>
      <c r="K21" s="171" t="str">
        <f t="shared" si="5"/>
        <v>410K16E01</v>
      </c>
      <c r="L21" s="172">
        <f t="shared" si="2"/>
        <v>1</v>
      </c>
      <c r="M21" s="173"/>
      <c r="N21" s="174" t="str">
        <f t="shared" si="3"/>
        <v/>
      </c>
      <c r="O21" s="190" t="str">
        <f>VLOOKUP(D21,TH!D$3:K$3889,6,0)</f>
        <v>x</v>
      </c>
      <c r="P21" s="175" t="str">
        <f>IF(M21&lt;&gt;0,M21,IF(ISNA(VLOOKUP(D21,TH!D$4:K$3889,6,0))=TRUE,"Nợ HP",""))</f>
        <v/>
      </c>
      <c r="Q21" s="174">
        <f t="shared" si="6"/>
        <v>19</v>
      </c>
      <c r="R21" s="175">
        <f t="shared" si="7"/>
        <v>1</v>
      </c>
    </row>
    <row r="22" spans="1:18" ht="24.75" customHeight="1">
      <c r="A22" s="54">
        <f t="shared" si="4"/>
        <v>20</v>
      </c>
      <c r="B22" s="55" t="str">
        <f t="shared" si="9"/>
        <v>K16E0120</v>
      </c>
      <c r="C22" s="54">
        <f t="shared" si="10"/>
        <v>20</v>
      </c>
      <c r="D22" s="50">
        <v>162123053</v>
      </c>
      <c r="E22" s="57" t="s">
        <v>240</v>
      </c>
      <c r="F22" s="58" t="s">
        <v>241</v>
      </c>
      <c r="G22" s="53" t="s">
        <v>242</v>
      </c>
      <c r="H22" s="51" t="s">
        <v>191</v>
      </c>
      <c r="I22" s="56">
        <v>102</v>
      </c>
      <c r="J22" s="52" t="s">
        <v>187</v>
      </c>
      <c r="K22" s="171" t="str">
        <f t="shared" si="5"/>
        <v>102K16E01</v>
      </c>
      <c r="L22" s="172">
        <f t="shared" si="2"/>
        <v>1</v>
      </c>
      <c r="M22" s="173"/>
      <c r="N22" s="174" t="str">
        <f t="shared" si="3"/>
        <v/>
      </c>
      <c r="O22" s="190" t="str">
        <f>VLOOKUP(D22,TH!D$3:K$3889,6,0)</f>
        <v>x</v>
      </c>
      <c r="P22" s="175" t="str">
        <f>IF(M22&lt;&gt;0,M22,IF(ISNA(VLOOKUP(D22,TH!D$4:K$3889,6,0))=TRUE,"Nợ HP",""))</f>
        <v/>
      </c>
      <c r="Q22" s="174">
        <f t="shared" si="6"/>
        <v>20</v>
      </c>
      <c r="R22" s="175">
        <f t="shared" si="7"/>
        <v>1</v>
      </c>
    </row>
    <row r="23" spans="1:18" ht="24.75" customHeight="1">
      <c r="A23" s="54">
        <f t="shared" si="4"/>
        <v>21</v>
      </c>
      <c r="B23" s="55" t="str">
        <f t="shared" si="9"/>
        <v>K16E0121</v>
      </c>
      <c r="C23" s="54">
        <f t="shared" si="10"/>
        <v>21</v>
      </c>
      <c r="D23" s="50">
        <v>162127002</v>
      </c>
      <c r="E23" s="57" t="s">
        <v>243</v>
      </c>
      <c r="F23" s="58" t="s">
        <v>112</v>
      </c>
      <c r="G23" s="53" t="s">
        <v>244</v>
      </c>
      <c r="H23" s="51" t="s">
        <v>191</v>
      </c>
      <c r="I23" s="56">
        <v>102</v>
      </c>
      <c r="J23" s="52" t="s">
        <v>187</v>
      </c>
      <c r="K23" s="171" t="str">
        <f t="shared" si="5"/>
        <v>102K16E01</v>
      </c>
      <c r="L23" s="172">
        <f t="shared" si="2"/>
        <v>1</v>
      </c>
      <c r="M23" s="173"/>
      <c r="N23" s="174" t="str">
        <f t="shared" si="3"/>
        <v/>
      </c>
      <c r="O23" s="190" t="str">
        <f>VLOOKUP(D23,TH!D$3:K$3889,6,0)</f>
        <v>x</v>
      </c>
      <c r="P23" s="175" t="str">
        <f>IF(M23&lt;&gt;0,M23,IF(ISNA(VLOOKUP(D23,TH!D$4:K$3889,6,0))=TRUE,"Nợ HP",""))</f>
        <v/>
      </c>
      <c r="Q23" s="174">
        <f t="shared" si="6"/>
        <v>21</v>
      </c>
      <c r="R23" s="175">
        <f t="shared" si="7"/>
        <v>1</v>
      </c>
    </row>
    <row r="24" spans="1:18" ht="24.75" customHeight="1">
      <c r="A24" s="54">
        <f t="shared" si="4"/>
        <v>22</v>
      </c>
      <c r="B24" s="55" t="str">
        <f t="shared" si="9"/>
        <v>K16E0122</v>
      </c>
      <c r="C24" s="54">
        <f t="shared" si="10"/>
        <v>22</v>
      </c>
      <c r="D24" s="50">
        <v>162143125</v>
      </c>
      <c r="E24" s="57" t="s">
        <v>245</v>
      </c>
      <c r="F24" s="58" t="s">
        <v>246</v>
      </c>
      <c r="G24" s="53" t="s">
        <v>247</v>
      </c>
      <c r="H24" s="51" t="s">
        <v>186</v>
      </c>
      <c r="I24" s="56">
        <v>410</v>
      </c>
      <c r="J24" s="52" t="s">
        <v>187</v>
      </c>
      <c r="K24" s="171" t="str">
        <f t="shared" si="5"/>
        <v>410K16E01</v>
      </c>
      <c r="L24" s="172">
        <f t="shared" si="2"/>
        <v>1</v>
      </c>
      <c r="M24" s="173"/>
      <c r="N24" s="174" t="str">
        <f t="shared" si="3"/>
        <v/>
      </c>
      <c r="O24" s="190" t="str">
        <f>VLOOKUP(D24,TH!D$3:K$3889,6,0)</f>
        <v>x</v>
      </c>
      <c r="P24" s="175" t="str">
        <f>IF(M24&lt;&gt;0,M24,IF(ISNA(VLOOKUP(D24,TH!D$4:K$3889,6,0))=TRUE,"Nợ HP",""))</f>
        <v/>
      </c>
      <c r="Q24" s="174">
        <f t="shared" si="6"/>
        <v>22</v>
      </c>
      <c r="R24" s="175">
        <f t="shared" si="7"/>
        <v>1</v>
      </c>
    </row>
    <row r="25" spans="1:18" ht="24.75" customHeight="1">
      <c r="A25" s="54">
        <f t="shared" si="4"/>
        <v>23</v>
      </c>
      <c r="B25" s="55" t="str">
        <f t="shared" si="9"/>
        <v>K16E0123</v>
      </c>
      <c r="C25" s="54">
        <f t="shared" si="10"/>
        <v>23</v>
      </c>
      <c r="D25" s="50">
        <v>162123056</v>
      </c>
      <c r="E25" s="57" t="s">
        <v>248</v>
      </c>
      <c r="F25" s="58" t="s">
        <v>139</v>
      </c>
      <c r="G25" s="53" t="s">
        <v>249</v>
      </c>
      <c r="H25" s="51" t="s">
        <v>191</v>
      </c>
      <c r="I25" s="56">
        <v>102</v>
      </c>
      <c r="J25" s="52" t="s">
        <v>187</v>
      </c>
      <c r="K25" s="171" t="str">
        <f t="shared" si="5"/>
        <v>102K16E01</v>
      </c>
      <c r="L25" s="172">
        <f t="shared" si="2"/>
        <v>1</v>
      </c>
      <c r="M25" s="173"/>
      <c r="N25" s="174" t="str">
        <f t="shared" si="3"/>
        <v/>
      </c>
      <c r="O25" s="190" t="str">
        <f>VLOOKUP(D25,TH!D$3:K$3889,6,0)</f>
        <v>x</v>
      </c>
      <c r="P25" s="175" t="str">
        <f>IF(M25&lt;&gt;0,M25,IF(ISNA(VLOOKUP(D25,TH!D$4:K$3889,6,0))=TRUE,"Nợ HP",""))</f>
        <v/>
      </c>
      <c r="Q25" s="174">
        <f t="shared" si="6"/>
        <v>23</v>
      </c>
      <c r="R25" s="175">
        <f t="shared" si="7"/>
        <v>1</v>
      </c>
    </row>
    <row r="26" spans="1:18" ht="24.75" customHeight="1">
      <c r="A26" s="54">
        <f t="shared" si="4"/>
        <v>24</v>
      </c>
      <c r="B26" s="55" t="str">
        <f t="shared" si="9"/>
        <v>K16E0124</v>
      </c>
      <c r="C26" s="54">
        <f t="shared" si="10"/>
        <v>24</v>
      </c>
      <c r="D26" s="50">
        <v>162127252</v>
      </c>
      <c r="E26" s="57" t="s">
        <v>250</v>
      </c>
      <c r="F26" s="58" t="s">
        <v>251</v>
      </c>
      <c r="G26" s="53" t="s">
        <v>252</v>
      </c>
      <c r="H26" s="51" t="s">
        <v>191</v>
      </c>
      <c r="I26" s="56">
        <v>102</v>
      </c>
      <c r="J26" s="52" t="s">
        <v>187</v>
      </c>
      <c r="K26" s="171" t="str">
        <f t="shared" si="5"/>
        <v>102K16E01</v>
      </c>
      <c r="L26" s="172">
        <f t="shared" si="2"/>
        <v>1</v>
      </c>
      <c r="M26" s="173"/>
      <c r="N26" s="174" t="str">
        <f t="shared" si="3"/>
        <v/>
      </c>
      <c r="O26" s="190" t="str">
        <f>VLOOKUP(D26,TH!D$3:K$3889,6,0)</f>
        <v>x</v>
      </c>
      <c r="P26" s="175" t="str">
        <f>IF(M26&lt;&gt;0,M26,IF(ISNA(VLOOKUP(D26,TH!D$4:K$3889,6,0))=TRUE,"Nợ HP",""))</f>
        <v/>
      </c>
      <c r="Q26" s="174">
        <f t="shared" si="6"/>
        <v>24</v>
      </c>
      <c r="R26" s="175">
        <f t="shared" si="7"/>
        <v>1</v>
      </c>
    </row>
    <row r="27" spans="1:18" ht="24.75" customHeight="1">
      <c r="A27" s="54">
        <f t="shared" si="4"/>
        <v>25</v>
      </c>
      <c r="B27" s="55" t="str">
        <f t="shared" si="9"/>
        <v>K16E0125</v>
      </c>
      <c r="C27" s="54">
        <f t="shared" si="10"/>
        <v>25</v>
      </c>
      <c r="D27" s="50">
        <v>162146813</v>
      </c>
      <c r="E27" s="57" t="s">
        <v>253</v>
      </c>
      <c r="F27" s="58" t="s">
        <v>254</v>
      </c>
      <c r="G27" s="53" t="s">
        <v>255</v>
      </c>
      <c r="H27" s="51" t="s">
        <v>186</v>
      </c>
      <c r="I27" s="56">
        <v>410</v>
      </c>
      <c r="J27" s="52" t="s">
        <v>187</v>
      </c>
      <c r="K27" s="171" t="str">
        <f t="shared" si="5"/>
        <v>410K16E01</v>
      </c>
      <c r="L27" s="172">
        <f t="shared" si="2"/>
        <v>1</v>
      </c>
      <c r="M27" s="173"/>
      <c r="N27" s="174" t="str">
        <f t="shared" si="3"/>
        <v/>
      </c>
      <c r="O27" s="190" t="str">
        <f>VLOOKUP(D27,TH!D$3:K$3889,6,0)</f>
        <v>x</v>
      </c>
      <c r="P27" s="175" t="str">
        <f>IF(M27&lt;&gt;0,M27,IF(ISNA(VLOOKUP(D27,TH!D$4:K$3889,6,0))=TRUE,"Nợ HP",""))</f>
        <v/>
      </c>
      <c r="Q27" s="174">
        <f t="shared" si="6"/>
        <v>25</v>
      </c>
      <c r="R27" s="175">
        <f t="shared" si="7"/>
        <v>1</v>
      </c>
    </row>
    <row r="28" spans="1:18" ht="24.75" customHeight="1">
      <c r="A28" s="54">
        <f t="shared" si="4"/>
        <v>26</v>
      </c>
      <c r="B28" s="55" t="str">
        <f t="shared" si="9"/>
        <v>K16E0126</v>
      </c>
      <c r="C28" s="54">
        <f t="shared" si="10"/>
        <v>26</v>
      </c>
      <c r="D28" s="50">
        <v>162127493</v>
      </c>
      <c r="E28" s="57" t="s">
        <v>256</v>
      </c>
      <c r="F28" s="58" t="s">
        <v>257</v>
      </c>
      <c r="G28" s="53" t="s">
        <v>247</v>
      </c>
      <c r="H28" s="51" t="s">
        <v>191</v>
      </c>
      <c r="I28" s="56">
        <v>102</v>
      </c>
      <c r="J28" s="52" t="s">
        <v>187</v>
      </c>
      <c r="K28" s="171" t="str">
        <f t="shared" si="5"/>
        <v>102K16E01</v>
      </c>
      <c r="L28" s="172">
        <f t="shared" si="2"/>
        <v>1</v>
      </c>
      <c r="M28" s="173"/>
      <c r="N28" s="174" t="str">
        <f t="shared" si="3"/>
        <v/>
      </c>
      <c r="O28" s="190" t="str">
        <f>VLOOKUP(D28,TH!D$3:K$3889,6,0)</f>
        <v>x</v>
      </c>
      <c r="P28" s="175" t="str">
        <f>IF(M28&lt;&gt;0,M28,IF(ISNA(VLOOKUP(D28,TH!D$4:K$3889,6,0))=TRUE,"Nợ HP",""))</f>
        <v/>
      </c>
      <c r="Q28" s="174">
        <f t="shared" si="6"/>
        <v>26</v>
      </c>
      <c r="R28" s="175">
        <f t="shared" si="7"/>
        <v>1</v>
      </c>
    </row>
    <row r="29" spans="1:18" ht="24.75" customHeight="1">
      <c r="A29" s="54">
        <f t="shared" si="4"/>
        <v>27</v>
      </c>
      <c r="B29" s="55" t="str">
        <f t="shared" si="9"/>
        <v>K16E0127</v>
      </c>
      <c r="C29" s="54">
        <f t="shared" si="10"/>
        <v>27</v>
      </c>
      <c r="D29" s="50">
        <v>162123060</v>
      </c>
      <c r="E29" s="57" t="s">
        <v>258</v>
      </c>
      <c r="F29" s="58" t="s">
        <v>259</v>
      </c>
      <c r="G29" s="53" t="s">
        <v>260</v>
      </c>
      <c r="H29" s="51" t="s">
        <v>191</v>
      </c>
      <c r="I29" s="56">
        <v>102</v>
      </c>
      <c r="J29" s="52" t="s">
        <v>187</v>
      </c>
      <c r="K29" s="171" t="str">
        <f t="shared" si="5"/>
        <v>102K16E01</v>
      </c>
      <c r="L29" s="172">
        <f t="shared" si="2"/>
        <v>1</v>
      </c>
      <c r="M29" s="173"/>
      <c r="N29" s="174" t="str">
        <f t="shared" si="3"/>
        <v/>
      </c>
      <c r="O29" s="190" t="str">
        <f>VLOOKUP(D29,TH!D$3:K$3889,6,0)</f>
        <v>x</v>
      </c>
      <c r="P29" s="175" t="str">
        <f>IF(M29&lt;&gt;0,M29,IF(ISNA(VLOOKUP(D29,TH!D$4:K$3889,6,0))=TRUE,"Nợ HP",""))</f>
        <v/>
      </c>
      <c r="Q29" s="174">
        <f t="shared" si="6"/>
        <v>27</v>
      </c>
      <c r="R29" s="175">
        <f t="shared" si="7"/>
        <v>1</v>
      </c>
    </row>
    <row r="30" spans="1:18" ht="24.75" customHeight="1">
      <c r="A30" s="54">
        <f t="shared" si="4"/>
        <v>28</v>
      </c>
      <c r="B30" s="55" t="str">
        <f t="shared" si="9"/>
        <v>K16E0128</v>
      </c>
      <c r="C30" s="54">
        <f t="shared" si="10"/>
        <v>28</v>
      </c>
      <c r="D30" s="50">
        <v>162123061</v>
      </c>
      <c r="E30" s="57" t="s">
        <v>261</v>
      </c>
      <c r="F30" s="58" t="s">
        <v>262</v>
      </c>
      <c r="G30" s="53" t="s">
        <v>263</v>
      </c>
      <c r="H30" s="51" t="s">
        <v>191</v>
      </c>
      <c r="I30" s="56">
        <v>102</v>
      </c>
      <c r="J30" s="52" t="s">
        <v>187</v>
      </c>
      <c r="K30" s="171" t="str">
        <f t="shared" si="5"/>
        <v>102K16E01</v>
      </c>
      <c r="L30" s="172">
        <f t="shared" si="2"/>
        <v>1</v>
      </c>
      <c r="M30" s="173"/>
      <c r="N30" s="174" t="str">
        <f t="shared" si="3"/>
        <v/>
      </c>
      <c r="O30" s="190" t="str">
        <f>VLOOKUP(D30,TH!D$3:K$3889,6,0)</f>
        <v>x</v>
      </c>
      <c r="P30" s="175" t="str">
        <f>IF(M30&lt;&gt;0,M30,IF(ISNA(VLOOKUP(D30,TH!D$4:K$3889,6,0))=TRUE,"Nợ HP",""))</f>
        <v/>
      </c>
      <c r="Q30" s="174">
        <f t="shared" si="6"/>
        <v>28</v>
      </c>
      <c r="R30" s="175">
        <f t="shared" si="7"/>
        <v>1</v>
      </c>
    </row>
    <row r="31" spans="1:18" ht="24.75" customHeight="1">
      <c r="A31" s="54">
        <f t="shared" si="4"/>
        <v>29</v>
      </c>
      <c r="B31" s="55" t="str">
        <f t="shared" si="9"/>
        <v>K16E0129</v>
      </c>
      <c r="C31" s="54">
        <f t="shared" si="10"/>
        <v>29</v>
      </c>
      <c r="D31" s="50">
        <v>162147377</v>
      </c>
      <c r="E31" s="57" t="s">
        <v>267</v>
      </c>
      <c r="F31" s="58" t="s">
        <v>265</v>
      </c>
      <c r="G31" s="53" t="s">
        <v>268</v>
      </c>
      <c r="H31" s="51" t="s">
        <v>186</v>
      </c>
      <c r="I31" s="56">
        <v>410</v>
      </c>
      <c r="J31" s="52" t="s">
        <v>187</v>
      </c>
      <c r="K31" s="171" t="str">
        <f t="shared" si="5"/>
        <v>410K16E01</v>
      </c>
      <c r="L31" s="172">
        <f t="shared" si="2"/>
        <v>1</v>
      </c>
      <c r="M31" s="173"/>
      <c r="N31" s="174" t="str">
        <f t="shared" si="3"/>
        <v/>
      </c>
      <c r="O31" s="190" t="str">
        <f>VLOOKUP(D31,TH!D$3:K$3889,6,0)</f>
        <v>x</v>
      </c>
      <c r="P31" s="175" t="str">
        <f>IF(M31&lt;&gt;0,M31,IF(ISNA(VLOOKUP(D31,TH!D$4:K$3889,6,0))=TRUE,"Nợ HP",""))</f>
        <v/>
      </c>
      <c r="Q31" s="174">
        <f t="shared" si="6"/>
        <v>29</v>
      </c>
      <c r="R31" s="175">
        <f t="shared" si="7"/>
        <v>1</v>
      </c>
    </row>
    <row r="32" spans="1:18" ht="24.75" customHeight="1">
      <c r="A32" s="54">
        <f t="shared" si="4"/>
        <v>30</v>
      </c>
      <c r="B32" s="55" t="str">
        <f t="shared" si="9"/>
        <v>K16E0130</v>
      </c>
      <c r="C32" s="54">
        <f t="shared" si="10"/>
        <v>30</v>
      </c>
      <c r="D32" s="50">
        <v>162333780</v>
      </c>
      <c r="E32" s="57" t="s">
        <v>269</v>
      </c>
      <c r="F32" s="58" t="s">
        <v>270</v>
      </c>
      <c r="G32" s="53" t="s">
        <v>271</v>
      </c>
      <c r="H32" s="51" t="s">
        <v>186</v>
      </c>
      <c r="I32" s="56">
        <v>410</v>
      </c>
      <c r="J32" s="52" t="s">
        <v>187</v>
      </c>
      <c r="K32" s="171" t="str">
        <f t="shared" si="5"/>
        <v>410K16E01</v>
      </c>
      <c r="L32" s="172">
        <f t="shared" si="2"/>
        <v>1</v>
      </c>
      <c r="M32" s="173"/>
      <c r="N32" s="174" t="str">
        <f t="shared" si="3"/>
        <v/>
      </c>
      <c r="O32" s="190" t="str">
        <f>VLOOKUP(D32,TH!D$3:K$3889,6,0)</f>
        <v>x</v>
      </c>
      <c r="P32" s="175" t="str">
        <f>IF(M32&lt;&gt;0,M32,IF(ISNA(VLOOKUP(D32,TH!D$4:K$3889,6,0))=TRUE,"Nợ HP",""))</f>
        <v/>
      </c>
      <c r="Q32" s="174">
        <f t="shared" si="6"/>
        <v>30</v>
      </c>
      <c r="R32" s="175">
        <f t="shared" si="7"/>
        <v>1</v>
      </c>
    </row>
    <row r="33" spans="1:18" ht="24.75" customHeight="1">
      <c r="A33" s="54">
        <f t="shared" si="4"/>
        <v>31</v>
      </c>
      <c r="B33" s="55" t="str">
        <f t="shared" si="9"/>
        <v>K16E0131</v>
      </c>
      <c r="C33" s="54">
        <f t="shared" si="10"/>
        <v>31</v>
      </c>
      <c r="D33" s="50">
        <v>162123067</v>
      </c>
      <c r="E33" s="57" t="s">
        <v>272</v>
      </c>
      <c r="F33" s="58" t="s">
        <v>273</v>
      </c>
      <c r="G33" s="53" t="s">
        <v>274</v>
      </c>
      <c r="H33" s="51" t="s">
        <v>191</v>
      </c>
      <c r="I33" s="56">
        <v>102</v>
      </c>
      <c r="J33" s="52" t="s">
        <v>187</v>
      </c>
      <c r="K33" s="171" t="str">
        <f t="shared" si="5"/>
        <v>102K16E01</v>
      </c>
      <c r="L33" s="172">
        <f t="shared" si="2"/>
        <v>1</v>
      </c>
      <c r="M33" s="173"/>
      <c r="N33" s="174" t="str">
        <f t="shared" si="3"/>
        <v/>
      </c>
      <c r="O33" s="190" t="str">
        <f>VLOOKUP(D33,TH!D$3:K$3889,6,0)</f>
        <v>x</v>
      </c>
      <c r="P33" s="175" t="str">
        <f>IF(M33&lt;&gt;0,M33,IF(ISNA(VLOOKUP(D33,TH!D$4:K$3889,6,0))=TRUE,"Nợ HP",""))</f>
        <v/>
      </c>
      <c r="Q33" s="174">
        <f t="shared" si="6"/>
        <v>31</v>
      </c>
      <c r="R33" s="175">
        <f t="shared" si="7"/>
        <v>1</v>
      </c>
    </row>
    <row r="34" spans="1:18" ht="24.75" customHeight="1">
      <c r="A34" s="54">
        <f t="shared" si="4"/>
        <v>32</v>
      </c>
      <c r="B34" s="55" t="str">
        <f t="shared" si="9"/>
        <v>K16E0132</v>
      </c>
      <c r="C34" s="54">
        <f t="shared" si="10"/>
        <v>32</v>
      </c>
      <c r="D34" s="50">
        <v>162143131</v>
      </c>
      <c r="E34" s="57" t="s">
        <v>275</v>
      </c>
      <c r="F34" s="58" t="s">
        <v>276</v>
      </c>
      <c r="G34" s="53" t="s">
        <v>277</v>
      </c>
      <c r="H34" s="51" t="s">
        <v>186</v>
      </c>
      <c r="I34" s="56">
        <v>410</v>
      </c>
      <c r="J34" s="52" t="s">
        <v>187</v>
      </c>
      <c r="K34" s="171" t="str">
        <f t="shared" si="5"/>
        <v>410K16E01</v>
      </c>
      <c r="L34" s="172">
        <f t="shared" si="2"/>
        <v>1</v>
      </c>
      <c r="M34" s="173"/>
      <c r="N34" s="174" t="str">
        <f t="shared" si="3"/>
        <v/>
      </c>
      <c r="O34" s="190" t="str">
        <f>VLOOKUP(D34,TH!D$3:K$3889,6,0)</f>
        <v>x</v>
      </c>
      <c r="P34" s="175" t="str">
        <f>IF(M34&lt;&gt;0,M34,IF(ISNA(VLOOKUP(D34,TH!D$4:K$3889,6,0))=TRUE,"Nợ HP",""))</f>
        <v/>
      </c>
      <c r="Q34" s="174">
        <f t="shared" si="6"/>
        <v>32</v>
      </c>
      <c r="R34" s="175">
        <f t="shared" si="7"/>
        <v>1</v>
      </c>
    </row>
    <row r="35" spans="1:18" ht="24.75" customHeight="1">
      <c r="A35" s="54">
        <f t="shared" si="4"/>
        <v>33</v>
      </c>
      <c r="B35" s="55" t="str">
        <f t="shared" si="9"/>
        <v>K16E0133</v>
      </c>
      <c r="C35" s="54">
        <f t="shared" si="10"/>
        <v>33</v>
      </c>
      <c r="D35" s="50">
        <v>162146960</v>
      </c>
      <c r="E35" s="57" t="s">
        <v>278</v>
      </c>
      <c r="F35" s="58" t="s">
        <v>279</v>
      </c>
      <c r="G35" s="53" t="s">
        <v>280</v>
      </c>
      <c r="H35" s="51" t="s">
        <v>186</v>
      </c>
      <c r="I35" s="56">
        <v>410</v>
      </c>
      <c r="J35" s="52" t="s">
        <v>187</v>
      </c>
      <c r="K35" s="171" t="str">
        <f t="shared" si="5"/>
        <v>410K16E01</v>
      </c>
      <c r="L35" s="172">
        <f t="shared" si="2"/>
        <v>1</v>
      </c>
      <c r="M35" s="173"/>
      <c r="N35" s="174" t="str">
        <f t="shared" si="3"/>
        <v/>
      </c>
      <c r="O35" s="190" t="str">
        <f>VLOOKUP(D35,TH!D$3:K$3889,6,0)</f>
        <v>x</v>
      </c>
      <c r="P35" s="175" t="str">
        <f>IF(M35&lt;&gt;0,M35,IF(ISNA(VLOOKUP(D35,TH!D$4:K$3889,6,0))=TRUE,"Nợ HP",""))</f>
        <v/>
      </c>
      <c r="Q35" s="174">
        <f t="shared" si="6"/>
        <v>33</v>
      </c>
      <c r="R35" s="175">
        <f t="shared" si="7"/>
        <v>1</v>
      </c>
    </row>
    <row r="36" spans="1:18" ht="24.75" customHeight="1">
      <c r="A36" s="54">
        <f t="shared" si="4"/>
        <v>34</v>
      </c>
      <c r="B36" s="55" t="str">
        <f t="shared" si="9"/>
        <v>K16E0134</v>
      </c>
      <c r="C36" s="54">
        <f t="shared" si="10"/>
        <v>34</v>
      </c>
      <c r="D36" s="50">
        <v>162143132</v>
      </c>
      <c r="E36" s="57" t="s">
        <v>281</v>
      </c>
      <c r="F36" s="58" t="s">
        <v>282</v>
      </c>
      <c r="G36" s="53" t="s">
        <v>283</v>
      </c>
      <c r="H36" s="51" t="s">
        <v>186</v>
      </c>
      <c r="I36" s="56">
        <v>410</v>
      </c>
      <c r="J36" s="52" t="s">
        <v>187</v>
      </c>
      <c r="K36" s="171" t="str">
        <f t="shared" si="5"/>
        <v>410K16E01</v>
      </c>
      <c r="L36" s="172">
        <f t="shared" si="2"/>
        <v>1</v>
      </c>
      <c r="M36" s="173"/>
      <c r="N36" s="174" t="str">
        <f>IF(M36&lt;&gt;0,"Học Ghép","")</f>
        <v/>
      </c>
      <c r="O36" s="190" t="str">
        <f>VLOOKUP(D36,TH!D$3:K$3889,6,0)</f>
        <v>x</v>
      </c>
      <c r="P36" s="175" t="str">
        <f>IF(M36&lt;&gt;0,M36,IF(ISNA(VLOOKUP(D36,TH!D$4:K$3889,6,0))=TRUE,"Nợ HP",""))</f>
        <v/>
      </c>
      <c r="Q36" s="174">
        <f t="shared" si="6"/>
        <v>34</v>
      </c>
      <c r="R36" s="175">
        <f t="shared" si="7"/>
        <v>1</v>
      </c>
    </row>
    <row r="37" spans="1:18" ht="24.75" customHeight="1">
      <c r="A37" s="54">
        <f t="shared" si="4"/>
        <v>35</v>
      </c>
      <c r="B37" s="55" t="str">
        <f t="shared" si="9"/>
        <v>K16E0135</v>
      </c>
      <c r="C37" s="54">
        <f t="shared" si="10"/>
        <v>35</v>
      </c>
      <c r="D37" s="50">
        <v>162123073</v>
      </c>
      <c r="E37" s="57" t="s">
        <v>284</v>
      </c>
      <c r="F37" s="58" t="s">
        <v>285</v>
      </c>
      <c r="G37" s="53" t="s">
        <v>286</v>
      </c>
      <c r="H37" s="51" t="s">
        <v>191</v>
      </c>
      <c r="I37" s="56">
        <v>102</v>
      </c>
      <c r="J37" s="52" t="s">
        <v>187</v>
      </c>
      <c r="K37" s="171" t="str">
        <f t="shared" si="5"/>
        <v>102K16E01</v>
      </c>
      <c r="L37" s="172">
        <f t="shared" si="2"/>
        <v>1</v>
      </c>
      <c r="M37" s="173"/>
      <c r="N37" s="174" t="str">
        <f t="shared" si="3"/>
        <v/>
      </c>
      <c r="O37" s="190" t="str">
        <f>VLOOKUP(D37,TH!D$3:K$3889,6,0)</f>
        <v>x</v>
      </c>
      <c r="P37" s="175" t="str">
        <f>IF(M37&lt;&gt;0,M37,IF(ISNA(VLOOKUP(D37,TH!D$4:K$3889,6,0))=TRUE,"Nợ HP",""))</f>
        <v/>
      </c>
      <c r="Q37" s="174">
        <f t="shared" si="6"/>
        <v>35</v>
      </c>
      <c r="R37" s="175">
        <f t="shared" si="7"/>
        <v>1</v>
      </c>
    </row>
    <row r="38" spans="1:18" ht="24.75" customHeight="1">
      <c r="A38" s="54">
        <f t="shared" si="4"/>
        <v>36</v>
      </c>
      <c r="B38" s="55" t="str">
        <f t="shared" si="9"/>
        <v>K16E0136</v>
      </c>
      <c r="C38" s="54">
        <f t="shared" si="10"/>
        <v>36</v>
      </c>
      <c r="D38" s="50">
        <v>161325687</v>
      </c>
      <c r="E38" s="57" t="s">
        <v>287</v>
      </c>
      <c r="F38" s="58" t="s">
        <v>288</v>
      </c>
      <c r="G38" s="53" t="s">
        <v>289</v>
      </c>
      <c r="H38" s="51" t="s">
        <v>186</v>
      </c>
      <c r="I38" s="56">
        <v>410</v>
      </c>
      <c r="J38" s="52" t="s">
        <v>187</v>
      </c>
      <c r="K38" s="171" t="str">
        <f t="shared" si="5"/>
        <v>410K16E01</v>
      </c>
      <c r="L38" s="172">
        <f t="shared" si="2"/>
        <v>1</v>
      </c>
      <c r="M38" s="173"/>
      <c r="N38" s="174" t="str">
        <f t="shared" si="3"/>
        <v/>
      </c>
      <c r="O38" s="190" t="str">
        <f>VLOOKUP(D38,TH!D$3:K$3889,6,0)</f>
        <v>x</v>
      </c>
      <c r="P38" s="175" t="str">
        <f>IF(M38&lt;&gt;0,M38,IF(ISNA(VLOOKUP(D38,TH!D$4:K$3889,6,0))=TRUE,"Nợ HP",""))</f>
        <v/>
      </c>
      <c r="Q38" s="174">
        <f t="shared" si="6"/>
        <v>36</v>
      </c>
      <c r="R38" s="175">
        <f t="shared" si="7"/>
        <v>1</v>
      </c>
    </row>
    <row r="39" spans="1:18" ht="24.75" customHeight="1">
      <c r="A39" s="54">
        <f t="shared" si="4"/>
        <v>37</v>
      </c>
      <c r="B39" s="55" t="str">
        <f t="shared" si="9"/>
        <v>K16E0137</v>
      </c>
      <c r="C39" s="54">
        <f t="shared" si="10"/>
        <v>37</v>
      </c>
      <c r="D39" s="50">
        <v>162147553</v>
      </c>
      <c r="E39" s="57" t="s">
        <v>290</v>
      </c>
      <c r="F39" s="58" t="s">
        <v>291</v>
      </c>
      <c r="G39" s="53" t="s">
        <v>292</v>
      </c>
      <c r="H39" s="51" t="s">
        <v>186</v>
      </c>
      <c r="I39" s="56">
        <v>410</v>
      </c>
      <c r="J39" s="52" t="s">
        <v>187</v>
      </c>
      <c r="K39" s="171" t="str">
        <f t="shared" si="5"/>
        <v>410K16E01</v>
      </c>
      <c r="L39" s="172">
        <f t="shared" si="2"/>
        <v>1</v>
      </c>
      <c r="M39" s="173"/>
      <c r="N39" s="174" t="str">
        <f t="shared" si="3"/>
        <v/>
      </c>
      <c r="O39" s="190" t="str">
        <f>VLOOKUP(D39,TH!D$3:K$3889,6,0)</f>
        <v>x</v>
      </c>
      <c r="P39" s="175" t="str">
        <f>IF(M39&lt;&gt;0,M39,IF(ISNA(VLOOKUP(D39,TH!D$4:K$3889,6,0))=TRUE,"Nợ HP",""))</f>
        <v/>
      </c>
      <c r="Q39" s="174">
        <f t="shared" si="6"/>
        <v>37</v>
      </c>
      <c r="R39" s="175">
        <f t="shared" si="7"/>
        <v>1</v>
      </c>
    </row>
    <row r="40" spans="1:18" ht="24.75" customHeight="1">
      <c r="A40" s="54">
        <f t="shared" si="4"/>
        <v>38</v>
      </c>
      <c r="B40" s="55" t="str">
        <f t="shared" si="9"/>
        <v>K16E0138</v>
      </c>
      <c r="C40" s="54">
        <f t="shared" si="10"/>
        <v>38</v>
      </c>
      <c r="D40" s="50">
        <v>162123076</v>
      </c>
      <c r="E40" s="57" t="s">
        <v>293</v>
      </c>
      <c r="F40" s="58" t="s">
        <v>294</v>
      </c>
      <c r="G40" s="53" t="s">
        <v>295</v>
      </c>
      <c r="H40" s="51" t="s">
        <v>191</v>
      </c>
      <c r="I40" s="56">
        <v>102</v>
      </c>
      <c r="J40" s="52" t="s">
        <v>187</v>
      </c>
      <c r="K40" s="171" t="str">
        <f t="shared" si="5"/>
        <v>102K16E01</v>
      </c>
      <c r="L40" s="172">
        <f t="shared" si="2"/>
        <v>1</v>
      </c>
      <c r="M40" s="173"/>
      <c r="N40" s="174" t="str">
        <f t="shared" si="3"/>
        <v/>
      </c>
      <c r="O40" s="190" t="str">
        <f>VLOOKUP(D40,TH!D$3:K$3889,6,0)</f>
        <v>x</v>
      </c>
      <c r="P40" s="175" t="str">
        <f>IF(M40&lt;&gt;0,M40,IF(ISNA(VLOOKUP(D40,TH!D$4:K$3889,6,0))=TRUE,"Nợ HP",""))</f>
        <v/>
      </c>
      <c r="Q40" s="174">
        <f t="shared" si="6"/>
        <v>38</v>
      </c>
      <c r="R40" s="175">
        <f t="shared" si="7"/>
        <v>1</v>
      </c>
    </row>
    <row r="41" spans="1:18" ht="24.75" customHeight="1">
      <c r="A41" s="54">
        <f t="shared" si="4"/>
        <v>39</v>
      </c>
      <c r="B41" s="55" t="str">
        <f t="shared" si="9"/>
        <v>K16E0139</v>
      </c>
      <c r="C41" s="54">
        <f t="shared" si="10"/>
        <v>39</v>
      </c>
      <c r="D41" s="50">
        <v>162123077</v>
      </c>
      <c r="E41" s="57" t="s">
        <v>296</v>
      </c>
      <c r="F41" s="58" t="s">
        <v>297</v>
      </c>
      <c r="G41" s="53" t="s">
        <v>298</v>
      </c>
      <c r="H41" s="51" t="s">
        <v>191</v>
      </c>
      <c r="I41" s="56">
        <v>102</v>
      </c>
      <c r="J41" s="52" t="s">
        <v>187</v>
      </c>
      <c r="K41" s="171" t="str">
        <f t="shared" si="5"/>
        <v>102K16E01</v>
      </c>
      <c r="L41" s="172">
        <f t="shared" si="2"/>
        <v>1</v>
      </c>
      <c r="M41" s="173"/>
      <c r="N41" s="174" t="str">
        <f t="shared" si="3"/>
        <v/>
      </c>
      <c r="O41" s="190" t="str">
        <f>VLOOKUP(D41,TH!D$3:K$3889,6,0)</f>
        <v>x</v>
      </c>
      <c r="P41" s="175" t="str">
        <f>IF(M41&lt;&gt;0,M41,IF(ISNA(VLOOKUP(D41,TH!D$4:K$3889,6,0))=TRUE,"Nợ HP",""))</f>
        <v/>
      </c>
      <c r="Q41" s="174">
        <f t="shared" si="6"/>
        <v>39</v>
      </c>
      <c r="R41" s="175">
        <f t="shared" si="7"/>
        <v>1</v>
      </c>
    </row>
    <row r="42" spans="1:18" ht="24.75" customHeight="1">
      <c r="A42" s="54">
        <f t="shared" si="4"/>
        <v>40</v>
      </c>
      <c r="B42" s="55" t="str">
        <f t="shared" si="9"/>
        <v>K16E0140</v>
      </c>
      <c r="C42" s="54">
        <f t="shared" si="10"/>
        <v>40</v>
      </c>
      <c r="D42" s="50">
        <v>162123080</v>
      </c>
      <c r="E42" s="57" t="s">
        <v>299</v>
      </c>
      <c r="F42" s="58" t="s">
        <v>300</v>
      </c>
      <c r="G42" s="53" t="s">
        <v>301</v>
      </c>
      <c r="H42" s="51" t="s">
        <v>191</v>
      </c>
      <c r="I42" s="56">
        <v>102</v>
      </c>
      <c r="J42" s="52" t="s">
        <v>187</v>
      </c>
      <c r="K42" s="171" t="str">
        <f t="shared" si="5"/>
        <v>102K16E01</v>
      </c>
      <c r="L42" s="172">
        <f t="shared" si="2"/>
        <v>1</v>
      </c>
      <c r="M42" s="173"/>
      <c r="N42" s="174" t="str">
        <f t="shared" si="3"/>
        <v/>
      </c>
      <c r="O42" s="190" t="str">
        <f>VLOOKUP(D42,TH!D$3:K$3889,6,0)</f>
        <v>x</v>
      </c>
      <c r="P42" s="175" t="str">
        <f>IF(M42&lt;&gt;0,M42,IF(ISNA(VLOOKUP(D42,TH!D$4:K$3889,6,0))=TRUE,"Nợ HP",""))</f>
        <v/>
      </c>
      <c r="Q42" s="174">
        <f t="shared" si="6"/>
        <v>40</v>
      </c>
      <c r="R42" s="175">
        <f t="shared" si="7"/>
        <v>1</v>
      </c>
    </row>
    <row r="43" spans="1:18" ht="24.75" customHeight="1">
      <c r="A43" s="54">
        <f t="shared" si="4"/>
        <v>41</v>
      </c>
      <c r="B43" s="55" t="str">
        <f t="shared" si="9"/>
        <v>K16E0141</v>
      </c>
      <c r="C43" s="54">
        <f t="shared" si="10"/>
        <v>41</v>
      </c>
      <c r="D43" s="50">
        <v>162123098</v>
      </c>
      <c r="E43" s="57" t="s">
        <v>302</v>
      </c>
      <c r="F43" s="58" t="s">
        <v>303</v>
      </c>
      <c r="G43" s="53" t="s">
        <v>249</v>
      </c>
      <c r="H43" s="51" t="s">
        <v>191</v>
      </c>
      <c r="I43" s="56">
        <v>102</v>
      </c>
      <c r="J43" s="52" t="s">
        <v>187</v>
      </c>
      <c r="K43" s="171" t="str">
        <f t="shared" si="5"/>
        <v>102K16E01</v>
      </c>
      <c r="L43" s="172">
        <f t="shared" si="2"/>
        <v>1</v>
      </c>
      <c r="M43" s="173"/>
      <c r="N43" s="174" t="str">
        <f t="shared" si="3"/>
        <v/>
      </c>
      <c r="O43" s="190" t="str">
        <f>VLOOKUP(D43,TH!D$3:K$3889,6,0)</f>
        <v>x</v>
      </c>
      <c r="P43" s="175" t="str">
        <f>IF(M43&lt;&gt;0,M43,IF(ISNA(VLOOKUP(D43,TH!D$4:K$3889,6,0))=TRUE,"Nợ HP",""))</f>
        <v/>
      </c>
      <c r="Q43" s="174">
        <f t="shared" si="6"/>
        <v>41</v>
      </c>
      <c r="R43" s="175">
        <f t="shared" si="7"/>
        <v>1</v>
      </c>
    </row>
    <row r="44" spans="1:18" ht="24.75" customHeight="1">
      <c r="A44" s="54">
        <f t="shared" si="4"/>
        <v>42</v>
      </c>
      <c r="B44" s="55" t="str">
        <f t="shared" si="9"/>
        <v>K16E0142</v>
      </c>
      <c r="C44" s="54">
        <f t="shared" si="10"/>
        <v>42</v>
      </c>
      <c r="D44" s="50">
        <v>162146665</v>
      </c>
      <c r="E44" s="57" t="s">
        <v>304</v>
      </c>
      <c r="F44" s="58" t="s">
        <v>305</v>
      </c>
      <c r="G44" s="53" t="s">
        <v>306</v>
      </c>
      <c r="H44" s="51" t="s">
        <v>186</v>
      </c>
      <c r="I44" s="56">
        <v>410</v>
      </c>
      <c r="J44" s="52" t="s">
        <v>187</v>
      </c>
      <c r="K44" s="171" t="str">
        <f t="shared" si="5"/>
        <v>410K16E01</v>
      </c>
      <c r="L44" s="172">
        <f t="shared" si="2"/>
        <v>1</v>
      </c>
      <c r="M44" s="173"/>
      <c r="N44" s="174" t="str">
        <f t="shared" si="3"/>
        <v/>
      </c>
      <c r="O44" s="190" t="str">
        <f>VLOOKUP(D44,TH!D$3:K$3889,6,0)</f>
        <v>x</v>
      </c>
      <c r="P44" s="175" t="str">
        <f>IF(M44&lt;&gt;0,M44,IF(ISNA(VLOOKUP(D44,TH!D$4:K$3889,6,0))=TRUE,"Nợ HP",""))</f>
        <v/>
      </c>
      <c r="Q44" s="174">
        <f t="shared" si="6"/>
        <v>42</v>
      </c>
      <c r="R44" s="175">
        <f t="shared" si="7"/>
        <v>1</v>
      </c>
    </row>
    <row r="45" spans="1:18" ht="24.75" customHeight="1">
      <c r="A45" s="54">
        <f t="shared" si="4"/>
        <v>43</v>
      </c>
      <c r="B45" s="55" t="str">
        <f t="shared" si="9"/>
        <v>K16E0143</v>
      </c>
      <c r="C45" s="54">
        <f t="shared" si="10"/>
        <v>43</v>
      </c>
      <c r="D45" s="50">
        <v>162123084</v>
      </c>
      <c r="E45" s="57" t="s">
        <v>307</v>
      </c>
      <c r="F45" s="58" t="s">
        <v>308</v>
      </c>
      <c r="G45" s="53" t="s">
        <v>309</v>
      </c>
      <c r="H45" s="51" t="s">
        <v>191</v>
      </c>
      <c r="I45" s="56">
        <v>102</v>
      </c>
      <c r="J45" s="52" t="s">
        <v>187</v>
      </c>
      <c r="K45" s="171" t="str">
        <f t="shared" si="5"/>
        <v>102K16E01</v>
      </c>
      <c r="L45" s="172">
        <f t="shared" si="2"/>
        <v>1</v>
      </c>
      <c r="M45" s="173"/>
      <c r="N45" s="174" t="str">
        <f t="shared" si="3"/>
        <v/>
      </c>
      <c r="O45" s="190" t="str">
        <f>VLOOKUP(D45,TH!D$3:K$3889,6,0)</f>
        <v>x</v>
      </c>
      <c r="P45" s="175" t="str">
        <f>IF(M45&lt;&gt;0,M45,IF(ISNA(VLOOKUP(D45,TH!D$4:K$3889,6,0))=TRUE,"Nợ HP",""))</f>
        <v/>
      </c>
      <c r="Q45" s="174">
        <f t="shared" si="6"/>
        <v>43</v>
      </c>
      <c r="R45" s="175">
        <f t="shared" si="7"/>
        <v>1</v>
      </c>
    </row>
    <row r="46" spans="1:18" ht="24.75" customHeight="1">
      <c r="A46" s="54">
        <f t="shared" si="4"/>
        <v>44</v>
      </c>
      <c r="B46" s="55" t="str">
        <f t="shared" si="9"/>
        <v>K16E0144</v>
      </c>
      <c r="C46" s="54">
        <f t="shared" si="10"/>
        <v>44</v>
      </c>
      <c r="D46" s="50">
        <v>162147281</v>
      </c>
      <c r="E46" s="57" t="s">
        <v>310</v>
      </c>
      <c r="F46" s="58" t="s">
        <v>311</v>
      </c>
      <c r="G46" s="53" t="s">
        <v>277</v>
      </c>
      <c r="H46" s="51" t="s">
        <v>186</v>
      </c>
      <c r="I46" s="56">
        <v>410</v>
      </c>
      <c r="J46" s="52" t="s">
        <v>187</v>
      </c>
      <c r="K46" s="171" t="str">
        <f t="shared" si="5"/>
        <v>410K16E01</v>
      </c>
      <c r="L46" s="172">
        <f t="shared" si="2"/>
        <v>1</v>
      </c>
      <c r="M46" s="173"/>
      <c r="N46" s="174" t="str">
        <f t="shared" si="3"/>
        <v/>
      </c>
      <c r="O46" s="190" t="str">
        <f>VLOOKUP(D46,TH!D$3:K$3889,6,0)</f>
        <v>x</v>
      </c>
      <c r="P46" s="175" t="str">
        <f>IF(M46&lt;&gt;0,M46,IF(ISNA(VLOOKUP(D46,TH!D$4:K$3889,6,0))=TRUE,"Nợ HP",""))</f>
        <v/>
      </c>
      <c r="Q46" s="174">
        <f t="shared" si="6"/>
        <v>44</v>
      </c>
      <c r="R46" s="175">
        <f t="shared" si="7"/>
        <v>1</v>
      </c>
    </row>
    <row r="47" spans="1:18" ht="24.75" customHeight="1">
      <c r="A47" s="54">
        <f t="shared" si="4"/>
        <v>45</v>
      </c>
      <c r="B47" s="55" t="str">
        <f t="shared" si="9"/>
        <v>K16E0145</v>
      </c>
      <c r="C47" s="54">
        <f t="shared" si="10"/>
        <v>45</v>
      </c>
      <c r="D47" s="333">
        <v>132124137</v>
      </c>
      <c r="E47" s="334" t="s">
        <v>2330</v>
      </c>
      <c r="F47" s="335" t="s">
        <v>532</v>
      </c>
      <c r="G47" s="336"/>
      <c r="H47" s="336" t="s">
        <v>2331</v>
      </c>
      <c r="I47" s="56">
        <v>102</v>
      </c>
      <c r="J47" s="52" t="s">
        <v>187</v>
      </c>
      <c r="K47" s="171" t="str">
        <f t="shared" ref="K47:K50" si="11">I47&amp;J47</f>
        <v>102K16E01</v>
      </c>
      <c r="L47" s="172">
        <f t="shared" si="2"/>
        <v>1</v>
      </c>
      <c r="M47" s="173">
        <v>25279</v>
      </c>
      <c r="N47" s="174" t="str">
        <f t="shared" ref="N47:N50" si="12">IF(M47&lt;&gt;0,"Học Ghép","")</f>
        <v>Học Ghép</v>
      </c>
      <c r="O47" s="190" t="e">
        <f>VLOOKUP(D47,TH!D$3:K$3889,6,0)</f>
        <v>#N/A</v>
      </c>
      <c r="P47" s="175">
        <f>IF(M47&lt;&gt;0,M47,IF(ISNA(VLOOKUP(D47,TH!D$4:K$3889,6,0))=TRUE,"Nợ HP",""))</f>
        <v>25279</v>
      </c>
      <c r="Q47" s="174">
        <f t="shared" si="6"/>
        <v>45</v>
      </c>
      <c r="R47" s="175">
        <f t="shared" si="7"/>
        <v>1</v>
      </c>
    </row>
    <row r="48" spans="1:18" ht="24.75" customHeight="1">
      <c r="A48" s="54">
        <f t="shared" si="4"/>
        <v>46</v>
      </c>
      <c r="B48" s="55" t="str">
        <f t="shared" si="9"/>
        <v>K16E0146</v>
      </c>
      <c r="C48" s="54">
        <f t="shared" si="10"/>
        <v>46</v>
      </c>
      <c r="D48" s="333">
        <v>142121112</v>
      </c>
      <c r="E48" s="334" t="s">
        <v>2332</v>
      </c>
      <c r="F48" s="335" t="s">
        <v>556</v>
      </c>
      <c r="G48" s="336"/>
      <c r="H48" s="336" t="s">
        <v>2333</v>
      </c>
      <c r="I48" s="56">
        <v>102</v>
      </c>
      <c r="J48" s="52" t="s">
        <v>187</v>
      </c>
      <c r="K48" s="171" t="str">
        <f t="shared" si="11"/>
        <v>102K16E01</v>
      </c>
      <c r="L48" s="172">
        <f t="shared" si="2"/>
        <v>1</v>
      </c>
      <c r="M48" s="173">
        <v>25442</v>
      </c>
      <c r="N48" s="174" t="str">
        <f t="shared" si="12"/>
        <v>Học Ghép</v>
      </c>
      <c r="O48" s="190" t="e">
        <f>VLOOKUP(D48,TH!D$3:K$3889,6,0)</f>
        <v>#N/A</v>
      </c>
      <c r="P48" s="175">
        <f>IF(M48&lt;&gt;0,M48,IF(ISNA(VLOOKUP(D48,TH!D$4:K$3889,6,0))=TRUE,"Nợ HP",""))</f>
        <v>25442</v>
      </c>
      <c r="Q48" s="174">
        <f t="shared" si="6"/>
        <v>46</v>
      </c>
      <c r="R48" s="175">
        <f t="shared" si="7"/>
        <v>1</v>
      </c>
    </row>
    <row r="49" spans="1:18" ht="24.75" customHeight="1">
      <c r="A49" s="54">
        <f t="shared" si="4"/>
        <v>47</v>
      </c>
      <c r="B49" s="55" t="str">
        <f t="shared" si="9"/>
        <v>K16E0147</v>
      </c>
      <c r="C49" s="54">
        <f t="shared" si="10"/>
        <v>47</v>
      </c>
      <c r="D49" s="333">
        <v>122120074</v>
      </c>
      <c r="E49" s="334" t="s">
        <v>2334</v>
      </c>
      <c r="F49" s="335" t="s">
        <v>2335</v>
      </c>
      <c r="G49" s="336"/>
      <c r="H49" s="336" t="s">
        <v>2336</v>
      </c>
      <c r="I49" s="56">
        <v>102</v>
      </c>
      <c r="J49" s="52" t="s">
        <v>187</v>
      </c>
      <c r="K49" s="171" t="str">
        <f t="shared" si="11"/>
        <v>102K16E01</v>
      </c>
      <c r="L49" s="172">
        <f t="shared" si="2"/>
        <v>1</v>
      </c>
      <c r="M49" s="173">
        <v>25445</v>
      </c>
      <c r="N49" s="174" t="str">
        <f t="shared" si="12"/>
        <v>Học Ghép</v>
      </c>
      <c r="O49" s="190" t="e">
        <f>VLOOKUP(D49,TH!D$3:K$3889,6,0)</f>
        <v>#N/A</v>
      </c>
      <c r="P49" s="175">
        <f>IF(M49&lt;&gt;0,M49,IF(ISNA(VLOOKUP(D49,TH!D$4:K$3889,6,0))=TRUE,"Nợ HP",""))</f>
        <v>25445</v>
      </c>
      <c r="Q49" s="174">
        <f t="shared" si="6"/>
        <v>47</v>
      </c>
      <c r="R49" s="175">
        <f t="shared" si="7"/>
        <v>1</v>
      </c>
    </row>
    <row r="50" spans="1:18" ht="24.75" customHeight="1">
      <c r="A50" s="54">
        <f t="shared" si="4"/>
        <v>48</v>
      </c>
      <c r="B50" s="55" t="str">
        <f t="shared" si="9"/>
        <v>K16E0148</v>
      </c>
      <c r="C50" s="54">
        <f t="shared" si="10"/>
        <v>48</v>
      </c>
      <c r="D50" s="333">
        <v>122110002</v>
      </c>
      <c r="E50" s="334" t="s">
        <v>2337</v>
      </c>
      <c r="F50" s="335" t="s">
        <v>193</v>
      </c>
      <c r="G50" s="336"/>
      <c r="H50" s="336" t="s">
        <v>2336</v>
      </c>
      <c r="I50" s="56">
        <v>102</v>
      </c>
      <c r="J50" s="52" t="s">
        <v>187</v>
      </c>
      <c r="K50" s="171" t="str">
        <f t="shared" si="11"/>
        <v>102K16E01</v>
      </c>
      <c r="L50" s="172">
        <f t="shared" si="2"/>
        <v>1</v>
      </c>
      <c r="M50" s="173">
        <v>25446</v>
      </c>
      <c r="N50" s="174" t="str">
        <f t="shared" si="12"/>
        <v>Học Ghép</v>
      </c>
      <c r="O50" s="190" t="e">
        <f>VLOOKUP(D50,TH!D$3:K$3889,6,0)</f>
        <v>#N/A</v>
      </c>
      <c r="P50" s="175">
        <f>IF(M50&lt;&gt;0,M50,IF(ISNA(VLOOKUP(D50,TH!D$4:K$3889,6,0))=TRUE,"Nợ HP",""))</f>
        <v>25446</v>
      </c>
      <c r="Q50" s="174">
        <f t="shared" si="6"/>
        <v>48</v>
      </c>
      <c r="R50" s="175">
        <f t="shared" si="7"/>
        <v>1</v>
      </c>
    </row>
    <row r="51" spans="1:18" ht="24.75" customHeight="1">
      <c r="A51" s="54">
        <f t="shared" si="4"/>
        <v>49</v>
      </c>
      <c r="B51" s="55" t="str">
        <f t="shared" si="9"/>
        <v>K16E0201</v>
      </c>
      <c r="C51" s="54">
        <f t="shared" si="10"/>
        <v>1</v>
      </c>
      <c r="D51" s="50">
        <v>162256877</v>
      </c>
      <c r="E51" s="57" t="s">
        <v>312</v>
      </c>
      <c r="F51" s="58" t="s">
        <v>184</v>
      </c>
      <c r="G51" s="53" t="s">
        <v>313</v>
      </c>
      <c r="H51" s="51" t="s">
        <v>314</v>
      </c>
      <c r="I51" s="56">
        <v>301</v>
      </c>
      <c r="J51" s="52" t="s">
        <v>315</v>
      </c>
      <c r="K51" s="171" t="str">
        <f t="shared" si="5"/>
        <v>301K16E02</v>
      </c>
      <c r="L51" s="172">
        <f t="shared" si="2"/>
        <v>1</v>
      </c>
      <c r="M51" s="173"/>
      <c r="N51" s="174" t="str">
        <f t="shared" si="3"/>
        <v/>
      </c>
      <c r="O51" s="190" t="str">
        <f>VLOOKUP(D51,TH!D$3:K$3889,6,0)</f>
        <v>x</v>
      </c>
      <c r="P51" s="175" t="str">
        <f>IF(M51&lt;&gt;0,M51,IF(ISNA(VLOOKUP(D51,TH!D$4:K$3889,6,0))=TRUE,"Nợ HP",""))</f>
        <v/>
      </c>
      <c r="Q51" s="174">
        <f t="shared" si="6"/>
        <v>49</v>
      </c>
      <c r="R51" s="175">
        <f t="shared" si="7"/>
        <v>1</v>
      </c>
    </row>
    <row r="52" spans="1:18" ht="24.75" customHeight="1">
      <c r="A52" s="54">
        <f t="shared" si="4"/>
        <v>50</v>
      </c>
      <c r="B52" s="55" t="str">
        <f t="shared" si="9"/>
        <v>K16E0202</v>
      </c>
      <c r="C52" s="54">
        <f t="shared" si="10"/>
        <v>2</v>
      </c>
      <c r="D52" s="50">
        <v>162253647</v>
      </c>
      <c r="E52" s="57" t="s">
        <v>316</v>
      </c>
      <c r="F52" s="58" t="s">
        <v>317</v>
      </c>
      <c r="G52" s="53" t="s">
        <v>318</v>
      </c>
      <c r="H52" s="51" t="s">
        <v>314</v>
      </c>
      <c r="I52" s="56">
        <v>301</v>
      </c>
      <c r="J52" s="52" t="s">
        <v>315</v>
      </c>
      <c r="K52" s="171" t="str">
        <f t="shared" si="5"/>
        <v>301K16E02</v>
      </c>
      <c r="L52" s="172">
        <f t="shared" si="2"/>
        <v>1</v>
      </c>
      <c r="M52" s="173"/>
      <c r="N52" s="174" t="str">
        <f t="shared" si="3"/>
        <v/>
      </c>
      <c r="O52" s="190" t="str">
        <f>VLOOKUP(D52,TH!D$3:K$3889,6,0)</f>
        <v>x</v>
      </c>
      <c r="P52" s="175" t="str">
        <f>IF(M52&lt;&gt;0,M52,IF(ISNA(VLOOKUP(D52,TH!D$4:K$3889,6,0))=TRUE,"Nợ HP",""))</f>
        <v/>
      </c>
      <c r="Q52" s="174">
        <f t="shared" si="6"/>
        <v>50</v>
      </c>
      <c r="R52" s="175">
        <f t="shared" si="7"/>
        <v>1</v>
      </c>
    </row>
    <row r="53" spans="1:18" ht="24.75" customHeight="1">
      <c r="A53" s="54">
        <f t="shared" si="4"/>
        <v>51</v>
      </c>
      <c r="B53" s="55" t="str">
        <f t="shared" si="9"/>
        <v>K16E0203</v>
      </c>
      <c r="C53" s="54">
        <f t="shared" si="10"/>
        <v>3</v>
      </c>
      <c r="D53" s="50">
        <v>162256771</v>
      </c>
      <c r="E53" s="57" t="s">
        <v>319</v>
      </c>
      <c r="F53" s="58" t="s">
        <v>320</v>
      </c>
      <c r="G53" s="53" t="s">
        <v>321</v>
      </c>
      <c r="H53" s="51" t="s">
        <v>314</v>
      </c>
      <c r="I53" s="56">
        <v>301</v>
      </c>
      <c r="J53" s="52" t="s">
        <v>315</v>
      </c>
      <c r="K53" s="171" t="str">
        <f t="shared" si="5"/>
        <v>301K16E02</v>
      </c>
      <c r="L53" s="172">
        <f t="shared" si="2"/>
        <v>1</v>
      </c>
      <c r="M53" s="173"/>
      <c r="N53" s="174" t="str">
        <f t="shared" si="3"/>
        <v/>
      </c>
      <c r="O53" s="190" t="str">
        <f>VLOOKUP(D53,TH!D$3:K$3889,6,0)</f>
        <v>x</v>
      </c>
      <c r="P53" s="175" t="str">
        <f>IF(M53&lt;&gt;0,M53,IF(ISNA(VLOOKUP(D53,TH!D$4:K$3889,6,0))=TRUE,"Nợ HP",""))</f>
        <v/>
      </c>
      <c r="Q53" s="174">
        <f t="shared" si="6"/>
        <v>51</v>
      </c>
      <c r="R53" s="175">
        <f t="shared" si="7"/>
        <v>1</v>
      </c>
    </row>
    <row r="54" spans="1:18" ht="24.75" customHeight="1">
      <c r="A54" s="54">
        <f t="shared" si="4"/>
        <v>52</v>
      </c>
      <c r="B54" s="55" t="str">
        <f t="shared" si="9"/>
        <v>K16E0204</v>
      </c>
      <c r="C54" s="54">
        <f t="shared" si="10"/>
        <v>4</v>
      </c>
      <c r="D54" s="50">
        <v>162257351</v>
      </c>
      <c r="E54" s="57" t="s">
        <v>322</v>
      </c>
      <c r="F54" s="58" t="s">
        <v>323</v>
      </c>
      <c r="G54" s="53" t="s">
        <v>324</v>
      </c>
      <c r="H54" s="51" t="s">
        <v>314</v>
      </c>
      <c r="I54" s="56">
        <v>301</v>
      </c>
      <c r="J54" s="52" t="s">
        <v>315</v>
      </c>
      <c r="K54" s="171" t="str">
        <f t="shared" si="5"/>
        <v>301K16E02</v>
      </c>
      <c r="L54" s="172">
        <f t="shared" si="2"/>
        <v>1</v>
      </c>
      <c r="M54" s="173"/>
      <c r="N54" s="174" t="str">
        <f t="shared" si="3"/>
        <v/>
      </c>
      <c r="O54" s="190" t="str">
        <f>VLOOKUP(D54,TH!D$3:K$3889,6,0)</f>
        <v>x</v>
      </c>
      <c r="P54" s="175" t="str">
        <f>IF(M54&lt;&gt;0,M54,IF(ISNA(VLOOKUP(D54,TH!D$4:K$3889,6,0))=TRUE,"Nợ HP",""))</f>
        <v/>
      </c>
      <c r="Q54" s="174">
        <f t="shared" si="6"/>
        <v>52</v>
      </c>
      <c r="R54" s="175">
        <f t="shared" si="7"/>
        <v>1</v>
      </c>
    </row>
    <row r="55" spans="1:18" ht="24.75" customHeight="1">
      <c r="A55" s="54">
        <f t="shared" si="4"/>
        <v>53</v>
      </c>
      <c r="B55" s="55" t="str">
        <f t="shared" si="9"/>
        <v>K16E0205</v>
      </c>
      <c r="C55" s="54">
        <f t="shared" si="10"/>
        <v>5</v>
      </c>
      <c r="D55" s="50">
        <v>162256772</v>
      </c>
      <c r="E55" s="57" t="s">
        <v>325</v>
      </c>
      <c r="F55" s="58" t="s">
        <v>196</v>
      </c>
      <c r="G55" s="53" t="s">
        <v>326</v>
      </c>
      <c r="H55" s="51" t="s">
        <v>314</v>
      </c>
      <c r="I55" s="56">
        <v>301</v>
      </c>
      <c r="J55" s="52" t="s">
        <v>315</v>
      </c>
      <c r="K55" s="171" t="str">
        <f t="shared" si="5"/>
        <v>301K16E02</v>
      </c>
      <c r="L55" s="172">
        <f t="shared" si="2"/>
        <v>1</v>
      </c>
      <c r="M55" s="173"/>
      <c r="N55" s="174" t="str">
        <f t="shared" si="3"/>
        <v/>
      </c>
      <c r="O55" s="190" t="str">
        <f>VLOOKUP(D55,TH!D$3:K$3889,6,0)</f>
        <v>x</v>
      </c>
      <c r="P55" s="175" t="str">
        <f>IF(M55&lt;&gt;0,M55,IF(ISNA(VLOOKUP(D55,TH!D$4:K$3889,6,0))=TRUE,"Nợ HP",""))</f>
        <v/>
      </c>
      <c r="Q55" s="174">
        <f t="shared" si="6"/>
        <v>53</v>
      </c>
      <c r="R55" s="175">
        <f t="shared" si="7"/>
        <v>1</v>
      </c>
    </row>
    <row r="56" spans="1:18" ht="24.75" customHeight="1">
      <c r="A56" s="54">
        <f t="shared" si="4"/>
        <v>54</v>
      </c>
      <c r="B56" s="55" t="str">
        <f t="shared" si="9"/>
        <v>K16E0206</v>
      </c>
      <c r="C56" s="54">
        <f t="shared" si="10"/>
        <v>6</v>
      </c>
      <c r="D56" s="50">
        <v>162257352</v>
      </c>
      <c r="E56" s="57" t="s">
        <v>327</v>
      </c>
      <c r="F56" s="58" t="s">
        <v>328</v>
      </c>
      <c r="G56" s="53" t="s">
        <v>329</v>
      </c>
      <c r="H56" s="51" t="s">
        <v>314</v>
      </c>
      <c r="I56" s="56">
        <v>301</v>
      </c>
      <c r="J56" s="52" t="s">
        <v>315</v>
      </c>
      <c r="K56" s="171" t="str">
        <f t="shared" si="5"/>
        <v>301K16E02</v>
      </c>
      <c r="L56" s="172">
        <f t="shared" si="2"/>
        <v>1</v>
      </c>
      <c r="M56" s="173"/>
      <c r="N56" s="174" t="str">
        <f t="shared" si="3"/>
        <v/>
      </c>
      <c r="O56" s="190" t="str">
        <f>VLOOKUP(D56,TH!D$3:K$3889,6,0)</f>
        <v>x</v>
      </c>
      <c r="P56" s="175" t="str">
        <f>IF(M56&lt;&gt;0,M56,IF(ISNA(VLOOKUP(D56,TH!D$4:K$3889,6,0))=TRUE,"Nợ HP",""))</f>
        <v/>
      </c>
      <c r="Q56" s="174">
        <f t="shared" si="6"/>
        <v>54</v>
      </c>
      <c r="R56" s="175">
        <f t="shared" si="7"/>
        <v>1</v>
      </c>
    </row>
    <row r="57" spans="1:18" ht="24.75" customHeight="1">
      <c r="A57" s="54">
        <f t="shared" si="4"/>
        <v>55</v>
      </c>
      <c r="B57" s="55" t="str">
        <f t="shared" si="9"/>
        <v>K16E0207</v>
      </c>
      <c r="C57" s="54">
        <f t="shared" si="10"/>
        <v>7</v>
      </c>
      <c r="D57" s="50">
        <v>162257498</v>
      </c>
      <c r="E57" s="57" t="s">
        <v>330</v>
      </c>
      <c r="F57" s="58" t="s">
        <v>331</v>
      </c>
      <c r="G57" s="53" t="s">
        <v>332</v>
      </c>
      <c r="H57" s="51" t="s">
        <v>314</v>
      </c>
      <c r="I57" s="56">
        <v>301</v>
      </c>
      <c r="J57" s="52" t="s">
        <v>315</v>
      </c>
      <c r="K57" s="171" t="str">
        <f t="shared" si="5"/>
        <v>301K16E02</v>
      </c>
      <c r="L57" s="172">
        <f t="shared" si="2"/>
        <v>1</v>
      </c>
      <c r="M57" s="173"/>
      <c r="N57" s="174" t="str">
        <f t="shared" si="3"/>
        <v/>
      </c>
      <c r="O57" s="190" t="str">
        <f>VLOOKUP(D57,TH!D$3:K$3889,6,0)</f>
        <v>x</v>
      </c>
      <c r="P57" s="175" t="str">
        <f>IF(M57&lt;&gt;0,M57,IF(ISNA(VLOOKUP(D57,TH!D$4:K$3889,6,0))=TRUE,"Nợ HP",""))</f>
        <v/>
      </c>
      <c r="Q57" s="174">
        <f t="shared" si="6"/>
        <v>55</v>
      </c>
      <c r="R57" s="175">
        <f t="shared" si="7"/>
        <v>1</v>
      </c>
    </row>
    <row r="58" spans="1:18" ht="24.75" customHeight="1">
      <c r="A58" s="54">
        <f t="shared" si="4"/>
        <v>56</v>
      </c>
      <c r="B58" s="55" t="str">
        <f t="shared" si="9"/>
        <v>K16E0208</v>
      </c>
      <c r="C58" s="54">
        <f t="shared" si="10"/>
        <v>8</v>
      </c>
      <c r="D58" s="50">
        <v>161325368</v>
      </c>
      <c r="E58" s="57" t="s">
        <v>333</v>
      </c>
      <c r="F58" s="58" t="s">
        <v>146</v>
      </c>
      <c r="G58" s="53" t="s">
        <v>334</v>
      </c>
      <c r="H58" s="51" t="s">
        <v>314</v>
      </c>
      <c r="I58" s="56">
        <v>301</v>
      </c>
      <c r="J58" s="52" t="s">
        <v>315</v>
      </c>
      <c r="K58" s="171" t="str">
        <f t="shared" si="5"/>
        <v>301K16E02</v>
      </c>
      <c r="L58" s="172">
        <f t="shared" si="2"/>
        <v>1</v>
      </c>
      <c r="M58" s="173"/>
      <c r="N58" s="174" t="str">
        <f t="shared" si="3"/>
        <v/>
      </c>
      <c r="O58" s="190" t="str">
        <f>VLOOKUP(D58,TH!D$3:K$3889,6,0)</f>
        <v>x</v>
      </c>
      <c r="P58" s="175" t="str">
        <f>IF(M58&lt;&gt;0,M58,IF(ISNA(VLOOKUP(D58,TH!D$4:K$3889,6,0))=TRUE,"Nợ HP",""))</f>
        <v/>
      </c>
      <c r="Q58" s="174">
        <f t="shared" si="6"/>
        <v>56</v>
      </c>
      <c r="R58" s="175">
        <f t="shared" si="7"/>
        <v>1</v>
      </c>
    </row>
    <row r="59" spans="1:18" ht="24.75" customHeight="1">
      <c r="A59" s="54">
        <f t="shared" si="4"/>
        <v>57</v>
      </c>
      <c r="B59" s="55" t="str">
        <f t="shared" si="9"/>
        <v>K16E0209</v>
      </c>
      <c r="C59" s="54">
        <f t="shared" si="10"/>
        <v>9</v>
      </c>
      <c r="D59" s="50">
        <v>162253653</v>
      </c>
      <c r="E59" s="57" t="s">
        <v>281</v>
      </c>
      <c r="F59" s="58" t="s">
        <v>221</v>
      </c>
      <c r="G59" s="53" t="s">
        <v>335</v>
      </c>
      <c r="H59" s="51" t="s">
        <v>314</v>
      </c>
      <c r="I59" s="56">
        <v>301</v>
      </c>
      <c r="J59" s="52" t="s">
        <v>315</v>
      </c>
      <c r="K59" s="171" t="str">
        <f t="shared" si="5"/>
        <v>301K16E02</v>
      </c>
      <c r="L59" s="172">
        <f t="shared" si="2"/>
        <v>1</v>
      </c>
      <c r="M59" s="173"/>
      <c r="N59" s="174" t="str">
        <f t="shared" si="3"/>
        <v/>
      </c>
      <c r="O59" s="190" t="str">
        <f>VLOOKUP(D59,TH!D$3:K$3889,6,0)</f>
        <v>x</v>
      </c>
      <c r="P59" s="175" t="str">
        <f>IF(M59&lt;&gt;0,M59,IF(ISNA(VLOOKUP(D59,TH!D$4:K$3889,6,0))=TRUE,"Nợ HP",""))</f>
        <v/>
      </c>
      <c r="Q59" s="174">
        <f t="shared" si="6"/>
        <v>57</v>
      </c>
      <c r="R59" s="175">
        <f t="shared" si="7"/>
        <v>1</v>
      </c>
    </row>
    <row r="60" spans="1:18" ht="24.75" customHeight="1">
      <c r="A60" s="54">
        <f t="shared" si="4"/>
        <v>58</v>
      </c>
      <c r="B60" s="55" t="str">
        <f t="shared" si="9"/>
        <v>K16E0210</v>
      </c>
      <c r="C60" s="54">
        <f t="shared" si="10"/>
        <v>10</v>
      </c>
      <c r="D60" s="50">
        <v>162257425</v>
      </c>
      <c r="E60" s="57" t="s">
        <v>336</v>
      </c>
      <c r="F60" s="58" t="s">
        <v>224</v>
      </c>
      <c r="G60" s="53" t="s">
        <v>337</v>
      </c>
      <c r="H60" s="51" t="s">
        <v>314</v>
      </c>
      <c r="I60" s="56">
        <v>301</v>
      </c>
      <c r="J60" s="52" t="s">
        <v>315</v>
      </c>
      <c r="K60" s="171" t="str">
        <f t="shared" si="5"/>
        <v>301K16E02</v>
      </c>
      <c r="L60" s="172">
        <f t="shared" si="2"/>
        <v>1</v>
      </c>
      <c r="M60" s="173"/>
      <c r="N60" s="174" t="str">
        <f t="shared" si="3"/>
        <v/>
      </c>
      <c r="O60" s="190" t="str">
        <f>VLOOKUP(D60,TH!D$3:K$3889,6,0)</f>
        <v>x</v>
      </c>
      <c r="P60" s="175" t="str">
        <f>IF(M60&lt;&gt;0,M60,IF(ISNA(VLOOKUP(D60,TH!D$4:K$3889,6,0))=TRUE,"Nợ HP",""))</f>
        <v/>
      </c>
      <c r="Q60" s="174">
        <f t="shared" si="6"/>
        <v>58</v>
      </c>
      <c r="R60" s="175">
        <f t="shared" si="7"/>
        <v>1</v>
      </c>
    </row>
    <row r="61" spans="1:18" ht="24.75" customHeight="1">
      <c r="A61" s="54">
        <f t="shared" si="4"/>
        <v>59</v>
      </c>
      <c r="B61" s="55" t="str">
        <f t="shared" si="9"/>
        <v>K16E0211</v>
      </c>
      <c r="C61" s="54">
        <f t="shared" si="10"/>
        <v>11</v>
      </c>
      <c r="D61" s="50">
        <v>162253654</v>
      </c>
      <c r="E61" s="57" t="s">
        <v>338</v>
      </c>
      <c r="F61" s="58" t="s">
        <v>339</v>
      </c>
      <c r="G61" s="53" t="s">
        <v>340</v>
      </c>
      <c r="H61" s="51" t="s">
        <v>314</v>
      </c>
      <c r="I61" s="56">
        <v>301</v>
      </c>
      <c r="J61" s="52" t="s">
        <v>315</v>
      </c>
      <c r="K61" s="171" t="str">
        <f t="shared" si="5"/>
        <v>301K16E02</v>
      </c>
      <c r="L61" s="172">
        <f t="shared" si="2"/>
        <v>1</v>
      </c>
      <c r="M61" s="173"/>
      <c r="N61" s="174" t="str">
        <f t="shared" si="3"/>
        <v/>
      </c>
      <c r="O61" s="190" t="str">
        <f>VLOOKUP(D61,TH!D$3:K$3889,6,0)</f>
        <v>x</v>
      </c>
      <c r="P61" s="175" t="str">
        <f>IF(M61&lt;&gt;0,M61,IF(ISNA(VLOOKUP(D61,TH!D$4:K$3889,6,0))=TRUE,"Nợ HP",""))</f>
        <v/>
      </c>
      <c r="Q61" s="174">
        <f t="shared" si="6"/>
        <v>59</v>
      </c>
      <c r="R61" s="175">
        <f t="shared" si="7"/>
        <v>1</v>
      </c>
    </row>
    <row r="62" spans="1:18" ht="24.75" customHeight="1">
      <c r="A62" s="54">
        <f t="shared" si="4"/>
        <v>60</v>
      </c>
      <c r="B62" s="55" t="str">
        <f t="shared" si="9"/>
        <v>K16E0212</v>
      </c>
      <c r="C62" s="54">
        <f t="shared" si="10"/>
        <v>12</v>
      </c>
      <c r="D62" s="50">
        <v>162253656</v>
      </c>
      <c r="E62" s="57" t="s">
        <v>341</v>
      </c>
      <c r="F62" s="58" t="s">
        <v>342</v>
      </c>
      <c r="G62" s="53" t="s">
        <v>343</v>
      </c>
      <c r="H62" s="51" t="s">
        <v>314</v>
      </c>
      <c r="I62" s="56">
        <v>301</v>
      </c>
      <c r="J62" s="52" t="s">
        <v>315</v>
      </c>
      <c r="K62" s="171" t="str">
        <f t="shared" si="5"/>
        <v>301K16E02</v>
      </c>
      <c r="L62" s="172">
        <f t="shared" si="2"/>
        <v>1</v>
      </c>
      <c r="M62" s="173"/>
      <c r="N62" s="174" t="str">
        <f t="shared" si="3"/>
        <v/>
      </c>
      <c r="O62" s="190" t="str">
        <f>VLOOKUP(D62,TH!D$3:K$3889,6,0)</f>
        <v>x</v>
      </c>
      <c r="P62" s="175" t="str">
        <f>IF(M62&lt;&gt;0,M62,IF(ISNA(VLOOKUP(D62,TH!D$4:K$3889,6,0))=TRUE,"Nợ HP",""))</f>
        <v/>
      </c>
      <c r="Q62" s="174">
        <f t="shared" si="6"/>
        <v>60</v>
      </c>
      <c r="R62" s="175">
        <f t="shared" si="7"/>
        <v>1</v>
      </c>
    </row>
    <row r="63" spans="1:18" ht="24.75" customHeight="1">
      <c r="A63" s="54">
        <f t="shared" si="4"/>
        <v>61</v>
      </c>
      <c r="B63" s="55" t="str">
        <f t="shared" si="9"/>
        <v>K16E0213</v>
      </c>
      <c r="C63" s="54">
        <f t="shared" si="10"/>
        <v>13</v>
      </c>
      <c r="D63" s="50">
        <v>162257353</v>
      </c>
      <c r="E63" s="57" t="s">
        <v>344</v>
      </c>
      <c r="F63" s="58" t="s">
        <v>345</v>
      </c>
      <c r="G63" s="53" t="s">
        <v>346</v>
      </c>
      <c r="H63" s="51" t="s">
        <v>314</v>
      </c>
      <c r="I63" s="56">
        <v>301</v>
      </c>
      <c r="J63" s="52" t="s">
        <v>315</v>
      </c>
      <c r="K63" s="171" t="str">
        <f t="shared" si="5"/>
        <v>301K16E02</v>
      </c>
      <c r="L63" s="172">
        <f t="shared" si="2"/>
        <v>1</v>
      </c>
      <c r="M63" s="173"/>
      <c r="N63" s="174" t="str">
        <f t="shared" si="3"/>
        <v/>
      </c>
      <c r="O63" s="190" t="str">
        <f>VLOOKUP(D63,TH!D$3:K$3889,6,0)</f>
        <v>x</v>
      </c>
      <c r="P63" s="175" t="str">
        <f>IF(M63&lt;&gt;0,M63,IF(ISNA(VLOOKUP(D63,TH!D$4:K$3889,6,0))=TRUE,"Nợ HP",""))</f>
        <v/>
      </c>
      <c r="Q63" s="174">
        <f t="shared" si="6"/>
        <v>61</v>
      </c>
      <c r="R63" s="175">
        <f t="shared" si="7"/>
        <v>1</v>
      </c>
    </row>
    <row r="64" spans="1:18" ht="24.75" customHeight="1">
      <c r="A64" s="54">
        <f t="shared" si="4"/>
        <v>62</v>
      </c>
      <c r="B64" s="55" t="str">
        <f t="shared" si="9"/>
        <v>K16E0214</v>
      </c>
      <c r="C64" s="54">
        <f t="shared" si="10"/>
        <v>14</v>
      </c>
      <c r="D64" s="50">
        <v>162253658</v>
      </c>
      <c r="E64" s="57" t="s">
        <v>347</v>
      </c>
      <c r="F64" s="58" t="s">
        <v>348</v>
      </c>
      <c r="G64" s="53" t="s">
        <v>349</v>
      </c>
      <c r="H64" s="51" t="s">
        <v>314</v>
      </c>
      <c r="I64" s="56">
        <v>301</v>
      </c>
      <c r="J64" s="52" t="s">
        <v>315</v>
      </c>
      <c r="K64" s="171" t="str">
        <f t="shared" si="5"/>
        <v>301K16E02</v>
      </c>
      <c r="L64" s="172">
        <f t="shared" si="2"/>
        <v>1</v>
      </c>
      <c r="M64" s="173"/>
      <c r="N64" s="174" t="str">
        <f t="shared" si="3"/>
        <v/>
      </c>
      <c r="O64" s="190" t="str">
        <f>VLOOKUP(D64,TH!D$3:K$3889,6,0)</f>
        <v>x</v>
      </c>
      <c r="P64" s="175" t="str">
        <f>IF(M64&lt;&gt;0,M64,IF(ISNA(VLOOKUP(D64,TH!D$4:K$3889,6,0))=TRUE,"Nợ HP",""))</f>
        <v/>
      </c>
      <c r="Q64" s="174">
        <f t="shared" si="6"/>
        <v>62</v>
      </c>
      <c r="R64" s="175">
        <f t="shared" si="7"/>
        <v>1</v>
      </c>
    </row>
    <row r="65" spans="1:18" ht="24.75" customHeight="1">
      <c r="A65" s="54">
        <f t="shared" si="4"/>
        <v>63</v>
      </c>
      <c r="B65" s="55" t="str">
        <f t="shared" si="9"/>
        <v>K16E0215</v>
      </c>
      <c r="C65" s="54">
        <f t="shared" si="10"/>
        <v>15</v>
      </c>
      <c r="D65" s="50">
        <v>162257176</v>
      </c>
      <c r="E65" s="57" t="s">
        <v>350</v>
      </c>
      <c r="F65" s="58" t="s">
        <v>351</v>
      </c>
      <c r="G65" s="53" t="s">
        <v>352</v>
      </c>
      <c r="H65" s="51" t="s">
        <v>314</v>
      </c>
      <c r="I65" s="56">
        <v>301</v>
      </c>
      <c r="J65" s="52" t="s">
        <v>315</v>
      </c>
      <c r="K65" s="171" t="str">
        <f t="shared" si="5"/>
        <v>301K16E02</v>
      </c>
      <c r="L65" s="172">
        <f t="shared" si="2"/>
        <v>1</v>
      </c>
      <c r="M65" s="173"/>
      <c r="N65" s="174" t="str">
        <f t="shared" si="3"/>
        <v/>
      </c>
      <c r="O65" s="190" t="str">
        <f>VLOOKUP(D65,TH!D$3:K$3889,6,0)</f>
        <v>x</v>
      </c>
      <c r="P65" s="175" t="str">
        <f>IF(M65&lt;&gt;0,M65,IF(ISNA(VLOOKUP(D65,TH!D$4:K$3889,6,0))=TRUE,"Nợ HP",""))</f>
        <v/>
      </c>
      <c r="Q65" s="174">
        <f t="shared" si="6"/>
        <v>63</v>
      </c>
      <c r="R65" s="175">
        <f t="shared" si="7"/>
        <v>1</v>
      </c>
    </row>
    <row r="66" spans="1:18" ht="24.75" customHeight="1">
      <c r="A66" s="54">
        <f t="shared" si="4"/>
        <v>64</v>
      </c>
      <c r="B66" s="55" t="str">
        <f t="shared" si="9"/>
        <v>K16E0216</v>
      </c>
      <c r="C66" s="54">
        <f t="shared" si="10"/>
        <v>16</v>
      </c>
      <c r="D66" s="50">
        <v>162256711</v>
      </c>
      <c r="E66" s="57" t="s">
        <v>353</v>
      </c>
      <c r="F66" s="58" t="s">
        <v>354</v>
      </c>
      <c r="G66" s="53" t="s">
        <v>355</v>
      </c>
      <c r="H66" s="51" t="s">
        <v>314</v>
      </c>
      <c r="I66" s="56">
        <v>301</v>
      </c>
      <c r="J66" s="52" t="s">
        <v>315</v>
      </c>
      <c r="K66" s="171" t="str">
        <f t="shared" si="5"/>
        <v>301K16E02</v>
      </c>
      <c r="L66" s="172">
        <f t="shared" si="2"/>
        <v>1</v>
      </c>
      <c r="M66" s="173"/>
      <c r="N66" s="174" t="str">
        <f t="shared" si="3"/>
        <v/>
      </c>
      <c r="O66" s="190" t="str">
        <f>VLOOKUP(D66,TH!D$3:K$3889,6,0)</f>
        <v>x</v>
      </c>
      <c r="P66" s="175" t="str">
        <f>IF(M66&lt;&gt;0,M66,IF(ISNA(VLOOKUP(D66,TH!D$4:K$3889,6,0))=TRUE,"Nợ HP",""))</f>
        <v/>
      </c>
      <c r="Q66" s="174">
        <f t="shared" si="6"/>
        <v>64</v>
      </c>
      <c r="R66" s="175">
        <f t="shared" si="7"/>
        <v>1</v>
      </c>
    </row>
    <row r="67" spans="1:18" ht="24.75" customHeight="1">
      <c r="A67" s="54">
        <f t="shared" si="4"/>
        <v>65</v>
      </c>
      <c r="B67" s="55" t="str">
        <f t="shared" si="9"/>
        <v>K16E0217</v>
      </c>
      <c r="C67" s="54">
        <f t="shared" si="10"/>
        <v>17</v>
      </c>
      <c r="D67" s="50">
        <v>162256837</v>
      </c>
      <c r="E67" s="57" t="s">
        <v>240</v>
      </c>
      <c r="F67" s="58" t="s">
        <v>354</v>
      </c>
      <c r="G67" s="53" t="s">
        <v>356</v>
      </c>
      <c r="H67" s="51" t="s">
        <v>314</v>
      </c>
      <c r="I67" s="56">
        <v>301</v>
      </c>
      <c r="J67" s="52" t="s">
        <v>315</v>
      </c>
      <c r="K67" s="171" t="str">
        <f t="shared" si="5"/>
        <v>301K16E02</v>
      </c>
      <c r="L67" s="172">
        <f t="shared" ref="L67:L130" si="13">COUNTIF($D$3:$D$4101,D67)</f>
        <v>1</v>
      </c>
      <c r="M67" s="173"/>
      <c r="N67" s="174" t="str">
        <f t="shared" si="3"/>
        <v/>
      </c>
      <c r="O67" s="190" t="str">
        <f>VLOOKUP(D67,TH!D$3:K$3889,6,0)</f>
        <v>x</v>
      </c>
      <c r="P67" s="175" t="str">
        <f>IF(M67&lt;&gt;0,M67,IF(ISNA(VLOOKUP(D67,TH!D$4:K$3889,6,0))=TRUE,"Nợ HP",""))</f>
        <v/>
      </c>
      <c r="Q67" s="174">
        <f t="shared" si="6"/>
        <v>65</v>
      </c>
      <c r="R67" s="175">
        <f t="shared" si="7"/>
        <v>1</v>
      </c>
    </row>
    <row r="68" spans="1:18" ht="24.75" customHeight="1">
      <c r="A68" s="54">
        <f t="shared" si="4"/>
        <v>66</v>
      </c>
      <c r="B68" s="55" t="str">
        <f t="shared" si="9"/>
        <v>K16E0218</v>
      </c>
      <c r="C68" s="54">
        <f t="shared" si="10"/>
        <v>18</v>
      </c>
      <c r="D68" s="50">
        <v>162256773</v>
      </c>
      <c r="E68" s="57" t="s">
        <v>357</v>
      </c>
      <c r="F68" s="58" t="s">
        <v>358</v>
      </c>
      <c r="G68" s="53" t="s">
        <v>359</v>
      </c>
      <c r="H68" s="51" t="s">
        <v>314</v>
      </c>
      <c r="I68" s="56">
        <v>301</v>
      </c>
      <c r="J68" s="52" t="s">
        <v>315</v>
      </c>
      <c r="K68" s="171" t="str">
        <f t="shared" si="5"/>
        <v>301K16E02</v>
      </c>
      <c r="L68" s="172">
        <f t="shared" si="13"/>
        <v>1</v>
      </c>
      <c r="M68" s="173"/>
      <c r="N68" s="174" t="str">
        <f t="shared" si="3"/>
        <v/>
      </c>
      <c r="O68" s="190" t="str">
        <f>VLOOKUP(D68,TH!D$3:K$3889,6,0)</f>
        <v>x</v>
      </c>
      <c r="P68" s="175" t="str">
        <f>IF(M68&lt;&gt;0,M68,IF(ISNA(VLOOKUP(D68,TH!D$4:K$3889,6,0))=TRUE,"Nợ HP",""))</f>
        <v/>
      </c>
      <c r="Q68" s="174">
        <f t="shared" si="6"/>
        <v>66</v>
      </c>
      <c r="R68" s="175">
        <f t="shared" si="7"/>
        <v>1</v>
      </c>
    </row>
    <row r="69" spans="1:18" ht="24.75" customHeight="1">
      <c r="A69" s="54">
        <f t="shared" si="4"/>
        <v>67</v>
      </c>
      <c r="B69" s="55" t="str">
        <f t="shared" si="9"/>
        <v>K16E0219</v>
      </c>
      <c r="C69" s="54">
        <f t="shared" si="10"/>
        <v>19</v>
      </c>
      <c r="D69" s="50">
        <v>162253661</v>
      </c>
      <c r="E69" s="57" t="s">
        <v>360</v>
      </c>
      <c r="F69" s="58" t="s">
        <v>361</v>
      </c>
      <c r="G69" s="53" t="s">
        <v>362</v>
      </c>
      <c r="H69" s="51" t="s">
        <v>314</v>
      </c>
      <c r="I69" s="56">
        <v>301</v>
      </c>
      <c r="J69" s="52" t="s">
        <v>315</v>
      </c>
      <c r="K69" s="171" t="str">
        <f t="shared" si="5"/>
        <v>301K16E02</v>
      </c>
      <c r="L69" s="172">
        <f t="shared" si="13"/>
        <v>1</v>
      </c>
      <c r="M69" s="173"/>
      <c r="N69" s="174" t="str">
        <f t="shared" si="3"/>
        <v/>
      </c>
      <c r="O69" s="190" t="str">
        <f>VLOOKUP(D69,TH!D$3:K$3889,6,0)</f>
        <v>x</v>
      </c>
      <c r="P69" s="175" t="str">
        <f>IF(M69&lt;&gt;0,M69,IF(ISNA(VLOOKUP(D69,TH!D$4:K$3889,6,0))=TRUE,"Nợ HP",""))</f>
        <v/>
      </c>
      <c r="Q69" s="174">
        <f t="shared" si="6"/>
        <v>67</v>
      </c>
      <c r="R69" s="175">
        <f t="shared" ref="R69:R134" si="14">R68</f>
        <v>1</v>
      </c>
    </row>
    <row r="70" spans="1:18" ht="24.75" customHeight="1">
      <c r="A70" s="54">
        <f t="shared" si="4"/>
        <v>68</v>
      </c>
      <c r="B70" s="55" t="str">
        <f t="shared" si="9"/>
        <v>K16E0220</v>
      </c>
      <c r="C70" s="54">
        <f t="shared" si="10"/>
        <v>20</v>
      </c>
      <c r="D70" s="50">
        <v>162257261</v>
      </c>
      <c r="E70" s="57" t="s">
        <v>281</v>
      </c>
      <c r="F70" s="58" t="s">
        <v>361</v>
      </c>
      <c r="G70" s="53" t="s">
        <v>363</v>
      </c>
      <c r="H70" s="51" t="s">
        <v>314</v>
      </c>
      <c r="I70" s="56">
        <v>301</v>
      </c>
      <c r="J70" s="52" t="s">
        <v>315</v>
      </c>
      <c r="K70" s="171" t="str">
        <f t="shared" si="5"/>
        <v>301K16E02</v>
      </c>
      <c r="L70" s="172">
        <f t="shared" si="13"/>
        <v>1</v>
      </c>
      <c r="M70" s="173"/>
      <c r="N70" s="174" t="str">
        <f t="shared" si="3"/>
        <v/>
      </c>
      <c r="O70" s="190" t="str">
        <f>VLOOKUP(D70,TH!D$3:K$3889,6,0)</f>
        <v>x</v>
      </c>
      <c r="P70" s="175" t="str">
        <f>IF(M70&lt;&gt;0,M70,IF(ISNA(VLOOKUP(D70,TH!D$4:K$3889,6,0))=TRUE,"Nợ HP",""))</f>
        <v/>
      </c>
      <c r="Q70" s="174">
        <f t="shared" si="6"/>
        <v>68</v>
      </c>
      <c r="R70" s="175">
        <f t="shared" si="14"/>
        <v>1</v>
      </c>
    </row>
    <row r="71" spans="1:18" ht="24.75" customHeight="1">
      <c r="A71" s="54">
        <f t="shared" si="4"/>
        <v>69</v>
      </c>
      <c r="B71" s="55" t="str">
        <f t="shared" si="9"/>
        <v>K16E0221</v>
      </c>
      <c r="C71" s="54">
        <f t="shared" si="10"/>
        <v>21</v>
      </c>
      <c r="D71" s="50">
        <v>162257089</v>
      </c>
      <c r="E71" s="57" t="s">
        <v>188</v>
      </c>
      <c r="F71" s="58" t="s">
        <v>364</v>
      </c>
      <c r="G71" s="53" t="s">
        <v>365</v>
      </c>
      <c r="H71" s="51" t="s">
        <v>314</v>
      </c>
      <c r="I71" s="56">
        <v>301</v>
      </c>
      <c r="J71" s="52" t="s">
        <v>315</v>
      </c>
      <c r="K71" s="171" t="str">
        <f t="shared" si="5"/>
        <v>301K16E02</v>
      </c>
      <c r="L71" s="172">
        <f t="shared" si="13"/>
        <v>1</v>
      </c>
      <c r="M71" s="173"/>
      <c r="N71" s="174" t="str">
        <f t="shared" ref="N71:N137" si="15">IF(M71&lt;&gt;0,"Học Ghép","")</f>
        <v/>
      </c>
      <c r="O71" s="190" t="str">
        <f>VLOOKUP(D71,TH!D$3:K$3889,6,0)</f>
        <v>x</v>
      </c>
      <c r="P71" s="175" t="str">
        <f>IF(M71&lt;&gt;0,M71,IF(ISNA(VLOOKUP(D71,TH!D$4:K$3889,6,0))=TRUE,"Nợ HP",""))</f>
        <v/>
      </c>
      <c r="Q71" s="174">
        <f t="shared" si="6"/>
        <v>69</v>
      </c>
      <c r="R71" s="175">
        <f t="shared" si="14"/>
        <v>1</v>
      </c>
    </row>
    <row r="72" spans="1:18" ht="24.75" customHeight="1">
      <c r="A72" s="54">
        <f t="shared" ref="A72:A135" si="16">A71+1</f>
        <v>70</v>
      </c>
      <c r="B72" s="55" t="str">
        <f t="shared" si="9"/>
        <v>K16E0222</v>
      </c>
      <c r="C72" s="54">
        <f t="shared" si="10"/>
        <v>22</v>
      </c>
      <c r="D72" s="50">
        <v>162256774</v>
      </c>
      <c r="E72" s="57" t="s">
        <v>366</v>
      </c>
      <c r="F72" s="58" t="s">
        <v>367</v>
      </c>
      <c r="G72" s="53" t="s">
        <v>368</v>
      </c>
      <c r="H72" s="51" t="s">
        <v>314</v>
      </c>
      <c r="I72" s="56">
        <v>301</v>
      </c>
      <c r="J72" s="52" t="s">
        <v>315</v>
      </c>
      <c r="K72" s="171" t="str">
        <f t="shared" ref="K72:K137" si="17">I72&amp;J72</f>
        <v>301K16E02</v>
      </c>
      <c r="L72" s="172">
        <f t="shared" si="13"/>
        <v>1</v>
      </c>
      <c r="M72" s="173"/>
      <c r="N72" s="174" t="str">
        <f t="shared" si="15"/>
        <v/>
      </c>
      <c r="O72" s="190" t="str">
        <f>VLOOKUP(D72,TH!D$3:K$3889,6,0)</f>
        <v>x</v>
      </c>
      <c r="P72" s="175" t="str">
        <f>IF(M72&lt;&gt;0,M72,IF(ISNA(VLOOKUP(D72,TH!D$4:K$3889,6,0))=TRUE,"Nợ HP",""))</f>
        <v/>
      </c>
      <c r="Q72" s="174">
        <f t="shared" ref="Q72:Q137" si="18">Q71+1</f>
        <v>70</v>
      </c>
      <c r="R72" s="175">
        <f t="shared" si="14"/>
        <v>1</v>
      </c>
    </row>
    <row r="73" spans="1:18" ht="24.75" customHeight="1">
      <c r="A73" s="54">
        <f t="shared" si="16"/>
        <v>71</v>
      </c>
      <c r="B73" s="55" t="str">
        <f t="shared" si="9"/>
        <v>K16E0223</v>
      </c>
      <c r="C73" s="54">
        <f t="shared" si="10"/>
        <v>23</v>
      </c>
      <c r="D73" s="50">
        <v>162257091</v>
      </c>
      <c r="E73" s="57" t="s">
        <v>369</v>
      </c>
      <c r="F73" s="58" t="s">
        <v>370</v>
      </c>
      <c r="G73" s="53" t="s">
        <v>371</v>
      </c>
      <c r="H73" s="51" t="s">
        <v>314</v>
      </c>
      <c r="I73" s="56">
        <v>301</v>
      </c>
      <c r="J73" s="52" t="s">
        <v>315</v>
      </c>
      <c r="K73" s="171" t="str">
        <f t="shared" si="17"/>
        <v>301K16E02</v>
      </c>
      <c r="L73" s="172">
        <f t="shared" si="13"/>
        <v>1</v>
      </c>
      <c r="M73" s="173"/>
      <c r="N73" s="174" t="str">
        <f t="shared" si="15"/>
        <v/>
      </c>
      <c r="O73" s="190" t="str">
        <f>VLOOKUP(D73,TH!D$3:K$3889,6,0)</f>
        <v>x</v>
      </c>
      <c r="P73" s="175" t="str">
        <f>IF(M73&lt;&gt;0,M73,IF(ISNA(VLOOKUP(D73,TH!D$4:K$3889,6,0))=TRUE,"Nợ HP",""))</f>
        <v/>
      </c>
      <c r="Q73" s="174">
        <f t="shared" si="18"/>
        <v>71</v>
      </c>
      <c r="R73" s="175">
        <f t="shared" si="14"/>
        <v>1</v>
      </c>
    </row>
    <row r="74" spans="1:18" ht="24.75" customHeight="1">
      <c r="A74" s="54">
        <f t="shared" si="16"/>
        <v>72</v>
      </c>
      <c r="B74" s="55" t="str">
        <f t="shared" si="9"/>
        <v>K16E0224</v>
      </c>
      <c r="C74" s="54">
        <f t="shared" si="10"/>
        <v>24</v>
      </c>
      <c r="D74" s="50">
        <v>162253663</v>
      </c>
      <c r="E74" s="57" t="s">
        <v>372</v>
      </c>
      <c r="F74" s="58" t="s">
        <v>276</v>
      </c>
      <c r="G74" s="53" t="s">
        <v>373</v>
      </c>
      <c r="H74" s="51" t="s">
        <v>314</v>
      </c>
      <c r="I74" s="56">
        <v>301</v>
      </c>
      <c r="J74" s="52" t="s">
        <v>315</v>
      </c>
      <c r="K74" s="171" t="str">
        <f t="shared" si="17"/>
        <v>301K16E02</v>
      </c>
      <c r="L74" s="172">
        <f t="shared" si="13"/>
        <v>1</v>
      </c>
      <c r="M74" s="173"/>
      <c r="N74" s="174" t="str">
        <f t="shared" si="15"/>
        <v/>
      </c>
      <c r="O74" s="190" t="str">
        <f>VLOOKUP(D74,TH!D$3:K$3889,6,0)</f>
        <v>x</v>
      </c>
      <c r="P74" s="175" t="str">
        <f>IF(M74&lt;&gt;0,M74,IF(ISNA(VLOOKUP(D74,TH!D$4:K$3889,6,0))=TRUE,"Nợ HP",""))</f>
        <v/>
      </c>
      <c r="Q74" s="174">
        <f t="shared" si="18"/>
        <v>72</v>
      </c>
      <c r="R74" s="175">
        <f t="shared" si="14"/>
        <v>1</v>
      </c>
    </row>
    <row r="75" spans="1:18" ht="24.75" customHeight="1">
      <c r="A75" s="54">
        <f t="shared" si="16"/>
        <v>73</v>
      </c>
      <c r="B75" s="55" t="str">
        <f t="shared" si="9"/>
        <v>K16E0225</v>
      </c>
      <c r="C75" s="54">
        <f t="shared" si="10"/>
        <v>25</v>
      </c>
      <c r="D75" s="50">
        <v>162256512</v>
      </c>
      <c r="E75" s="57" t="s">
        <v>374</v>
      </c>
      <c r="F75" s="58" t="s">
        <v>276</v>
      </c>
      <c r="G75" s="53" t="s">
        <v>375</v>
      </c>
      <c r="H75" s="51" t="s">
        <v>314</v>
      </c>
      <c r="I75" s="56">
        <v>301</v>
      </c>
      <c r="J75" s="52" t="s">
        <v>315</v>
      </c>
      <c r="K75" s="171" t="str">
        <f t="shared" si="17"/>
        <v>301K16E02</v>
      </c>
      <c r="L75" s="172">
        <f t="shared" si="13"/>
        <v>1</v>
      </c>
      <c r="M75" s="173"/>
      <c r="N75" s="174" t="str">
        <f t="shared" si="15"/>
        <v/>
      </c>
      <c r="O75" s="190" t="str">
        <f>VLOOKUP(D75,TH!D$3:K$3889,6,0)</f>
        <v>x</v>
      </c>
      <c r="P75" s="175" t="str">
        <f>IF(M75&lt;&gt;0,M75,IF(ISNA(VLOOKUP(D75,TH!D$4:K$3889,6,0))=TRUE,"Nợ HP",""))</f>
        <v/>
      </c>
      <c r="Q75" s="174">
        <f t="shared" si="18"/>
        <v>73</v>
      </c>
      <c r="R75" s="175">
        <f t="shared" si="14"/>
        <v>1</v>
      </c>
    </row>
    <row r="76" spans="1:18" ht="24.75" customHeight="1">
      <c r="A76" s="54">
        <f t="shared" si="16"/>
        <v>74</v>
      </c>
      <c r="B76" s="55" t="str">
        <f t="shared" si="9"/>
        <v>K16E0226</v>
      </c>
      <c r="C76" s="54">
        <f t="shared" si="10"/>
        <v>26</v>
      </c>
      <c r="D76" s="50">
        <v>162253664</v>
      </c>
      <c r="E76" s="57" t="s">
        <v>376</v>
      </c>
      <c r="F76" s="58" t="s">
        <v>282</v>
      </c>
      <c r="G76" s="53" t="s">
        <v>377</v>
      </c>
      <c r="H76" s="51" t="s">
        <v>314</v>
      </c>
      <c r="I76" s="56">
        <v>301</v>
      </c>
      <c r="J76" s="52" t="s">
        <v>315</v>
      </c>
      <c r="K76" s="171" t="str">
        <f t="shared" si="17"/>
        <v>301K16E02</v>
      </c>
      <c r="L76" s="172">
        <f t="shared" si="13"/>
        <v>1</v>
      </c>
      <c r="M76" s="173"/>
      <c r="N76" s="174" t="str">
        <f t="shared" si="15"/>
        <v/>
      </c>
      <c r="O76" s="190" t="str">
        <f>VLOOKUP(D76,TH!D$3:K$3889,6,0)</f>
        <v>x</v>
      </c>
      <c r="P76" s="175" t="str">
        <f>IF(M76&lt;&gt;0,M76,IF(ISNA(VLOOKUP(D76,TH!D$4:K$3889,6,0))=TRUE,"Nợ HP",""))</f>
        <v/>
      </c>
      <c r="Q76" s="174">
        <f t="shared" si="18"/>
        <v>74</v>
      </c>
      <c r="R76" s="175">
        <f t="shared" si="14"/>
        <v>1</v>
      </c>
    </row>
    <row r="77" spans="1:18" ht="24.75" customHeight="1">
      <c r="A77" s="54">
        <f t="shared" si="16"/>
        <v>75</v>
      </c>
      <c r="B77" s="55" t="str">
        <f t="shared" ref="B77:B140" si="19">J77&amp;TEXT(C77,"00")</f>
        <v>K16E0227</v>
      </c>
      <c r="C77" s="54">
        <f t="shared" ref="C77:C140" si="20">IF(J77&lt;&gt;J76,1,C76+1)</f>
        <v>27</v>
      </c>
      <c r="D77" s="50">
        <v>162257055</v>
      </c>
      <c r="E77" s="57" t="s">
        <v>378</v>
      </c>
      <c r="F77" s="58" t="s">
        <v>379</v>
      </c>
      <c r="G77" s="53" t="s">
        <v>329</v>
      </c>
      <c r="H77" s="51" t="s">
        <v>314</v>
      </c>
      <c r="I77" s="56">
        <v>301</v>
      </c>
      <c r="J77" s="52" t="s">
        <v>315</v>
      </c>
      <c r="K77" s="171" t="str">
        <f t="shared" si="17"/>
        <v>301K16E02</v>
      </c>
      <c r="L77" s="172">
        <f t="shared" si="13"/>
        <v>1</v>
      </c>
      <c r="M77" s="173"/>
      <c r="N77" s="174" t="str">
        <f t="shared" si="15"/>
        <v/>
      </c>
      <c r="O77" s="190" t="str">
        <f>VLOOKUP(D77,TH!D$3:K$3889,6,0)</f>
        <v>x</v>
      </c>
      <c r="P77" s="175" t="str">
        <f>IF(M77&lt;&gt;0,M77,IF(ISNA(VLOOKUP(D77,TH!D$4:K$3889,6,0))=TRUE,"Nợ HP",""))</f>
        <v/>
      </c>
      <c r="Q77" s="174">
        <f t="shared" si="18"/>
        <v>75</v>
      </c>
      <c r="R77" s="175">
        <f t="shared" si="14"/>
        <v>1</v>
      </c>
    </row>
    <row r="78" spans="1:18" ht="24.75" customHeight="1">
      <c r="A78" s="54">
        <f t="shared" si="16"/>
        <v>76</v>
      </c>
      <c r="B78" s="55" t="str">
        <f t="shared" si="19"/>
        <v>K16E0228</v>
      </c>
      <c r="C78" s="54">
        <f t="shared" si="20"/>
        <v>28</v>
      </c>
      <c r="D78" s="50">
        <v>161325649</v>
      </c>
      <c r="E78" s="57" t="s">
        <v>380</v>
      </c>
      <c r="F78" s="58" t="s">
        <v>381</v>
      </c>
      <c r="G78" s="53" t="s">
        <v>382</v>
      </c>
      <c r="H78" s="51" t="s">
        <v>314</v>
      </c>
      <c r="I78" s="56">
        <v>301</v>
      </c>
      <c r="J78" s="52" t="s">
        <v>315</v>
      </c>
      <c r="K78" s="171" t="str">
        <f t="shared" si="17"/>
        <v>301K16E02</v>
      </c>
      <c r="L78" s="172">
        <f t="shared" si="13"/>
        <v>1</v>
      </c>
      <c r="M78" s="173"/>
      <c r="N78" s="174" t="str">
        <f t="shared" si="15"/>
        <v/>
      </c>
      <c r="O78" s="190" t="str">
        <f>VLOOKUP(D78,TH!D$3:K$3889,6,0)</f>
        <v>x</v>
      </c>
      <c r="P78" s="175" t="str">
        <f>IF(M78&lt;&gt;0,M78,IF(ISNA(VLOOKUP(D78,TH!D$4:K$3889,6,0))=TRUE,"Nợ HP",""))</f>
        <v/>
      </c>
      <c r="Q78" s="174">
        <f t="shared" si="18"/>
        <v>76</v>
      </c>
      <c r="R78" s="175">
        <f t="shared" si="14"/>
        <v>1</v>
      </c>
    </row>
    <row r="79" spans="1:18" ht="24.75" customHeight="1">
      <c r="A79" s="54">
        <f t="shared" si="16"/>
        <v>77</v>
      </c>
      <c r="B79" s="55" t="str">
        <f t="shared" si="19"/>
        <v>K16E0229</v>
      </c>
      <c r="C79" s="54">
        <f t="shared" si="20"/>
        <v>29</v>
      </c>
      <c r="D79" s="50">
        <v>162256878</v>
      </c>
      <c r="E79" s="57" t="s">
        <v>198</v>
      </c>
      <c r="F79" s="58" t="s">
        <v>383</v>
      </c>
      <c r="G79" s="53" t="s">
        <v>384</v>
      </c>
      <c r="H79" s="51" t="s">
        <v>314</v>
      </c>
      <c r="I79" s="56">
        <v>301</v>
      </c>
      <c r="J79" s="52" t="s">
        <v>315</v>
      </c>
      <c r="K79" s="171" t="str">
        <f t="shared" si="17"/>
        <v>301K16E02</v>
      </c>
      <c r="L79" s="172">
        <f t="shared" si="13"/>
        <v>1</v>
      </c>
      <c r="M79" s="173"/>
      <c r="N79" s="174" t="str">
        <f t="shared" si="15"/>
        <v/>
      </c>
      <c r="O79" s="190" t="str">
        <f>VLOOKUP(D79,TH!D$3:K$3889,6,0)</f>
        <v>x</v>
      </c>
      <c r="P79" s="175" t="str">
        <f>IF(M79&lt;&gt;0,M79,IF(ISNA(VLOOKUP(D79,TH!D$4:K$3889,6,0))=TRUE,"Nợ HP",""))</f>
        <v/>
      </c>
      <c r="Q79" s="174">
        <f t="shared" si="18"/>
        <v>77</v>
      </c>
      <c r="R79" s="175">
        <f t="shared" si="14"/>
        <v>1</v>
      </c>
    </row>
    <row r="80" spans="1:18" ht="24.75" customHeight="1">
      <c r="A80" s="54">
        <f t="shared" si="16"/>
        <v>78</v>
      </c>
      <c r="B80" s="55" t="str">
        <f t="shared" si="19"/>
        <v>K16E0230</v>
      </c>
      <c r="C80" s="54">
        <f t="shared" si="20"/>
        <v>30</v>
      </c>
      <c r="D80" s="50">
        <v>162257008</v>
      </c>
      <c r="E80" s="57" t="s">
        <v>385</v>
      </c>
      <c r="F80" s="58" t="s">
        <v>386</v>
      </c>
      <c r="G80" s="53" t="s">
        <v>387</v>
      </c>
      <c r="H80" s="51" t="s">
        <v>314</v>
      </c>
      <c r="I80" s="56">
        <v>301</v>
      </c>
      <c r="J80" s="52" t="s">
        <v>315</v>
      </c>
      <c r="K80" s="171" t="str">
        <f t="shared" si="17"/>
        <v>301K16E02</v>
      </c>
      <c r="L80" s="172">
        <f t="shared" si="13"/>
        <v>1</v>
      </c>
      <c r="M80" s="173"/>
      <c r="N80" s="174" t="str">
        <f t="shared" si="15"/>
        <v/>
      </c>
      <c r="O80" s="190" t="str">
        <f>VLOOKUP(D80,TH!D$3:K$3889,6,0)</f>
        <v>x</v>
      </c>
      <c r="P80" s="175" t="str">
        <f>IF(M80&lt;&gt;0,M80,IF(ISNA(VLOOKUP(D80,TH!D$4:K$3889,6,0))=TRUE,"Nợ HP",""))</f>
        <v/>
      </c>
      <c r="Q80" s="174">
        <f t="shared" si="18"/>
        <v>78</v>
      </c>
      <c r="R80" s="175">
        <f t="shared" si="14"/>
        <v>1</v>
      </c>
    </row>
    <row r="81" spans="1:18" ht="24.75" customHeight="1">
      <c r="A81" s="54">
        <f t="shared" si="16"/>
        <v>79</v>
      </c>
      <c r="B81" s="55" t="str">
        <f t="shared" si="19"/>
        <v>K16E0231</v>
      </c>
      <c r="C81" s="54">
        <f t="shared" si="20"/>
        <v>31</v>
      </c>
      <c r="D81" s="50">
        <v>162257262</v>
      </c>
      <c r="E81" s="57" t="s">
        <v>388</v>
      </c>
      <c r="F81" s="58" t="s">
        <v>288</v>
      </c>
      <c r="G81" s="53" t="s">
        <v>389</v>
      </c>
      <c r="H81" s="51" t="s">
        <v>314</v>
      </c>
      <c r="I81" s="56">
        <v>301</v>
      </c>
      <c r="J81" s="52" t="s">
        <v>315</v>
      </c>
      <c r="K81" s="171" t="str">
        <f t="shared" si="17"/>
        <v>301K16E02</v>
      </c>
      <c r="L81" s="172">
        <f t="shared" si="13"/>
        <v>1</v>
      </c>
      <c r="M81" s="173"/>
      <c r="N81" s="174" t="str">
        <f t="shared" si="15"/>
        <v/>
      </c>
      <c r="O81" s="190" t="str">
        <f>VLOOKUP(D81,TH!D$3:K$3889,6,0)</f>
        <v>x</v>
      </c>
      <c r="P81" s="175" t="str">
        <f>IF(M81&lt;&gt;0,M81,IF(ISNA(VLOOKUP(D81,TH!D$4:K$3889,6,0))=TRUE,"Nợ HP",""))</f>
        <v/>
      </c>
      <c r="Q81" s="174">
        <f t="shared" si="18"/>
        <v>79</v>
      </c>
      <c r="R81" s="175">
        <f t="shared" si="14"/>
        <v>1</v>
      </c>
    </row>
    <row r="82" spans="1:18" ht="24.75" customHeight="1">
      <c r="A82" s="54">
        <f t="shared" si="16"/>
        <v>80</v>
      </c>
      <c r="B82" s="55" t="str">
        <f t="shared" si="19"/>
        <v>K16E0232</v>
      </c>
      <c r="C82" s="54">
        <f t="shared" si="20"/>
        <v>32</v>
      </c>
      <c r="D82" s="50">
        <v>161327336</v>
      </c>
      <c r="E82" s="57" t="s">
        <v>390</v>
      </c>
      <c r="F82" s="58" t="s">
        <v>391</v>
      </c>
      <c r="G82" s="53" t="s">
        <v>392</v>
      </c>
      <c r="H82" s="51" t="s">
        <v>314</v>
      </c>
      <c r="I82" s="56">
        <v>301</v>
      </c>
      <c r="J82" s="52" t="s">
        <v>315</v>
      </c>
      <c r="K82" s="171" t="str">
        <f t="shared" si="17"/>
        <v>301K16E02</v>
      </c>
      <c r="L82" s="172">
        <f t="shared" si="13"/>
        <v>1</v>
      </c>
      <c r="M82" s="173"/>
      <c r="N82" s="174" t="str">
        <f t="shared" si="15"/>
        <v/>
      </c>
      <c r="O82" s="190" t="str">
        <f>VLOOKUP(D82,TH!D$3:K$3889,6,0)</f>
        <v>x</v>
      </c>
      <c r="P82" s="175" t="str">
        <f>IF(M82&lt;&gt;0,M82,IF(ISNA(VLOOKUP(D82,TH!D$4:K$3889,6,0))=TRUE,"Nợ HP",""))</f>
        <v/>
      </c>
      <c r="Q82" s="174">
        <f t="shared" si="18"/>
        <v>80</v>
      </c>
      <c r="R82" s="175">
        <f t="shared" si="14"/>
        <v>1</v>
      </c>
    </row>
    <row r="83" spans="1:18" ht="24.75" customHeight="1">
      <c r="A83" s="54">
        <f t="shared" si="16"/>
        <v>81</v>
      </c>
      <c r="B83" s="55" t="str">
        <f t="shared" si="19"/>
        <v>K16E0233</v>
      </c>
      <c r="C83" s="54">
        <f t="shared" si="20"/>
        <v>33</v>
      </c>
      <c r="D83" s="50">
        <v>162253666</v>
      </c>
      <c r="E83" s="57" t="s">
        <v>393</v>
      </c>
      <c r="F83" s="58" t="s">
        <v>291</v>
      </c>
      <c r="G83" s="53" t="s">
        <v>394</v>
      </c>
      <c r="H83" s="51" t="s">
        <v>314</v>
      </c>
      <c r="I83" s="56">
        <v>301</v>
      </c>
      <c r="J83" s="52" t="s">
        <v>315</v>
      </c>
      <c r="K83" s="171" t="str">
        <f t="shared" si="17"/>
        <v>301K16E02</v>
      </c>
      <c r="L83" s="172">
        <f t="shared" si="13"/>
        <v>1</v>
      </c>
      <c r="M83" s="173"/>
      <c r="N83" s="174" t="str">
        <f t="shared" si="15"/>
        <v/>
      </c>
      <c r="O83" s="190" t="str">
        <f>VLOOKUP(D83,TH!D$3:K$3889,6,0)</f>
        <v>x</v>
      </c>
      <c r="P83" s="175" t="str">
        <f>IF(M83&lt;&gt;0,M83,IF(ISNA(VLOOKUP(D83,TH!D$4:K$3889,6,0))=TRUE,"Nợ HP",""))</f>
        <v/>
      </c>
      <c r="Q83" s="174">
        <f t="shared" si="18"/>
        <v>81</v>
      </c>
      <c r="R83" s="175">
        <f t="shared" si="14"/>
        <v>1</v>
      </c>
    </row>
    <row r="84" spans="1:18" ht="24.75" customHeight="1">
      <c r="A84" s="54">
        <f t="shared" si="16"/>
        <v>82</v>
      </c>
      <c r="B84" s="55" t="str">
        <f t="shared" si="19"/>
        <v>K16E0234</v>
      </c>
      <c r="C84" s="54">
        <f t="shared" si="20"/>
        <v>34</v>
      </c>
      <c r="D84" s="50">
        <v>162257056</v>
      </c>
      <c r="E84" s="57" t="s">
        <v>395</v>
      </c>
      <c r="F84" s="58" t="s">
        <v>396</v>
      </c>
      <c r="G84" s="53" t="s">
        <v>397</v>
      </c>
      <c r="H84" s="51" t="s">
        <v>314</v>
      </c>
      <c r="I84" s="56">
        <v>301</v>
      </c>
      <c r="J84" s="52" t="s">
        <v>315</v>
      </c>
      <c r="K84" s="171" t="str">
        <f t="shared" si="17"/>
        <v>301K16E02</v>
      </c>
      <c r="L84" s="172">
        <f t="shared" si="13"/>
        <v>1</v>
      </c>
      <c r="M84" s="173"/>
      <c r="N84" s="174" t="str">
        <f t="shared" si="15"/>
        <v/>
      </c>
      <c r="O84" s="190" t="str">
        <f>VLOOKUP(D84,TH!D$3:K$3889,6,0)</f>
        <v>x</v>
      </c>
      <c r="P84" s="175" t="str">
        <f>IF(M84&lt;&gt;0,M84,IF(ISNA(VLOOKUP(D84,TH!D$4:K$3889,6,0))=TRUE,"Nợ HP",""))</f>
        <v/>
      </c>
      <c r="Q84" s="174">
        <f t="shared" si="18"/>
        <v>82</v>
      </c>
      <c r="R84" s="175">
        <f t="shared" si="14"/>
        <v>1</v>
      </c>
    </row>
    <row r="85" spans="1:18" ht="24.75" customHeight="1">
      <c r="A85" s="54">
        <f t="shared" si="16"/>
        <v>83</v>
      </c>
      <c r="B85" s="55" t="str">
        <f t="shared" si="19"/>
        <v>K16E0235</v>
      </c>
      <c r="C85" s="54">
        <f t="shared" si="20"/>
        <v>35</v>
      </c>
      <c r="D85" s="50">
        <v>162257092</v>
      </c>
      <c r="E85" s="57" t="s">
        <v>398</v>
      </c>
      <c r="F85" s="58" t="s">
        <v>300</v>
      </c>
      <c r="G85" s="53" t="s">
        <v>399</v>
      </c>
      <c r="H85" s="51" t="s">
        <v>314</v>
      </c>
      <c r="I85" s="56">
        <v>301</v>
      </c>
      <c r="J85" s="52" t="s">
        <v>315</v>
      </c>
      <c r="K85" s="171" t="str">
        <f t="shared" si="17"/>
        <v>301K16E02</v>
      </c>
      <c r="L85" s="172">
        <f t="shared" si="13"/>
        <v>1</v>
      </c>
      <c r="M85" s="173"/>
      <c r="N85" s="174" t="str">
        <f t="shared" si="15"/>
        <v/>
      </c>
      <c r="O85" s="190" t="str">
        <f>VLOOKUP(D85,TH!D$3:K$3889,6,0)</f>
        <v>x</v>
      </c>
      <c r="P85" s="175" t="str">
        <f>IF(M85&lt;&gt;0,M85,IF(ISNA(VLOOKUP(D85,TH!D$4:K$3889,6,0))=TRUE,"Nợ HP",""))</f>
        <v/>
      </c>
      <c r="Q85" s="174">
        <f t="shared" si="18"/>
        <v>83</v>
      </c>
      <c r="R85" s="175">
        <f t="shared" si="14"/>
        <v>1</v>
      </c>
    </row>
    <row r="86" spans="1:18" ht="24.75" customHeight="1">
      <c r="A86" s="54">
        <f t="shared" si="16"/>
        <v>84</v>
      </c>
      <c r="B86" s="55" t="str">
        <f t="shared" si="19"/>
        <v>K16E0236</v>
      </c>
      <c r="C86" s="54">
        <f t="shared" si="20"/>
        <v>36</v>
      </c>
      <c r="D86" s="50">
        <v>162257426</v>
      </c>
      <c r="E86" s="57" t="s">
        <v>400</v>
      </c>
      <c r="F86" s="58" t="s">
        <v>303</v>
      </c>
      <c r="G86" s="53" t="s">
        <v>335</v>
      </c>
      <c r="H86" s="51" t="s">
        <v>314</v>
      </c>
      <c r="I86" s="56">
        <v>301</v>
      </c>
      <c r="J86" s="52" t="s">
        <v>315</v>
      </c>
      <c r="K86" s="171" t="str">
        <f t="shared" si="17"/>
        <v>301K16E02</v>
      </c>
      <c r="L86" s="172">
        <f t="shared" si="13"/>
        <v>1</v>
      </c>
      <c r="M86" s="173"/>
      <c r="N86" s="174" t="str">
        <f t="shared" si="15"/>
        <v/>
      </c>
      <c r="O86" s="190" t="str">
        <f>VLOOKUP(D86,TH!D$3:K$3889,6,0)</f>
        <v>x</v>
      </c>
      <c r="P86" s="175" t="str">
        <f>IF(M86&lt;&gt;0,M86,IF(ISNA(VLOOKUP(D86,TH!D$4:K$3889,6,0))=TRUE,"Nợ HP",""))</f>
        <v/>
      </c>
      <c r="Q86" s="174">
        <f t="shared" si="18"/>
        <v>84</v>
      </c>
      <c r="R86" s="175">
        <f t="shared" si="14"/>
        <v>1</v>
      </c>
    </row>
    <row r="87" spans="1:18" ht="24.75" customHeight="1">
      <c r="A87" s="54">
        <f t="shared" si="16"/>
        <v>85</v>
      </c>
      <c r="B87" s="55" t="str">
        <f t="shared" si="19"/>
        <v>K16E0237</v>
      </c>
      <c r="C87" s="54">
        <f t="shared" si="20"/>
        <v>37</v>
      </c>
      <c r="D87" s="50">
        <v>162257499</v>
      </c>
      <c r="E87" s="57" t="s">
        <v>401</v>
      </c>
      <c r="F87" s="58" t="s">
        <v>402</v>
      </c>
      <c r="G87" s="53" t="s">
        <v>403</v>
      </c>
      <c r="H87" s="51" t="s">
        <v>314</v>
      </c>
      <c r="I87" s="56">
        <v>301</v>
      </c>
      <c r="J87" s="52" t="s">
        <v>315</v>
      </c>
      <c r="K87" s="171" t="str">
        <f t="shared" si="17"/>
        <v>301K16E02</v>
      </c>
      <c r="L87" s="172">
        <f t="shared" si="13"/>
        <v>1</v>
      </c>
      <c r="M87" s="173"/>
      <c r="N87" s="174" t="str">
        <f t="shared" si="15"/>
        <v/>
      </c>
      <c r="O87" s="190" t="str">
        <f>VLOOKUP(D87,TH!D$3:K$3889,6,0)</f>
        <v>x</v>
      </c>
      <c r="P87" s="175" t="str">
        <f>IF(M87&lt;&gt;0,M87,IF(ISNA(VLOOKUP(D87,TH!D$4:K$3889,6,0))=TRUE,"Nợ HP",""))</f>
        <v/>
      </c>
      <c r="Q87" s="174">
        <f t="shared" si="18"/>
        <v>85</v>
      </c>
      <c r="R87" s="175">
        <f t="shared" si="14"/>
        <v>1</v>
      </c>
    </row>
    <row r="88" spans="1:18" ht="24.75" customHeight="1">
      <c r="A88" s="54">
        <f t="shared" si="16"/>
        <v>86</v>
      </c>
      <c r="B88" s="55" t="str">
        <f t="shared" si="19"/>
        <v>K16E0238</v>
      </c>
      <c r="C88" s="54">
        <f t="shared" si="20"/>
        <v>38</v>
      </c>
      <c r="D88" s="50">
        <v>162143145</v>
      </c>
      <c r="E88" s="57" t="s">
        <v>404</v>
      </c>
      <c r="F88" s="58" t="s">
        <v>405</v>
      </c>
      <c r="G88" s="53" t="s">
        <v>406</v>
      </c>
      <c r="H88" s="51" t="s">
        <v>314</v>
      </c>
      <c r="I88" s="56">
        <v>301</v>
      </c>
      <c r="J88" s="52" t="s">
        <v>315</v>
      </c>
      <c r="K88" s="171" t="str">
        <f t="shared" si="17"/>
        <v>301K16E02</v>
      </c>
      <c r="L88" s="172">
        <f t="shared" si="13"/>
        <v>1</v>
      </c>
      <c r="M88" s="173"/>
      <c r="N88" s="174" t="str">
        <f t="shared" si="15"/>
        <v/>
      </c>
      <c r="O88" s="190" t="str">
        <f>VLOOKUP(D88,TH!D$3:K$3889,6,0)</f>
        <v>x</v>
      </c>
      <c r="P88" s="175" t="str">
        <f>IF(M88&lt;&gt;0,M88,IF(ISNA(VLOOKUP(D88,TH!D$4:K$3889,6,0))=TRUE,"Nợ HP",""))</f>
        <v/>
      </c>
      <c r="Q88" s="174">
        <f t="shared" si="18"/>
        <v>86</v>
      </c>
      <c r="R88" s="175">
        <f t="shared" si="14"/>
        <v>1</v>
      </c>
    </row>
    <row r="89" spans="1:18" ht="24.75" customHeight="1">
      <c r="A89" s="54">
        <f t="shared" si="16"/>
        <v>87</v>
      </c>
      <c r="B89" s="55" t="str">
        <f t="shared" si="19"/>
        <v>K16E0239</v>
      </c>
      <c r="C89" s="54">
        <f t="shared" si="20"/>
        <v>39</v>
      </c>
      <c r="D89" s="50">
        <v>142251544</v>
      </c>
      <c r="E89" s="57" t="s">
        <v>3299</v>
      </c>
      <c r="F89" s="58" t="s">
        <v>367</v>
      </c>
      <c r="G89" s="53"/>
      <c r="H89" s="53" t="s">
        <v>3300</v>
      </c>
      <c r="I89" s="56">
        <v>301</v>
      </c>
      <c r="J89" s="52" t="s">
        <v>315</v>
      </c>
      <c r="K89" s="171" t="str">
        <f t="shared" ref="K89" si="21">I89&amp;J89</f>
        <v>301K16E02</v>
      </c>
      <c r="L89" s="172">
        <f t="shared" si="13"/>
        <v>1</v>
      </c>
      <c r="M89" s="173">
        <v>25041</v>
      </c>
      <c r="N89" s="174" t="str">
        <f t="shared" ref="N89" si="22">IF(M89&lt;&gt;0,"Học Ghép","")</f>
        <v>Học Ghép</v>
      </c>
      <c r="O89" s="190" t="e">
        <f>VLOOKUP(D89,TH!D$3:K$3889,6,0)</f>
        <v>#N/A</v>
      </c>
      <c r="P89" s="175">
        <f>IF(M89&lt;&gt;0,M89,IF(ISNA(VLOOKUP(D89,TH!D$4:K$3889,6,0))=TRUE,"Nợ HP",""))</f>
        <v>25041</v>
      </c>
      <c r="Q89" s="174">
        <f t="shared" si="18"/>
        <v>87</v>
      </c>
      <c r="R89" s="175">
        <f t="shared" si="14"/>
        <v>1</v>
      </c>
    </row>
    <row r="90" spans="1:18" ht="24.75" customHeight="1">
      <c r="A90" s="54">
        <f t="shared" si="16"/>
        <v>88</v>
      </c>
      <c r="B90" s="55" t="str">
        <f t="shared" si="19"/>
        <v>K16E0301</v>
      </c>
      <c r="C90" s="54">
        <f t="shared" si="20"/>
        <v>1</v>
      </c>
      <c r="D90" s="50">
        <v>162416551</v>
      </c>
      <c r="E90" s="57" t="s">
        <v>407</v>
      </c>
      <c r="F90" s="58" t="s">
        <v>408</v>
      </c>
      <c r="G90" s="53" t="s">
        <v>409</v>
      </c>
      <c r="H90" s="51" t="s">
        <v>410</v>
      </c>
      <c r="I90" s="56">
        <v>407</v>
      </c>
      <c r="J90" s="52" t="s">
        <v>411</v>
      </c>
      <c r="K90" s="171" t="str">
        <f t="shared" si="17"/>
        <v>407K16E03</v>
      </c>
      <c r="L90" s="172">
        <f t="shared" si="13"/>
        <v>1</v>
      </c>
      <c r="M90" s="173"/>
      <c r="N90" s="174" t="str">
        <f t="shared" si="15"/>
        <v/>
      </c>
      <c r="O90" s="190" t="str">
        <f>VLOOKUP(D90,TH!D$3:K$3889,6,0)</f>
        <v>x</v>
      </c>
      <c r="P90" s="175" t="str">
        <f>IF(M90&lt;&gt;0,M90,IF(ISNA(VLOOKUP(D90,TH!D$4:K$3889,6,0))=TRUE,"Nợ HP",""))</f>
        <v/>
      </c>
      <c r="Q90" s="174">
        <f t="shared" si="18"/>
        <v>88</v>
      </c>
      <c r="R90" s="175">
        <f t="shared" si="14"/>
        <v>1</v>
      </c>
    </row>
    <row r="91" spans="1:18" ht="24.75" customHeight="1">
      <c r="A91" s="54">
        <f t="shared" si="16"/>
        <v>89</v>
      </c>
      <c r="B91" s="55" t="str">
        <f t="shared" si="19"/>
        <v>K16E0302</v>
      </c>
      <c r="C91" s="54">
        <f t="shared" si="20"/>
        <v>2</v>
      </c>
      <c r="D91" s="50">
        <v>162417201</v>
      </c>
      <c r="E91" s="57" t="s">
        <v>412</v>
      </c>
      <c r="F91" s="58" t="s">
        <v>413</v>
      </c>
      <c r="G91" s="53" t="s">
        <v>414</v>
      </c>
      <c r="H91" s="51" t="s">
        <v>415</v>
      </c>
      <c r="I91" s="56">
        <v>407</v>
      </c>
      <c r="J91" s="52" t="s">
        <v>411</v>
      </c>
      <c r="K91" s="171" t="str">
        <f t="shared" si="17"/>
        <v>407K16E03</v>
      </c>
      <c r="L91" s="172">
        <f t="shared" si="13"/>
        <v>1</v>
      </c>
      <c r="M91" s="173"/>
      <c r="N91" s="174" t="str">
        <f t="shared" si="15"/>
        <v/>
      </c>
      <c r="O91" s="190" t="str">
        <f>VLOOKUP(D91,TH!D$3:K$3889,6,0)</f>
        <v>x</v>
      </c>
      <c r="P91" s="175" t="str">
        <f>IF(M91&lt;&gt;0,M91,IF(ISNA(VLOOKUP(D91,TH!D$4:K$3889,6,0))=TRUE,"Nợ HP",""))</f>
        <v/>
      </c>
      <c r="Q91" s="174">
        <f t="shared" si="18"/>
        <v>89</v>
      </c>
      <c r="R91" s="175">
        <f t="shared" si="14"/>
        <v>1</v>
      </c>
    </row>
    <row r="92" spans="1:18" ht="24.75" customHeight="1">
      <c r="A92" s="54">
        <f t="shared" si="16"/>
        <v>90</v>
      </c>
      <c r="B92" s="55" t="str">
        <f t="shared" si="19"/>
        <v>K16E0303</v>
      </c>
      <c r="C92" s="54">
        <f t="shared" si="20"/>
        <v>3</v>
      </c>
      <c r="D92" s="50">
        <v>162417279</v>
      </c>
      <c r="E92" s="57" t="s">
        <v>416</v>
      </c>
      <c r="F92" s="58" t="s">
        <v>417</v>
      </c>
      <c r="G92" s="53" t="s">
        <v>418</v>
      </c>
      <c r="H92" s="51" t="s">
        <v>415</v>
      </c>
      <c r="I92" s="56">
        <v>407</v>
      </c>
      <c r="J92" s="52" t="s">
        <v>411</v>
      </c>
      <c r="K92" s="171" t="str">
        <f t="shared" si="17"/>
        <v>407K16E03</v>
      </c>
      <c r="L92" s="172">
        <f t="shared" si="13"/>
        <v>1</v>
      </c>
      <c r="M92" s="173"/>
      <c r="N92" s="174" t="str">
        <f t="shared" si="15"/>
        <v/>
      </c>
      <c r="O92" s="190" t="str">
        <f>VLOOKUP(D92,TH!D$3:K$3889,6,0)</f>
        <v>x</v>
      </c>
      <c r="P92" s="175" t="str">
        <f>IF(M92&lt;&gt;0,M92,IF(ISNA(VLOOKUP(D92,TH!D$4:K$3889,6,0))=TRUE,"Nợ HP",""))</f>
        <v/>
      </c>
      <c r="Q92" s="174">
        <f t="shared" si="18"/>
        <v>90</v>
      </c>
      <c r="R92" s="175">
        <f t="shared" si="14"/>
        <v>1</v>
      </c>
    </row>
    <row r="93" spans="1:18" ht="24.75" customHeight="1">
      <c r="A93" s="54">
        <f t="shared" si="16"/>
        <v>91</v>
      </c>
      <c r="B93" s="55" t="str">
        <f t="shared" si="19"/>
        <v>K16E0304</v>
      </c>
      <c r="C93" s="54">
        <f t="shared" si="20"/>
        <v>4</v>
      </c>
      <c r="D93" s="50">
        <v>162416957</v>
      </c>
      <c r="E93" s="57" t="s">
        <v>419</v>
      </c>
      <c r="F93" s="58" t="s">
        <v>420</v>
      </c>
      <c r="G93" s="53" t="s">
        <v>414</v>
      </c>
      <c r="H93" s="51" t="s">
        <v>410</v>
      </c>
      <c r="I93" s="56">
        <v>407</v>
      </c>
      <c r="J93" s="52" t="s">
        <v>411</v>
      </c>
      <c r="K93" s="171" t="str">
        <f t="shared" si="17"/>
        <v>407K16E03</v>
      </c>
      <c r="L93" s="172">
        <f t="shared" si="13"/>
        <v>1</v>
      </c>
      <c r="M93" s="173"/>
      <c r="N93" s="174" t="str">
        <f t="shared" si="15"/>
        <v/>
      </c>
      <c r="O93" s="190" t="str">
        <f>VLOOKUP(D93,TH!D$3:K$3889,6,0)</f>
        <v>x</v>
      </c>
      <c r="P93" s="175" t="str">
        <f>IF(M93&lt;&gt;0,M93,IF(ISNA(VLOOKUP(D93,TH!D$4:K$3889,6,0))=TRUE,"Nợ HP",""))</f>
        <v/>
      </c>
      <c r="Q93" s="174">
        <f t="shared" si="18"/>
        <v>91</v>
      </c>
      <c r="R93" s="175">
        <f t="shared" si="14"/>
        <v>1</v>
      </c>
    </row>
    <row r="94" spans="1:18" ht="24.75" customHeight="1">
      <c r="A94" s="54">
        <f t="shared" si="16"/>
        <v>92</v>
      </c>
      <c r="B94" s="55" t="str">
        <f t="shared" si="19"/>
        <v>K16E0305</v>
      </c>
      <c r="C94" s="54">
        <f t="shared" si="20"/>
        <v>5</v>
      </c>
      <c r="D94" s="50">
        <v>162413888</v>
      </c>
      <c r="E94" s="57" t="s">
        <v>421</v>
      </c>
      <c r="F94" s="58" t="s">
        <v>422</v>
      </c>
      <c r="G94" s="53" t="s">
        <v>268</v>
      </c>
      <c r="H94" s="51" t="s">
        <v>415</v>
      </c>
      <c r="I94" s="56">
        <v>407</v>
      </c>
      <c r="J94" s="52" t="s">
        <v>411</v>
      </c>
      <c r="K94" s="171" t="str">
        <f t="shared" si="17"/>
        <v>407K16E03</v>
      </c>
      <c r="L94" s="172">
        <f t="shared" si="13"/>
        <v>1</v>
      </c>
      <c r="M94" s="173"/>
      <c r="N94" s="174" t="str">
        <f t="shared" si="15"/>
        <v/>
      </c>
      <c r="O94" s="190" t="str">
        <f>VLOOKUP(D94,TH!D$3:K$3889,6,0)</f>
        <v>x</v>
      </c>
      <c r="P94" s="175" t="str">
        <f>IF(M94&lt;&gt;0,M94,IF(ISNA(VLOOKUP(D94,TH!D$4:K$3889,6,0))=TRUE,"Nợ HP",""))</f>
        <v/>
      </c>
      <c r="Q94" s="174">
        <f t="shared" si="18"/>
        <v>92</v>
      </c>
      <c r="R94" s="175">
        <f t="shared" si="14"/>
        <v>1</v>
      </c>
    </row>
    <row r="95" spans="1:18" ht="24.75" customHeight="1">
      <c r="A95" s="54">
        <f t="shared" si="16"/>
        <v>93</v>
      </c>
      <c r="B95" s="55" t="str">
        <f t="shared" si="19"/>
        <v>K16E0306</v>
      </c>
      <c r="C95" s="54">
        <f t="shared" si="20"/>
        <v>6</v>
      </c>
      <c r="D95" s="50">
        <v>162413889</v>
      </c>
      <c r="E95" s="57" t="s">
        <v>299</v>
      </c>
      <c r="F95" s="58" t="s">
        <v>184</v>
      </c>
      <c r="G95" s="53" t="s">
        <v>247</v>
      </c>
      <c r="H95" s="51" t="s">
        <v>410</v>
      </c>
      <c r="I95" s="56">
        <v>407</v>
      </c>
      <c r="J95" s="52" t="s">
        <v>411</v>
      </c>
      <c r="K95" s="171" t="str">
        <f t="shared" si="17"/>
        <v>407K16E03</v>
      </c>
      <c r="L95" s="172">
        <f t="shared" si="13"/>
        <v>1</v>
      </c>
      <c r="M95" s="173"/>
      <c r="N95" s="174" t="str">
        <f t="shared" si="15"/>
        <v/>
      </c>
      <c r="O95" s="190" t="str">
        <f>VLOOKUP(D95,TH!D$3:K$3889,6,0)</f>
        <v>x</v>
      </c>
      <c r="P95" s="175" t="str">
        <f>IF(M95&lt;&gt;0,M95,IF(ISNA(VLOOKUP(D95,TH!D$4:K$3889,6,0))=TRUE,"Nợ HP",""))</f>
        <v/>
      </c>
      <c r="Q95" s="174">
        <f t="shared" si="18"/>
        <v>93</v>
      </c>
      <c r="R95" s="175">
        <f t="shared" si="14"/>
        <v>1</v>
      </c>
    </row>
    <row r="96" spans="1:18" ht="24.75" customHeight="1">
      <c r="A96" s="54">
        <f t="shared" si="16"/>
        <v>94</v>
      </c>
      <c r="B96" s="55" t="str">
        <f t="shared" si="19"/>
        <v>K16E0307</v>
      </c>
      <c r="C96" s="54">
        <f t="shared" si="20"/>
        <v>7</v>
      </c>
      <c r="D96" s="50">
        <v>162413890</v>
      </c>
      <c r="E96" s="57" t="s">
        <v>423</v>
      </c>
      <c r="F96" s="58" t="s">
        <v>424</v>
      </c>
      <c r="G96" s="53" t="s">
        <v>298</v>
      </c>
      <c r="H96" s="51" t="s">
        <v>410</v>
      </c>
      <c r="I96" s="56">
        <v>407</v>
      </c>
      <c r="J96" s="52" t="s">
        <v>411</v>
      </c>
      <c r="K96" s="171" t="str">
        <f t="shared" si="17"/>
        <v>407K16E03</v>
      </c>
      <c r="L96" s="172">
        <f t="shared" si="13"/>
        <v>1</v>
      </c>
      <c r="M96" s="173"/>
      <c r="N96" s="174" t="str">
        <f t="shared" si="15"/>
        <v/>
      </c>
      <c r="O96" s="190" t="str">
        <f>VLOOKUP(D96,TH!D$3:K$3889,6,0)</f>
        <v>x</v>
      </c>
      <c r="P96" s="175" t="str">
        <f>IF(M96&lt;&gt;0,M96,IF(ISNA(VLOOKUP(D96,TH!D$4:K$3889,6,0))=TRUE,"Nợ HP",""))</f>
        <v/>
      </c>
      <c r="Q96" s="174">
        <f t="shared" si="18"/>
        <v>94</v>
      </c>
      <c r="R96" s="175">
        <f t="shared" si="14"/>
        <v>1</v>
      </c>
    </row>
    <row r="97" spans="1:18" ht="24.75" customHeight="1">
      <c r="A97" s="54">
        <f t="shared" si="16"/>
        <v>95</v>
      </c>
      <c r="B97" s="55" t="str">
        <f t="shared" si="19"/>
        <v>K16E0308</v>
      </c>
      <c r="C97" s="54">
        <f t="shared" si="20"/>
        <v>8</v>
      </c>
      <c r="D97" s="50">
        <v>162417280</v>
      </c>
      <c r="E97" s="57" t="s">
        <v>425</v>
      </c>
      <c r="F97" s="58" t="s">
        <v>331</v>
      </c>
      <c r="G97" s="53" t="s">
        <v>426</v>
      </c>
      <c r="H97" s="51" t="s">
        <v>415</v>
      </c>
      <c r="I97" s="56">
        <v>407</v>
      </c>
      <c r="J97" s="52" t="s">
        <v>411</v>
      </c>
      <c r="K97" s="171" t="str">
        <f t="shared" si="17"/>
        <v>407K16E03</v>
      </c>
      <c r="L97" s="172">
        <f t="shared" si="13"/>
        <v>1</v>
      </c>
      <c r="M97" s="173"/>
      <c r="N97" s="174" t="str">
        <f t="shared" si="15"/>
        <v/>
      </c>
      <c r="O97" s="190" t="str">
        <f>VLOOKUP(D97,TH!D$3:K$3889,6,0)</f>
        <v>x</v>
      </c>
      <c r="P97" s="175" t="str">
        <f>IF(M97&lt;&gt;0,M97,IF(ISNA(VLOOKUP(D97,TH!D$4:K$3889,6,0))=TRUE,"Nợ HP",""))</f>
        <v/>
      </c>
      <c r="Q97" s="174">
        <f t="shared" si="18"/>
        <v>95</v>
      </c>
      <c r="R97" s="175">
        <f t="shared" si="14"/>
        <v>1</v>
      </c>
    </row>
    <row r="98" spans="1:18" ht="24.75" customHeight="1">
      <c r="A98" s="54">
        <f t="shared" si="16"/>
        <v>96</v>
      </c>
      <c r="B98" s="55" t="str">
        <f t="shared" si="19"/>
        <v>K16E0309</v>
      </c>
      <c r="C98" s="54">
        <f t="shared" si="20"/>
        <v>9</v>
      </c>
      <c r="D98" s="50">
        <v>162413897</v>
      </c>
      <c r="E98" s="57" t="s">
        <v>427</v>
      </c>
      <c r="F98" s="58" t="s">
        <v>428</v>
      </c>
      <c r="G98" s="53" t="s">
        <v>340</v>
      </c>
      <c r="H98" s="51" t="s">
        <v>410</v>
      </c>
      <c r="I98" s="56">
        <v>407</v>
      </c>
      <c r="J98" s="52" t="s">
        <v>411</v>
      </c>
      <c r="K98" s="171" t="str">
        <f t="shared" si="17"/>
        <v>407K16E03</v>
      </c>
      <c r="L98" s="172">
        <f t="shared" si="13"/>
        <v>1</v>
      </c>
      <c r="M98" s="173"/>
      <c r="N98" s="174" t="str">
        <f t="shared" si="15"/>
        <v/>
      </c>
      <c r="O98" s="190" t="str">
        <f>VLOOKUP(D98,TH!D$3:K$3889,6,0)</f>
        <v>x</v>
      </c>
      <c r="P98" s="175" t="str">
        <f>IF(M98&lt;&gt;0,M98,IF(ISNA(VLOOKUP(D98,TH!D$4:K$3889,6,0))=TRUE,"Nợ HP",""))</f>
        <v/>
      </c>
      <c r="Q98" s="174">
        <f t="shared" si="18"/>
        <v>96</v>
      </c>
      <c r="R98" s="175">
        <f t="shared" si="14"/>
        <v>1</v>
      </c>
    </row>
    <row r="99" spans="1:18" ht="24.75" customHeight="1">
      <c r="A99" s="54">
        <f t="shared" si="16"/>
        <v>97</v>
      </c>
      <c r="B99" s="55" t="str">
        <f t="shared" si="19"/>
        <v>K16E0310</v>
      </c>
      <c r="C99" s="54">
        <f t="shared" si="20"/>
        <v>10</v>
      </c>
      <c r="D99" s="50">
        <v>162627588</v>
      </c>
      <c r="E99" s="57" t="s">
        <v>429</v>
      </c>
      <c r="F99" s="58" t="s">
        <v>428</v>
      </c>
      <c r="G99" s="53" t="s">
        <v>430</v>
      </c>
      <c r="H99" s="51" t="s">
        <v>410</v>
      </c>
      <c r="I99" s="56">
        <v>407</v>
      </c>
      <c r="J99" s="52" t="s">
        <v>411</v>
      </c>
      <c r="K99" s="171" t="str">
        <f t="shared" si="17"/>
        <v>407K16E03</v>
      </c>
      <c r="L99" s="172">
        <f t="shared" si="13"/>
        <v>1</v>
      </c>
      <c r="M99" s="173"/>
      <c r="N99" s="174" t="str">
        <f t="shared" si="15"/>
        <v/>
      </c>
      <c r="O99" s="190" t="str">
        <f>VLOOKUP(D99,TH!D$3:K$3889,6,0)</f>
        <v>x</v>
      </c>
      <c r="P99" s="175" t="str">
        <f>IF(M99&lt;&gt;0,M99,IF(ISNA(VLOOKUP(D99,TH!D$4:K$3889,6,0))=TRUE,"Nợ HP",""))</f>
        <v/>
      </c>
      <c r="Q99" s="174">
        <f t="shared" si="18"/>
        <v>97</v>
      </c>
      <c r="R99" s="175">
        <f t="shared" si="14"/>
        <v>1</v>
      </c>
    </row>
    <row r="100" spans="1:18" ht="24.75" customHeight="1">
      <c r="A100" s="54">
        <f t="shared" si="16"/>
        <v>98</v>
      </c>
      <c r="B100" s="55" t="str">
        <f t="shared" si="19"/>
        <v>K16E0311</v>
      </c>
      <c r="C100" s="54">
        <f t="shared" si="20"/>
        <v>11</v>
      </c>
      <c r="D100" s="50">
        <v>162333721</v>
      </c>
      <c r="E100" s="57" t="s">
        <v>431</v>
      </c>
      <c r="F100" s="58" t="s">
        <v>432</v>
      </c>
      <c r="G100" s="53" t="s">
        <v>277</v>
      </c>
      <c r="H100" s="51" t="s">
        <v>415</v>
      </c>
      <c r="I100" s="56">
        <v>407</v>
      </c>
      <c r="J100" s="52" t="s">
        <v>411</v>
      </c>
      <c r="K100" s="171" t="str">
        <f t="shared" si="17"/>
        <v>407K16E03</v>
      </c>
      <c r="L100" s="172">
        <f t="shared" si="13"/>
        <v>1</v>
      </c>
      <c r="M100" s="173"/>
      <c r="N100" s="174" t="str">
        <f t="shared" si="15"/>
        <v/>
      </c>
      <c r="O100" s="190" t="str">
        <f>VLOOKUP(D100,TH!D$3:K$3889,6,0)</f>
        <v>x</v>
      </c>
      <c r="P100" s="175" t="str">
        <f>IF(M100&lt;&gt;0,M100,IF(ISNA(VLOOKUP(D100,TH!D$4:K$3889,6,0))=TRUE,"Nợ HP",""))</f>
        <v/>
      </c>
      <c r="Q100" s="174">
        <f t="shared" si="18"/>
        <v>98</v>
      </c>
      <c r="R100" s="175">
        <f t="shared" si="14"/>
        <v>1</v>
      </c>
    </row>
    <row r="101" spans="1:18" ht="24.75" customHeight="1">
      <c r="A101" s="54">
        <f t="shared" si="16"/>
        <v>99</v>
      </c>
      <c r="B101" s="55" t="str">
        <f t="shared" si="19"/>
        <v>K16E0312</v>
      </c>
      <c r="C101" s="54">
        <f t="shared" si="20"/>
        <v>12</v>
      </c>
      <c r="D101" s="50">
        <v>162524203</v>
      </c>
      <c r="E101" s="57" t="s">
        <v>433</v>
      </c>
      <c r="F101" s="58" t="s">
        <v>434</v>
      </c>
      <c r="G101" s="53" t="s">
        <v>435</v>
      </c>
      <c r="H101" s="51" t="s">
        <v>410</v>
      </c>
      <c r="I101" s="56">
        <v>407</v>
      </c>
      <c r="J101" s="52" t="s">
        <v>411</v>
      </c>
      <c r="K101" s="171" t="str">
        <f t="shared" si="17"/>
        <v>407K16E03</v>
      </c>
      <c r="L101" s="172">
        <f t="shared" si="13"/>
        <v>1</v>
      </c>
      <c r="M101" s="173"/>
      <c r="N101" s="174" t="str">
        <f t="shared" si="15"/>
        <v/>
      </c>
      <c r="O101" s="190" t="str">
        <f>VLOOKUP(D101,TH!D$3:K$3889,6,0)</f>
        <v>x</v>
      </c>
      <c r="P101" s="175" t="str">
        <f>IF(M101&lt;&gt;0,M101,IF(ISNA(VLOOKUP(D101,TH!D$4:K$3889,6,0))=TRUE,"Nợ HP",""))</f>
        <v/>
      </c>
      <c r="Q101" s="174">
        <f t="shared" si="18"/>
        <v>99</v>
      </c>
      <c r="R101" s="175">
        <f t="shared" si="14"/>
        <v>1</v>
      </c>
    </row>
    <row r="102" spans="1:18" ht="24.75" customHeight="1">
      <c r="A102" s="54">
        <f t="shared" si="16"/>
        <v>100</v>
      </c>
      <c r="B102" s="55" t="str">
        <f t="shared" si="19"/>
        <v>K16E0313</v>
      </c>
      <c r="C102" s="54">
        <f t="shared" si="20"/>
        <v>13</v>
      </c>
      <c r="D102" s="50">
        <v>162413899</v>
      </c>
      <c r="E102" s="57" t="s">
        <v>436</v>
      </c>
      <c r="F102" s="58" t="s">
        <v>211</v>
      </c>
      <c r="G102" s="53" t="s">
        <v>418</v>
      </c>
      <c r="H102" s="51" t="s">
        <v>415</v>
      </c>
      <c r="I102" s="56">
        <v>407</v>
      </c>
      <c r="J102" s="52" t="s">
        <v>411</v>
      </c>
      <c r="K102" s="171" t="str">
        <f t="shared" si="17"/>
        <v>407K16E03</v>
      </c>
      <c r="L102" s="172">
        <f t="shared" si="13"/>
        <v>1</v>
      </c>
      <c r="M102" s="173"/>
      <c r="N102" s="174" t="str">
        <f t="shared" si="15"/>
        <v/>
      </c>
      <c r="O102" s="190" t="str">
        <f>VLOOKUP(D102,TH!D$3:K$3889,6,0)</f>
        <v>x</v>
      </c>
      <c r="P102" s="175" t="str">
        <f>IF(M102&lt;&gt;0,M102,IF(ISNA(VLOOKUP(D102,TH!D$4:K$3889,6,0))=TRUE,"Nợ HP",""))</f>
        <v/>
      </c>
      <c r="Q102" s="174">
        <f t="shared" si="18"/>
        <v>100</v>
      </c>
      <c r="R102" s="175">
        <f t="shared" si="14"/>
        <v>1</v>
      </c>
    </row>
    <row r="103" spans="1:18" ht="24.75" customHeight="1">
      <c r="A103" s="54">
        <f t="shared" si="16"/>
        <v>101</v>
      </c>
      <c r="B103" s="55" t="str">
        <f t="shared" si="19"/>
        <v>K16E0314</v>
      </c>
      <c r="C103" s="54">
        <f t="shared" si="20"/>
        <v>14</v>
      </c>
      <c r="D103" s="50">
        <v>162413900</v>
      </c>
      <c r="E103" s="57" t="s">
        <v>198</v>
      </c>
      <c r="F103" s="58" t="s">
        <v>437</v>
      </c>
      <c r="G103" s="53" t="s">
        <v>438</v>
      </c>
      <c r="H103" s="51" t="s">
        <v>415</v>
      </c>
      <c r="I103" s="56">
        <v>407</v>
      </c>
      <c r="J103" s="52" t="s">
        <v>411</v>
      </c>
      <c r="K103" s="171" t="str">
        <f t="shared" si="17"/>
        <v>407K16E03</v>
      </c>
      <c r="L103" s="172">
        <f t="shared" si="13"/>
        <v>1</v>
      </c>
      <c r="M103" s="173"/>
      <c r="N103" s="174" t="str">
        <f t="shared" si="15"/>
        <v/>
      </c>
      <c r="O103" s="190" t="str">
        <f>VLOOKUP(D103,TH!D$3:K$3889,6,0)</f>
        <v>x</v>
      </c>
      <c r="P103" s="175" t="str">
        <f>IF(M103&lt;&gt;0,M103,IF(ISNA(VLOOKUP(D103,TH!D$4:K$3889,6,0))=TRUE,"Nợ HP",""))</f>
        <v/>
      </c>
      <c r="Q103" s="174">
        <f t="shared" si="18"/>
        <v>101</v>
      </c>
      <c r="R103" s="175">
        <f t="shared" si="14"/>
        <v>1</v>
      </c>
    </row>
    <row r="104" spans="1:18" ht="24.75" customHeight="1">
      <c r="A104" s="54">
        <f t="shared" si="16"/>
        <v>102</v>
      </c>
      <c r="B104" s="55" t="str">
        <f t="shared" si="19"/>
        <v>K16E0315</v>
      </c>
      <c r="C104" s="54">
        <f t="shared" si="20"/>
        <v>15</v>
      </c>
      <c r="D104" s="50">
        <v>162413904</v>
      </c>
      <c r="E104" s="57" t="s">
        <v>439</v>
      </c>
      <c r="F104" s="58" t="s">
        <v>440</v>
      </c>
      <c r="G104" s="53" t="s">
        <v>418</v>
      </c>
      <c r="H104" s="51" t="s">
        <v>415</v>
      </c>
      <c r="I104" s="56">
        <v>407</v>
      </c>
      <c r="J104" s="52" t="s">
        <v>411</v>
      </c>
      <c r="K104" s="171" t="str">
        <f t="shared" si="17"/>
        <v>407K16E03</v>
      </c>
      <c r="L104" s="172">
        <f t="shared" si="13"/>
        <v>1</v>
      </c>
      <c r="M104" s="173"/>
      <c r="N104" s="174" t="str">
        <f t="shared" si="15"/>
        <v/>
      </c>
      <c r="O104" s="190" t="str">
        <f>VLOOKUP(D104,TH!D$3:K$3889,6,0)</f>
        <v>x</v>
      </c>
      <c r="P104" s="175" t="str">
        <f>IF(M104&lt;&gt;0,M104,IF(ISNA(VLOOKUP(D104,TH!D$4:K$3889,6,0))=TRUE,"Nợ HP",""))</f>
        <v/>
      </c>
      <c r="Q104" s="174">
        <f t="shared" si="18"/>
        <v>102</v>
      </c>
      <c r="R104" s="175">
        <f t="shared" si="14"/>
        <v>1</v>
      </c>
    </row>
    <row r="105" spans="1:18" ht="24.75" customHeight="1">
      <c r="A105" s="54">
        <f t="shared" si="16"/>
        <v>103</v>
      </c>
      <c r="B105" s="55" t="str">
        <f t="shared" si="19"/>
        <v>K16E0316</v>
      </c>
      <c r="C105" s="54">
        <f t="shared" si="20"/>
        <v>16</v>
      </c>
      <c r="D105" s="50">
        <v>162413907</v>
      </c>
      <c r="E105" s="57" t="s">
        <v>441</v>
      </c>
      <c r="F105" s="58" t="s">
        <v>235</v>
      </c>
      <c r="G105" s="53" t="s">
        <v>442</v>
      </c>
      <c r="H105" s="51" t="s">
        <v>415</v>
      </c>
      <c r="I105" s="56">
        <v>407</v>
      </c>
      <c r="J105" s="52" t="s">
        <v>411</v>
      </c>
      <c r="K105" s="171" t="str">
        <f t="shared" si="17"/>
        <v>407K16E03</v>
      </c>
      <c r="L105" s="172">
        <f t="shared" si="13"/>
        <v>1</v>
      </c>
      <c r="M105" s="173"/>
      <c r="N105" s="174" t="str">
        <f t="shared" si="15"/>
        <v/>
      </c>
      <c r="O105" s="190" t="str">
        <f>VLOOKUP(D105,TH!D$3:K$3889,6,0)</f>
        <v>x</v>
      </c>
      <c r="P105" s="175" t="str">
        <f>IF(M105&lt;&gt;0,M105,IF(ISNA(VLOOKUP(D105,TH!D$4:K$3889,6,0))=TRUE,"Nợ HP",""))</f>
        <v/>
      </c>
      <c r="Q105" s="174">
        <f t="shared" si="18"/>
        <v>103</v>
      </c>
      <c r="R105" s="175">
        <f t="shared" si="14"/>
        <v>1</v>
      </c>
    </row>
    <row r="106" spans="1:18" ht="24.75" customHeight="1">
      <c r="A106" s="54">
        <f t="shared" si="16"/>
        <v>104</v>
      </c>
      <c r="B106" s="55" t="str">
        <f t="shared" si="19"/>
        <v>K16E0317</v>
      </c>
      <c r="C106" s="54">
        <f t="shared" si="20"/>
        <v>17</v>
      </c>
      <c r="D106" s="50">
        <v>162413912</v>
      </c>
      <c r="E106" s="57" t="s">
        <v>443</v>
      </c>
      <c r="F106" s="58" t="s">
        <v>444</v>
      </c>
      <c r="G106" s="53" t="s">
        <v>445</v>
      </c>
      <c r="H106" s="51" t="s">
        <v>410</v>
      </c>
      <c r="I106" s="56">
        <v>407</v>
      </c>
      <c r="J106" s="52" t="s">
        <v>411</v>
      </c>
      <c r="K106" s="171" t="str">
        <f t="shared" si="17"/>
        <v>407K16E03</v>
      </c>
      <c r="L106" s="172">
        <f t="shared" si="13"/>
        <v>1</v>
      </c>
      <c r="M106" s="173"/>
      <c r="N106" s="174" t="str">
        <f t="shared" si="15"/>
        <v/>
      </c>
      <c r="O106" s="190" t="str">
        <f>VLOOKUP(D106,TH!D$3:K$3889,6,0)</f>
        <v>x</v>
      </c>
      <c r="P106" s="175" t="str">
        <f>IF(M106&lt;&gt;0,M106,IF(ISNA(VLOOKUP(D106,TH!D$4:K$3889,6,0))=TRUE,"Nợ HP",""))</f>
        <v/>
      </c>
      <c r="Q106" s="174">
        <f t="shared" si="18"/>
        <v>104</v>
      </c>
      <c r="R106" s="175">
        <f t="shared" si="14"/>
        <v>1</v>
      </c>
    </row>
    <row r="107" spans="1:18" ht="24.75" customHeight="1">
      <c r="A107" s="54">
        <f t="shared" si="16"/>
        <v>105</v>
      </c>
      <c r="B107" s="55" t="str">
        <f t="shared" si="19"/>
        <v>K16E0318</v>
      </c>
      <c r="C107" s="54">
        <f t="shared" si="20"/>
        <v>18</v>
      </c>
      <c r="D107" s="50">
        <v>162333744</v>
      </c>
      <c r="E107" s="57" t="s">
        <v>446</v>
      </c>
      <c r="F107" s="58" t="s">
        <v>124</v>
      </c>
      <c r="G107" s="53">
        <v>33277</v>
      </c>
      <c r="H107" s="51" t="s">
        <v>410</v>
      </c>
      <c r="I107" s="56">
        <v>407</v>
      </c>
      <c r="J107" s="52" t="s">
        <v>411</v>
      </c>
      <c r="K107" s="171" t="str">
        <f t="shared" si="17"/>
        <v>407K16E03</v>
      </c>
      <c r="L107" s="172">
        <f t="shared" si="13"/>
        <v>1</v>
      </c>
      <c r="M107" s="173"/>
      <c r="N107" s="174" t="str">
        <f t="shared" si="15"/>
        <v/>
      </c>
      <c r="O107" s="190" t="str">
        <f>VLOOKUP(D107,TH!D$3:K$3889,6,0)</f>
        <v>x</v>
      </c>
      <c r="P107" s="175" t="str">
        <f>IF(M107&lt;&gt;0,M107,IF(ISNA(VLOOKUP(D107,TH!D$4:K$3889,6,0))=TRUE,"Nợ HP",""))</f>
        <v/>
      </c>
      <c r="Q107" s="174">
        <f t="shared" si="18"/>
        <v>105</v>
      </c>
      <c r="R107" s="175">
        <f t="shared" si="14"/>
        <v>1</v>
      </c>
    </row>
    <row r="108" spans="1:18" ht="24.75" customHeight="1">
      <c r="A108" s="54">
        <f t="shared" si="16"/>
        <v>106</v>
      </c>
      <c r="B108" s="55" t="str">
        <f t="shared" si="19"/>
        <v>K16E0319</v>
      </c>
      <c r="C108" s="54">
        <f t="shared" si="20"/>
        <v>19</v>
      </c>
      <c r="D108" s="50">
        <v>162413917</v>
      </c>
      <c r="E108" s="57" t="s">
        <v>447</v>
      </c>
      <c r="F108" s="58" t="s">
        <v>448</v>
      </c>
      <c r="G108" s="53" t="s">
        <v>449</v>
      </c>
      <c r="H108" s="51" t="s">
        <v>410</v>
      </c>
      <c r="I108" s="56">
        <v>407</v>
      </c>
      <c r="J108" s="52" t="s">
        <v>411</v>
      </c>
      <c r="K108" s="171" t="str">
        <f t="shared" si="17"/>
        <v>407K16E03</v>
      </c>
      <c r="L108" s="172">
        <f t="shared" si="13"/>
        <v>1</v>
      </c>
      <c r="M108" s="173"/>
      <c r="N108" s="174" t="str">
        <f t="shared" si="15"/>
        <v/>
      </c>
      <c r="O108" s="190" t="str">
        <f>VLOOKUP(D108,TH!D$3:K$3889,6,0)</f>
        <v>x</v>
      </c>
      <c r="P108" s="175" t="str">
        <f>IF(M108&lt;&gt;0,M108,IF(ISNA(VLOOKUP(D108,TH!D$4:K$3889,6,0))=TRUE,"Nợ HP",""))</f>
        <v/>
      </c>
      <c r="Q108" s="174">
        <f t="shared" si="18"/>
        <v>106</v>
      </c>
      <c r="R108" s="175">
        <f t="shared" si="14"/>
        <v>1</v>
      </c>
    </row>
    <row r="109" spans="1:18" ht="24.75" customHeight="1">
      <c r="A109" s="54">
        <f t="shared" si="16"/>
        <v>107</v>
      </c>
      <c r="B109" s="55" t="str">
        <f t="shared" si="19"/>
        <v>K16E0320</v>
      </c>
      <c r="C109" s="54">
        <f t="shared" si="20"/>
        <v>20</v>
      </c>
      <c r="D109" s="50">
        <v>162413918</v>
      </c>
      <c r="E109" s="57" t="s">
        <v>450</v>
      </c>
      <c r="F109" s="58" t="s">
        <v>448</v>
      </c>
      <c r="G109" s="53" t="s">
        <v>451</v>
      </c>
      <c r="H109" s="51" t="s">
        <v>415</v>
      </c>
      <c r="I109" s="56">
        <v>407</v>
      </c>
      <c r="J109" s="52" t="s">
        <v>411</v>
      </c>
      <c r="K109" s="171" t="str">
        <f t="shared" si="17"/>
        <v>407K16E03</v>
      </c>
      <c r="L109" s="172">
        <f t="shared" si="13"/>
        <v>1</v>
      </c>
      <c r="M109" s="173"/>
      <c r="N109" s="174" t="str">
        <f t="shared" si="15"/>
        <v/>
      </c>
      <c r="O109" s="190" t="str">
        <f>VLOOKUP(D109,TH!D$3:K$3889,6,0)</f>
        <v>x</v>
      </c>
      <c r="P109" s="175" t="str">
        <f>IF(M109&lt;&gt;0,M109,IF(ISNA(VLOOKUP(D109,TH!D$4:K$3889,6,0))=TRUE,"Nợ HP",""))</f>
        <v/>
      </c>
      <c r="Q109" s="174">
        <f t="shared" si="18"/>
        <v>107</v>
      </c>
      <c r="R109" s="175">
        <f t="shared" si="14"/>
        <v>1</v>
      </c>
    </row>
    <row r="110" spans="1:18" ht="24.75" customHeight="1">
      <c r="A110" s="54">
        <f t="shared" si="16"/>
        <v>108</v>
      </c>
      <c r="B110" s="55" t="str">
        <f t="shared" si="19"/>
        <v>K16E0321</v>
      </c>
      <c r="C110" s="54">
        <f t="shared" si="20"/>
        <v>21</v>
      </c>
      <c r="D110" s="50">
        <v>162417439</v>
      </c>
      <c r="E110" s="57" t="s">
        <v>452</v>
      </c>
      <c r="F110" s="58" t="s">
        <v>453</v>
      </c>
      <c r="G110" s="53" t="s">
        <v>324</v>
      </c>
      <c r="H110" s="51" t="s">
        <v>415</v>
      </c>
      <c r="I110" s="56">
        <v>407</v>
      </c>
      <c r="J110" s="52" t="s">
        <v>411</v>
      </c>
      <c r="K110" s="171" t="str">
        <f t="shared" si="17"/>
        <v>407K16E03</v>
      </c>
      <c r="L110" s="172">
        <f t="shared" si="13"/>
        <v>1</v>
      </c>
      <c r="M110" s="173"/>
      <c r="N110" s="174" t="str">
        <f t="shared" si="15"/>
        <v/>
      </c>
      <c r="O110" s="190" t="str">
        <f>VLOOKUP(D110,TH!D$3:K$3889,6,0)</f>
        <v>x</v>
      </c>
      <c r="P110" s="175" t="str">
        <f>IF(M110&lt;&gt;0,M110,IF(ISNA(VLOOKUP(D110,TH!D$4:K$3889,6,0))=TRUE,"Nợ HP",""))</f>
        <v/>
      </c>
      <c r="Q110" s="174">
        <f t="shared" si="18"/>
        <v>108</v>
      </c>
      <c r="R110" s="175">
        <f t="shared" si="14"/>
        <v>1</v>
      </c>
    </row>
    <row r="111" spans="1:18" ht="24.75" customHeight="1">
      <c r="A111" s="54">
        <f t="shared" si="16"/>
        <v>109</v>
      </c>
      <c r="B111" s="55" t="str">
        <f t="shared" si="19"/>
        <v>K16E0322</v>
      </c>
      <c r="C111" s="54">
        <f t="shared" si="20"/>
        <v>22</v>
      </c>
      <c r="D111" s="50">
        <v>162413920</v>
      </c>
      <c r="E111" s="57" t="s">
        <v>454</v>
      </c>
      <c r="F111" s="58" t="s">
        <v>455</v>
      </c>
      <c r="G111" s="53" t="s">
        <v>456</v>
      </c>
      <c r="H111" s="51" t="s">
        <v>410</v>
      </c>
      <c r="I111" s="56">
        <v>407</v>
      </c>
      <c r="J111" s="52" t="s">
        <v>411</v>
      </c>
      <c r="K111" s="171" t="str">
        <f t="shared" si="17"/>
        <v>407K16E03</v>
      </c>
      <c r="L111" s="172">
        <f t="shared" si="13"/>
        <v>1</v>
      </c>
      <c r="M111" s="173"/>
      <c r="N111" s="174" t="str">
        <f t="shared" si="15"/>
        <v/>
      </c>
      <c r="O111" s="190" t="str">
        <f>VLOOKUP(D111,TH!D$3:K$3889,6,0)</f>
        <v>x</v>
      </c>
      <c r="P111" s="175" t="str">
        <f>IF(M111&lt;&gt;0,M111,IF(ISNA(VLOOKUP(D111,TH!D$4:K$3889,6,0))=TRUE,"Nợ HP",""))</f>
        <v/>
      </c>
      <c r="Q111" s="174">
        <f t="shared" si="18"/>
        <v>109</v>
      </c>
      <c r="R111" s="175">
        <f t="shared" si="14"/>
        <v>1</v>
      </c>
    </row>
    <row r="112" spans="1:18" ht="24.75" customHeight="1">
      <c r="A112" s="54">
        <f t="shared" si="16"/>
        <v>110</v>
      </c>
      <c r="B112" s="55" t="str">
        <f t="shared" si="19"/>
        <v>K16E0323</v>
      </c>
      <c r="C112" s="54">
        <f t="shared" si="20"/>
        <v>23</v>
      </c>
      <c r="D112" s="50">
        <v>162417506</v>
      </c>
      <c r="E112" s="57" t="s">
        <v>457</v>
      </c>
      <c r="F112" s="58" t="s">
        <v>455</v>
      </c>
      <c r="G112" s="53" t="s">
        <v>458</v>
      </c>
      <c r="H112" s="51" t="s">
        <v>415</v>
      </c>
      <c r="I112" s="56">
        <v>407</v>
      </c>
      <c r="J112" s="52" t="s">
        <v>411</v>
      </c>
      <c r="K112" s="171" t="str">
        <f t="shared" si="17"/>
        <v>407K16E03</v>
      </c>
      <c r="L112" s="172">
        <f t="shared" si="13"/>
        <v>1</v>
      </c>
      <c r="M112" s="173"/>
      <c r="N112" s="174" t="str">
        <f t="shared" si="15"/>
        <v/>
      </c>
      <c r="O112" s="190" t="str">
        <f>VLOOKUP(D112,TH!D$3:K$3889,6,0)</f>
        <v>x</v>
      </c>
      <c r="P112" s="175" t="str">
        <f>IF(M112&lt;&gt;0,M112,IF(ISNA(VLOOKUP(D112,TH!D$4:K$3889,6,0))=TRUE,"Nợ HP",""))</f>
        <v/>
      </c>
      <c r="Q112" s="174">
        <f t="shared" si="18"/>
        <v>110</v>
      </c>
      <c r="R112" s="175">
        <f t="shared" si="14"/>
        <v>1</v>
      </c>
    </row>
    <row r="113" spans="1:18" ht="24.75" customHeight="1">
      <c r="A113" s="54">
        <f t="shared" si="16"/>
        <v>111</v>
      </c>
      <c r="B113" s="55" t="str">
        <f t="shared" si="19"/>
        <v>K16E0324</v>
      </c>
      <c r="C113" s="54">
        <f t="shared" si="20"/>
        <v>24</v>
      </c>
      <c r="D113" s="50">
        <v>162413923</v>
      </c>
      <c r="E113" s="57" t="s">
        <v>198</v>
      </c>
      <c r="F113" s="58" t="s">
        <v>459</v>
      </c>
      <c r="G113" s="53" t="s">
        <v>460</v>
      </c>
      <c r="H113" s="51" t="s">
        <v>415</v>
      </c>
      <c r="I113" s="56">
        <v>407</v>
      </c>
      <c r="J113" s="52" t="s">
        <v>411</v>
      </c>
      <c r="K113" s="171" t="str">
        <f t="shared" si="17"/>
        <v>407K16E03</v>
      </c>
      <c r="L113" s="172">
        <f t="shared" si="13"/>
        <v>1</v>
      </c>
      <c r="M113" s="173"/>
      <c r="N113" s="174" t="str">
        <f t="shared" si="15"/>
        <v/>
      </c>
      <c r="O113" s="190" t="str">
        <f>VLOOKUP(D113,TH!D$3:K$3889,6,0)</f>
        <v>x</v>
      </c>
      <c r="P113" s="175" t="str">
        <f>IF(M113&lt;&gt;0,M113,IF(ISNA(VLOOKUP(D113,TH!D$4:K$3889,6,0))=TRUE,"Nợ HP",""))</f>
        <v/>
      </c>
      <c r="Q113" s="174">
        <f t="shared" si="18"/>
        <v>111</v>
      </c>
      <c r="R113" s="175">
        <f t="shared" si="14"/>
        <v>1</v>
      </c>
    </row>
    <row r="114" spans="1:18" ht="24.75" customHeight="1">
      <c r="A114" s="54">
        <f t="shared" si="16"/>
        <v>112</v>
      </c>
      <c r="B114" s="55" t="str">
        <f t="shared" si="19"/>
        <v>K16E0325</v>
      </c>
      <c r="C114" s="54">
        <f t="shared" si="20"/>
        <v>25</v>
      </c>
      <c r="D114" s="50">
        <v>162413924</v>
      </c>
      <c r="E114" s="57" t="s">
        <v>461</v>
      </c>
      <c r="F114" s="58" t="s">
        <v>459</v>
      </c>
      <c r="G114" s="53" t="s">
        <v>462</v>
      </c>
      <c r="H114" s="51" t="s">
        <v>410</v>
      </c>
      <c r="I114" s="56">
        <v>407</v>
      </c>
      <c r="J114" s="52" t="s">
        <v>411</v>
      </c>
      <c r="K114" s="171" t="str">
        <f t="shared" si="17"/>
        <v>407K16E03</v>
      </c>
      <c r="L114" s="172">
        <f t="shared" si="13"/>
        <v>1</v>
      </c>
      <c r="M114" s="173"/>
      <c r="N114" s="174" t="str">
        <f t="shared" si="15"/>
        <v/>
      </c>
      <c r="O114" s="190" t="str">
        <f>VLOOKUP(D114,TH!D$3:K$3889,6,0)</f>
        <v>x</v>
      </c>
      <c r="P114" s="175" t="str">
        <f>IF(M114&lt;&gt;0,M114,IF(ISNA(VLOOKUP(D114,TH!D$4:K$3889,6,0))=TRUE,"Nợ HP",""))</f>
        <v/>
      </c>
      <c r="Q114" s="174">
        <f t="shared" si="18"/>
        <v>112</v>
      </c>
      <c r="R114" s="175">
        <f t="shared" si="14"/>
        <v>1</v>
      </c>
    </row>
    <row r="115" spans="1:18" ht="24.75" customHeight="1">
      <c r="A115" s="54">
        <f t="shared" si="16"/>
        <v>113</v>
      </c>
      <c r="B115" s="55" t="str">
        <f t="shared" si="19"/>
        <v>K16E0326</v>
      </c>
      <c r="C115" s="54">
        <f t="shared" si="20"/>
        <v>26</v>
      </c>
      <c r="D115" s="50">
        <v>152416453</v>
      </c>
      <c r="E115" s="57" t="s">
        <v>463</v>
      </c>
      <c r="F115" s="58" t="s">
        <v>464</v>
      </c>
      <c r="G115" s="53">
        <v>33486</v>
      </c>
      <c r="H115" s="51" t="s">
        <v>415</v>
      </c>
      <c r="I115" s="56">
        <v>407</v>
      </c>
      <c r="J115" s="52" t="s">
        <v>411</v>
      </c>
      <c r="K115" s="171" t="str">
        <f t="shared" si="17"/>
        <v>407K16E03</v>
      </c>
      <c r="L115" s="172">
        <f t="shared" si="13"/>
        <v>1</v>
      </c>
      <c r="M115" s="173"/>
      <c r="N115" s="174" t="str">
        <f t="shared" si="15"/>
        <v/>
      </c>
      <c r="O115" s="190" t="str">
        <f>VLOOKUP(D115,TH!D$3:K$3889,6,0)</f>
        <v>x</v>
      </c>
      <c r="P115" s="175" t="str">
        <f>IF(M115&lt;&gt;0,M115,IF(ISNA(VLOOKUP(D115,TH!D$4:K$3889,6,0))=TRUE,"Nợ HP",""))</f>
        <v/>
      </c>
      <c r="Q115" s="174">
        <f t="shared" si="18"/>
        <v>113</v>
      </c>
      <c r="R115" s="175">
        <f t="shared" si="14"/>
        <v>1</v>
      </c>
    </row>
    <row r="116" spans="1:18" ht="24.75" customHeight="1">
      <c r="A116" s="54">
        <f t="shared" si="16"/>
        <v>114</v>
      </c>
      <c r="B116" s="55" t="str">
        <f t="shared" si="19"/>
        <v>K16E0327</v>
      </c>
      <c r="C116" s="54">
        <f t="shared" si="20"/>
        <v>27</v>
      </c>
      <c r="D116" s="50">
        <v>162413926</v>
      </c>
      <c r="E116" s="57" t="s">
        <v>465</v>
      </c>
      <c r="F116" s="58" t="s">
        <v>464</v>
      </c>
      <c r="G116" s="53">
        <v>33756</v>
      </c>
      <c r="H116" s="51" t="s">
        <v>410</v>
      </c>
      <c r="I116" s="56">
        <v>407</v>
      </c>
      <c r="J116" s="52" t="s">
        <v>411</v>
      </c>
      <c r="K116" s="171" t="str">
        <f t="shared" si="17"/>
        <v>407K16E03</v>
      </c>
      <c r="L116" s="172">
        <f t="shared" si="13"/>
        <v>1</v>
      </c>
      <c r="M116" s="173"/>
      <c r="N116" s="174" t="str">
        <f t="shared" si="15"/>
        <v/>
      </c>
      <c r="O116" s="190" t="str">
        <f>VLOOKUP(D116,TH!D$3:K$3889,6,0)</f>
        <v>x</v>
      </c>
      <c r="P116" s="175" t="str">
        <f>IF(M116&lt;&gt;0,M116,IF(ISNA(VLOOKUP(D116,TH!D$4:K$3889,6,0))=TRUE,"Nợ HP",""))</f>
        <v/>
      </c>
      <c r="Q116" s="174">
        <f t="shared" si="18"/>
        <v>114</v>
      </c>
      <c r="R116" s="175">
        <f t="shared" si="14"/>
        <v>1</v>
      </c>
    </row>
    <row r="117" spans="1:18" ht="24.75" customHeight="1">
      <c r="A117" s="54">
        <f t="shared" si="16"/>
        <v>115</v>
      </c>
      <c r="B117" s="55" t="str">
        <f t="shared" si="19"/>
        <v>K16E0328</v>
      </c>
      <c r="C117" s="54">
        <f t="shared" si="20"/>
        <v>28</v>
      </c>
      <c r="D117" s="50">
        <v>162413927</v>
      </c>
      <c r="E117" s="57" t="s">
        <v>466</v>
      </c>
      <c r="F117" s="58" t="s">
        <v>467</v>
      </c>
      <c r="G117" s="53" t="s">
        <v>468</v>
      </c>
      <c r="H117" s="51" t="s">
        <v>410</v>
      </c>
      <c r="I117" s="56">
        <v>407</v>
      </c>
      <c r="J117" s="52" t="s">
        <v>411</v>
      </c>
      <c r="K117" s="171" t="str">
        <f t="shared" si="17"/>
        <v>407K16E03</v>
      </c>
      <c r="L117" s="172">
        <f t="shared" si="13"/>
        <v>1</v>
      </c>
      <c r="M117" s="173"/>
      <c r="N117" s="174" t="str">
        <f t="shared" si="15"/>
        <v/>
      </c>
      <c r="O117" s="190" t="str">
        <f>VLOOKUP(D117,TH!D$3:K$3889,6,0)</f>
        <v>x</v>
      </c>
      <c r="P117" s="175" t="str">
        <f>IF(M117&lt;&gt;0,M117,IF(ISNA(VLOOKUP(D117,TH!D$4:K$3889,6,0))=TRUE,"Nợ HP",""))</f>
        <v/>
      </c>
      <c r="Q117" s="174">
        <f t="shared" si="18"/>
        <v>115</v>
      </c>
      <c r="R117" s="175">
        <f t="shared" si="14"/>
        <v>1</v>
      </c>
    </row>
    <row r="118" spans="1:18" ht="24.75" customHeight="1">
      <c r="A118" s="54">
        <f t="shared" si="16"/>
        <v>116</v>
      </c>
      <c r="B118" s="55" t="str">
        <f t="shared" si="19"/>
        <v>K16E0329</v>
      </c>
      <c r="C118" s="54">
        <f t="shared" si="20"/>
        <v>29</v>
      </c>
      <c r="D118" s="50">
        <v>162416456</v>
      </c>
      <c r="E118" s="57" t="s">
        <v>469</v>
      </c>
      <c r="F118" s="58" t="s">
        <v>259</v>
      </c>
      <c r="G118" s="53" t="s">
        <v>470</v>
      </c>
      <c r="H118" s="51" t="s">
        <v>415</v>
      </c>
      <c r="I118" s="56">
        <v>407</v>
      </c>
      <c r="J118" s="52" t="s">
        <v>411</v>
      </c>
      <c r="K118" s="171" t="str">
        <f t="shared" si="17"/>
        <v>407K16E03</v>
      </c>
      <c r="L118" s="172">
        <f t="shared" si="13"/>
        <v>1</v>
      </c>
      <c r="M118" s="173"/>
      <c r="N118" s="174" t="str">
        <f t="shared" si="15"/>
        <v/>
      </c>
      <c r="O118" s="190" t="str">
        <f>VLOOKUP(D118,TH!D$3:K$3889,6,0)</f>
        <v>x</v>
      </c>
      <c r="P118" s="175" t="str">
        <f>IF(M118&lt;&gt;0,M118,IF(ISNA(VLOOKUP(D118,TH!D$4:K$3889,6,0))=TRUE,"Nợ HP",""))</f>
        <v/>
      </c>
      <c r="Q118" s="174">
        <f t="shared" si="18"/>
        <v>116</v>
      </c>
      <c r="R118" s="175">
        <f t="shared" si="14"/>
        <v>1</v>
      </c>
    </row>
    <row r="119" spans="1:18" ht="24.75" customHeight="1">
      <c r="A119" s="54">
        <f t="shared" si="16"/>
        <v>117</v>
      </c>
      <c r="B119" s="55" t="str">
        <f t="shared" si="19"/>
        <v>K16E0330</v>
      </c>
      <c r="C119" s="54">
        <f t="shared" si="20"/>
        <v>30</v>
      </c>
      <c r="D119" s="50">
        <v>162413934</v>
      </c>
      <c r="E119" s="57" t="s">
        <v>471</v>
      </c>
      <c r="F119" s="58" t="s">
        <v>121</v>
      </c>
      <c r="G119" s="53" t="s">
        <v>472</v>
      </c>
      <c r="H119" s="51" t="s">
        <v>415</v>
      </c>
      <c r="I119" s="56">
        <v>407</v>
      </c>
      <c r="J119" s="52" t="s">
        <v>411</v>
      </c>
      <c r="K119" s="171" t="str">
        <f t="shared" si="17"/>
        <v>407K16E03</v>
      </c>
      <c r="L119" s="172">
        <f t="shared" si="13"/>
        <v>1</v>
      </c>
      <c r="M119" s="173"/>
      <c r="N119" s="174" t="str">
        <f t="shared" si="15"/>
        <v/>
      </c>
      <c r="O119" s="190" t="str">
        <f>VLOOKUP(D119,TH!D$3:K$3889,6,0)</f>
        <v>x</v>
      </c>
      <c r="P119" s="175" t="str">
        <f>IF(M119&lt;&gt;0,M119,IF(ISNA(VLOOKUP(D119,TH!D$4:K$3889,6,0))=TRUE,"Nợ HP",""))</f>
        <v/>
      </c>
      <c r="Q119" s="174">
        <f t="shared" si="18"/>
        <v>117</v>
      </c>
      <c r="R119" s="175">
        <f t="shared" si="14"/>
        <v>1</v>
      </c>
    </row>
    <row r="120" spans="1:18" ht="24.75" customHeight="1">
      <c r="A120" s="54">
        <f t="shared" si="16"/>
        <v>118</v>
      </c>
      <c r="B120" s="55" t="str">
        <f t="shared" si="19"/>
        <v>K16E0331</v>
      </c>
      <c r="C120" s="54">
        <f t="shared" si="20"/>
        <v>31</v>
      </c>
      <c r="D120" s="50">
        <v>162413935</v>
      </c>
      <c r="E120" s="57" t="s">
        <v>443</v>
      </c>
      <c r="F120" s="58" t="s">
        <v>121</v>
      </c>
      <c r="G120" s="53" t="s">
        <v>473</v>
      </c>
      <c r="H120" s="51" t="s">
        <v>415</v>
      </c>
      <c r="I120" s="56">
        <v>407</v>
      </c>
      <c r="J120" s="52" t="s">
        <v>411</v>
      </c>
      <c r="K120" s="171" t="str">
        <f t="shared" si="17"/>
        <v>407K16E03</v>
      </c>
      <c r="L120" s="172">
        <f t="shared" si="13"/>
        <v>1</v>
      </c>
      <c r="M120" s="173"/>
      <c r="N120" s="174" t="str">
        <f>IF(M120&lt;&gt;0,"Học Ghép","")</f>
        <v/>
      </c>
      <c r="O120" s="190" t="str">
        <f>VLOOKUP(D120,TH!D$3:K$3889,6,0)</f>
        <v>x</v>
      </c>
      <c r="P120" s="175" t="str">
        <f>IF(M120&lt;&gt;0,M120,IF(ISNA(VLOOKUP(D120,TH!D$4:K$3889,6,0))=TRUE,"Nợ HP",""))</f>
        <v/>
      </c>
      <c r="Q120" s="174">
        <f t="shared" si="18"/>
        <v>118</v>
      </c>
      <c r="R120" s="175">
        <f t="shared" si="14"/>
        <v>1</v>
      </c>
    </row>
    <row r="121" spans="1:18" ht="24.75" customHeight="1">
      <c r="A121" s="54">
        <f t="shared" si="16"/>
        <v>119</v>
      </c>
      <c r="B121" s="55" t="str">
        <f t="shared" si="19"/>
        <v>K16E0332</v>
      </c>
      <c r="C121" s="54">
        <f t="shared" si="20"/>
        <v>32</v>
      </c>
      <c r="D121" s="50">
        <v>162413939</v>
      </c>
      <c r="E121" s="57" t="s">
        <v>474</v>
      </c>
      <c r="F121" s="58" t="s">
        <v>121</v>
      </c>
      <c r="G121" s="53" t="s">
        <v>456</v>
      </c>
      <c r="H121" s="51" t="s">
        <v>410</v>
      </c>
      <c r="I121" s="56">
        <v>407</v>
      </c>
      <c r="J121" s="52" t="s">
        <v>411</v>
      </c>
      <c r="K121" s="171" t="str">
        <f t="shared" si="17"/>
        <v>407K16E03</v>
      </c>
      <c r="L121" s="172">
        <f t="shared" si="13"/>
        <v>1</v>
      </c>
      <c r="M121" s="173"/>
      <c r="N121" s="174" t="str">
        <f t="shared" si="15"/>
        <v/>
      </c>
      <c r="O121" s="190" t="str">
        <f>VLOOKUP(D121,TH!D$3:K$3889,6,0)</f>
        <v>x</v>
      </c>
      <c r="P121" s="175" t="str">
        <f>IF(M121&lt;&gt;0,M121,IF(ISNA(VLOOKUP(D121,TH!D$4:K$3889,6,0))=TRUE,"Nợ HP",""))</f>
        <v/>
      </c>
      <c r="Q121" s="174">
        <f t="shared" si="18"/>
        <v>119</v>
      </c>
      <c r="R121" s="175">
        <f t="shared" si="14"/>
        <v>1</v>
      </c>
    </row>
    <row r="122" spans="1:18" ht="24.75" customHeight="1">
      <c r="A122" s="54">
        <f t="shared" si="16"/>
        <v>120</v>
      </c>
      <c r="B122" s="55" t="str">
        <f t="shared" si="19"/>
        <v>K16E0333</v>
      </c>
      <c r="C122" s="54">
        <f t="shared" si="20"/>
        <v>33</v>
      </c>
      <c r="D122" s="50">
        <v>162417023</v>
      </c>
      <c r="E122" s="57" t="s">
        <v>475</v>
      </c>
      <c r="F122" s="58" t="s">
        <v>121</v>
      </c>
      <c r="G122" s="53" t="s">
        <v>476</v>
      </c>
      <c r="H122" s="51" t="s">
        <v>415</v>
      </c>
      <c r="I122" s="56">
        <v>407</v>
      </c>
      <c r="J122" s="52" t="s">
        <v>411</v>
      </c>
      <c r="K122" s="171" t="str">
        <f t="shared" si="17"/>
        <v>407K16E03</v>
      </c>
      <c r="L122" s="172">
        <f t="shared" si="13"/>
        <v>1</v>
      </c>
      <c r="M122" s="173"/>
      <c r="N122" s="174" t="str">
        <f t="shared" si="15"/>
        <v/>
      </c>
      <c r="O122" s="190" t="str">
        <f>VLOOKUP(D122,TH!D$3:K$3889,6,0)</f>
        <v>x</v>
      </c>
      <c r="P122" s="175" t="str">
        <f>IF(M122&lt;&gt;0,M122,IF(ISNA(VLOOKUP(D122,TH!D$4:K$3889,6,0))=TRUE,"Nợ HP",""))</f>
        <v/>
      </c>
      <c r="Q122" s="174">
        <f t="shared" si="18"/>
        <v>120</v>
      </c>
      <c r="R122" s="175">
        <f t="shared" si="14"/>
        <v>1</v>
      </c>
    </row>
    <row r="123" spans="1:18" ht="24.75" customHeight="1">
      <c r="A123" s="54">
        <f t="shared" si="16"/>
        <v>121</v>
      </c>
      <c r="B123" s="55" t="str">
        <f t="shared" si="19"/>
        <v>K16E0334</v>
      </c>
      <c r="C123" s="54">
        <f t="shared" si="20"/>
        <v>34</v>
      </c>
      <c r="D123" s="50">
        <v>162413940</v>
      </c>
      <c r="E123" s="57" t="s">
        <v>192</v>
      </c>
      <c r="F123" s="58" t="s">
        <v>270</v>
      </c>
      <c r="G123" s="53" t="s">
        <v>477</v>
      </c>
      <c r="H123" s="51" t="s">
        <v>415</v>
      </c>
      <c r="I123" s="56">
        <v>407</v>
      </c>
      <c r="J123" s="52" t="s">
        <v>411</v>
      </c>
      <c r="K123" s="171" t="str">
        <f t="shared" si="17"/>
        <v>407K16E03</v>
      </c>
      <c r="L123" s="172">
        <f t="shared" si="13"/>
        <v>1</v>
      </c>
      <c r="M123" s="173"/>
      <c r="N123" s="174" t="str">
        <f t="shared" si="15"/>
        <v/>
      </c>
      <c r="O123" s="190" t="str">
        <f>VLOOKUP(D123,TH!D$3:K$3889,6,0)</f>
        <v>x</v>
      </c>
      <c r="P123" s="175" t="str">
        <f>IF(M123&lt;&gt;0,M123,IF(ISNA(VLOOKUP(D123,TH!D$4:K$3889,6,0))=TRUE,"Nợ HP",""))</f>
        <v/>
      </c>
      <c r="Q123" s="174">
        <f t="shared" si="18"/>
        <v>121</v>
      </c>
      <c r="R123" s="175">
        <f t="shared" si="14"/>
        <v>1</v>
      </c>
    </row>
    <row r="124" spans="1:18" ht="24.75" customHeight="1">
      <c r="A124" s="54">
        <f t="shared" si="16"/>
        <v>122</v>
      </c>
      <c r="B124" s="55" t="str">
        <f t="shared" si="19"/>
        <v>K16E0335</v>
      </c>
      <c r="C124" s="54">
        <f t="shared" si="20"/>
        <v>35</v>
      </c>
      <c r="D124" s="50">
        <v>162413952</v>
      </c>
      <c r="E124" s="57" t="s">
        <v>198</v>
      </c>
      <c r="F124" s="58" t="s">
        <v>478</v>
      </c>
      <c r="G124" s="53" t="s">
        <v>292</v>
      </c>
      <c r="H124" s="51" t="s">
        <v>415</v>
      </c>
      <c r="I124" s="56">
        <v>407</v>
      </c>
      <c r="J124" s="52" t="s">
        <v>411</v>
      </c>
      <c r="K124" s="171" t="str">
        <f t="shared" si="17"/>
        <v>407K16E03</v>
      </c>
      <c r="L124" s="172">
        <f t="shared" si="13"/>
        <v>1</v>
      </c>
      <c r="M124" s="173"/>
      <c r="N124" s="174" t="str">
        <f t="shared" si="15"/>
        <v/>
      </c>
      <c r="O124" s="190" t="str">
        <f>VLOOKUP(D124,TH!D$3:K$3889,6,0)</f>
        <v>x</v>
      </c>
      <c r="P124" s="175" t="str">
        <f>IF(M124&lt;&gt;0,M124,IF(ISNA(VLOOKUP(D124,TH!D$4:K$3889,6,0))=TRUE,"Nợ HP",""))</f>
        <v/>
      </c>
      <c r="Q124" s="174">
        <f t="shared" si="18"/>
        <v>122</v>
      </c>
      <c r="R124" s="175">
        <f t="shared" si="14"/>
        <v>1</v>
      </c>
    </row>
    <row r="125" spans="1:18" ht="24.75" customHeight="1">
      <c r="A125" s="54">
        <f t="shared" si="16"/>
        <v>123</v>
      </c>
      <c r="B125" s="55" t="str">
        <f t="shared" si="19"/>
        <v>K16E0336</v>
      </c>
      <c r="C125" s="54">
        <f t="shared" si="20"/>
        <v>36</v>
      </c>
      <c r="D125" s="50">
        <v>152412052</v>
      </c>
      <c r="E125" s="57" t="s">
        <v>479</v>
      </c>
      <c r="F125" s="58" t="s">
        <v>480</v>
      </c>
      <c r="G125" s="53" t="s">
        <v>481</v>
      </c>
      <c r="H125" s="51" t="s">
        <v>410</v>
      </c>
      <c r="I125" s="56">
        <v>407</v>
      </c>
      <c r="J125" s="52" t="s">
        <v>411</v>
      </c>
      <c r="K125" s="171" t="str">
        <f t="shared" si="17"/>
        <v>407K16E03</v>
      </c>
      <c r="L125" s="172">
        <f t="shared" si="13"/>
        <v>1</v>
      </c>
      <c r="M125" s="173"/>
      <c r="N125" s="174" t="str">
        <f t="shared" si="15"/>
        <v/>
      </c>
      <c r="O125" s="190" t="str">
        <f>VLOOKUP(D125,TH!D$3:K$3889,6,0)</f>
        <v>x</v>
      </c>
      <c r="P125" s="175" t="str">
        <f>IF(M125&lt;&gt;0,M125,IF(ISNA(VLOOKUP(D125,TH!D$4:K$3889,6,0))=TRUE,"Nợ HP",""))</f>
        <v/>
      </c>
      <c r="Q125" s="174">
        <f t="shared" si="18"/>
        <v>123</v>
      </c>
      <c r="R125" s="175">
        <f t="shared" si="14"/>
        <v>1</v>
      </c>
    </row>
    <row r="126" spans="1:18" ht="24.75" customHeight="1">
      <c r="A126" s="54">
        <f t="shared" si="16"/>
        <v>124</v>
      </c>
      <c r="B126" s="55" t="str">
        <f t="shared" si="19"/>
        <v>K16E0337</v>
      </c>
      <c r="C126" s="54">
        <f t="shared" si="20"/>
        <v>37</v>
      </c>
      <c r="D126" s="50">
        <v>152413376</v>
      </c>
      <c r="E126" s="57" t="s">
        <v>482</v>
      </c>
      <c r="F126" s="58" t="s">
        <v>308</v>
      </c>
      <c r="G126" s="53" t="s">
        <v>483</v>
      </c>
      <c r="H126" s="51" t="s">
        <v>410</v>
      </c>
      <c r="I126" s="56">
        <v>407</v>
      </c>
      <c r="J126" s="52" t="s">
        <v>411</v>
      </c>
      <c r="K126" s="171" t="str">
        <f t="shared" si="17"/>
        <v>407K16E03</v>
      </c>
      <c r="L126" s="172">
        <f t="shared" si="13"/>
        <v>1</v>
      </c>
      <c r="M126" s="173"/>
      <c r="N126" s="174" t="str">
        <f t="shared" si="15"/>
        <v/>
      </c>
      <c r="O126" s="190" t="str">
        <f>VLOOKUP(D126,TH!D$3:K$3889,6,0)</f>
        <v>x</v>
      </c>
      <c r="P126" s="175" t="str">
        <f>IF(M126&lt;&gt;0,M126,IF(ISNA(VLOOKUP(D126,TH!D$4:K$3889,6,0))=TRUE,"Nợ HP",""))</f>
        <v/>
      </c>
      <c r="Q126" s="174">
        <f t="shared" si="18"/>
        <v>124</v>
      </c>
      <c r="R126" s="175">
        <f t="shared" si="14"/>
        <v>1</v>
      </c>
    </row>
    <row r="127" spans="1:18" ht="24.75" customHeight="1">
      <c r="A127" s="54">
        <f t="shared" si="16"/>
        <v>125</v>
      </c>
      <c r="B127" s="55" t="str">
        <f t="shared" si="19"/>
        <v>K16E0338</v>
      </c>
      <c r="C127" s="54">
        <f t="shared" si="20"/>
        <v>38</v>
      </c>
      <c r="D127" s="50">
        <v>152413333</v>
      </c>
      <c r="E127" s="57" t="s">
        <v>484</v>
      </c>
      <c r="F127" s="58" t="s">
        <v>485</v>
      </c>
      <c r="G127" s="53">
        <v>33460</v>
      </c>
      <c r="H127" s="51" t="s">
        <v>415</v>
      </c>
      <c r="I127" s="56">
        <v>407</v>
      </c>
      <c r="J127" s="52" t="s">
        <v>411</v>
      </c>
      <c r="K127" s="171" t="str">
        <f t="shared" si="17"/>
        <v>407K16E03</v>
      </c>
      <c r="L127" s="172">
        <f t="shared" si="13"/>
        <v>1</v>
      </c>
      <c r="M127" s="173"/>
      <c r="N127" s="174" t="str">
        <f t="shared" si="15"/>
        <v/>
      </c>
      <c r="O127" s="190" t="str">
        <f>VLOOKUP(D127,TH!D$3:K$3889,6,0)</f>
        <v>x</v>
      </c>
      <c r="P127" s="175" t="str">
        <f>IF(M127&lt;&gt;0,M127,IF(ISNA(VLOOKUP(D127,TH!D$4:K$3889,6,0))=TRUE,"Nợ HP",""))</f>
        <v/>
      </c>
      <c r="Q127" s="174">
        <f t="shared" si="18"/>
        <v>125</v>
      </c>
      <c r="R127" s="175">
        <f t="shared" si="14"/>
        <v>1</v>
      </c>
    </row>
    <row r="128" spans="1:18" ht="24.75" customHeight="1">
      <c r="A128" s="54">
        <f t="shared" si="16"/>
        <v>126</v>
      </c>
      <c r="B128" s="55" t="str">
        <f t="shared" si="19"/>
        <v>K16E0339</v>
      </c>
      <c r="C128" s="54">
        <f t="shared" si="20"/>
        <v>39</v>
      </c>
      <c r="D128" s="50">
        <v>152413326</v>
      </c>
      <c r="E128" s="57" t="s">
        <v>3139</v>
      </c>
      <c r="F128" s="58" t="s">
        <v>262</v>
      </c>
      <c r="G128" s="53"/>
      <c r="H128" s="51" t="s">
        <v>3301</v>
      </c>
      <c r="I128" s="56">
        <v>407</v>
      </c>
      <c r="J128" s="52" t="s">
        <v>411</v>
      </c>
      <c r="K128" s="171" t="str">
        <f t="shared" ref="K128" si="23">I128&amp;J128</f>
        <v>407K16E03</v>
      </c>
      <c r="L128" s="172">
        <f t="shared" si="13"/>
        <v>1</v>
      </c>
      <c r="M128" s="173"/>
      <c r="N128" s="174" t="str">
        <f t="shared" ref="N128" si="24">IF(M128&lt;&gt;0,"Học Ghép","")</f>
        <v/>
      </c>
      <c r="O128" s="190" t="str">
        <f>VLOOKUP(D128,TH!D$3:K$3889,6,0)</f>
        <v>x</v>
      </c>
      <c r="P128" s="175" t="str">
        <f>IF(M128&lt;&gt;0,M128,IF(ISNA(VLOOKUP(D128,TH!D$4:K$3889,6,0))=TRUE,"Nợ HP",""))</f>
        <v/>
      </c>
      <c r="Q128" s="174">
        <f t="shared" si="18"/>
        <v>126</v>
      </c>
      <c r="R128" s="175">
        <f t="shared" si="14"/>
        <v>1</v>
      </c>
    </row>
    <row r="129" spans="1:18" ht="24.75" customHeight="1">
      <c r="A129" s="54">
        <f t="shared" si="16"/>
        <v>127</v>
      </c>
      <c r="B129" s="55" t="str">
        <f t="shared" si="19"/>
        <v>K16E0401</v>
      </c>
      <c r="C129" s="54">
        <f t="shared" si="20"/>
        <v>1</v>
      </c>
      <c r="D129" s="50">
        <v>162423967</v>
      </c>
      <c r="E129" s="57" t="s">
        <v>466</v>
      </c>
      <c r="F129" s="58" t="s">
        <v>486</v>
      </c>
      <c r="G129" s="53" t="s">
        <v>487</v>
      </c>
      <c r="H129" s="51" t="s">
        <v>488</v>
      </c>
      <c r="I129" s="56">
        <v>408</v>
      </c>
      <c r="J129" s="52" t="s">
        <v>489</v>
      </c>
      <c r="K129" s="171" t="str">
        <f t="shared" si="17"/>
        <v>408K16E04</v>
      </c>
      <c r="L129" s="172">
        <f t="shared" si="13"/>
        <v>1</v>
      </c>
      <c r="M129" s="173"/>
      <c r="N129" s="174" t="str">
        <f t="shared" si="15"/>
        <v/>
      </c>
      <c r="O129" s="190" t="str">
        <f>VLOOKUP(D129,TH!D$3:K$3889,6,0)</f>
        <v>x</v>
      </c>
      <c r="P129" s="175" t="str">
        <f>IF(M129&lt;&gt;0,M129,IF(ISNA(VLOOKUP(D129,TH!D$4:K$3889,6,0))=TRUE,"Nợ HP",""))</f>
        <v/>
      </c>
      <c r="Q129" s="174">
        <f t="shared" si="18"/>
        <v>127</v>
      </c>
      <c r="R129" s="175">
        <f t="shared" si="14"/>
        <v>1</v>
      </c>
    </row>
    <row r="130" spans="1:18" ht="24.75" customHeight="1">
      <c r="A130" s="54">
        <f t="shared" si="16"/>
        <v>128</v>
      </c>
      <c r="B130" s="55" t="str">
        <f t="shared" si="19"/>
        <v>K16E0402</v>
      </c>
      <c r="C130" s="54">
        <f t="shared" si="20"/>
        <v>2</v>
      </c>
      <c r="D130" s="50">
        <v>162717325</v>
      </c>
      <c r="E130" s="57" t="s">
        <v>429</v>
      </c>
      <c r="F130" s="58" t="s">
        <v>486</v>
      </c>
      <c r="G130" s="53" t="s">
        <v>490</v>
      </c>
      <c r="H130" s="51" t="s">
        <v>491</v>
      </c>
      <c r="I130" s="56">
        <v>601</v>
      </c>
      <c r="J130" s="52" t="s">
        <v>489</v>
      </c>
      <c r="K130" s="171" t="str">
        <f t="shared" si="17"/>
        <v>601K16E04</v>
      </c>
      <c r="L130" s="172">
        <f t="shared" si="13"/>
        <v>1</v>
      </c>
      <c r="M130" s="173"/>
      <c r="N130" s="174" t="str">
        <f t="shared" si="15"/>
        <v/>
      </c>
      <c r="O130" s="190" t="str">
        <f>VLOOKUP(D130,TH!D$3:K$3889,6,0)</f>
        <v>x</v>
      </c>
      <c r="P130" s="175" t="str">
        <f>IF(M130&lt;&gt;0,M130,IF(ISNA(VLOOKUP(D130,TH!D$4:K$3889,6,0))=TRUE,"Nợ HP",""))</f>
        <v/>
      </c>
      <c r="Q130" s="174">
        <f t="shared" si="18"/>
        <v>128</v>
      </c>
      <c r="R130" s="175">
        <f t="shared" si="14"/>
        <v>1</v>
      </c>
    </row>
    <row r="131" spans="1:18" ht="24.75" customHeight="1">
      <c r="A131" s="54">
        <f t="shared" si="16"/>
        <v>129</v>
      </c>
      <c r="B131" s="55" t="str">
        <f t="shared" si="19"/>
        <v>K16E0403</v>
      </c>
      <c r="C131" s="54">
        <f t="shared" si="20"/>
        <v>3</v>
      </c>
      <c r="D131" s="50">
        <v>162423968</v>
      </c>
      <c r="E131" s="57" t="s">
        <v>492</v>
      </c>
      <c r="F131" s="58" t="s">
        <v>422</v>
      </c>
      <c r="G131" s="53" t="s">
        <v>493</v>
      </c>
      <c r="H131" s="51" t="s">
        <v>488</v>
      </c>
      <c r="I131" s="56">
        <v>408</v>
      </c>
      <c r="J131" s="52" t="s">
        <v>489</v>
      </c>
      <c r="K131" s="171" t="str">
        <f t="shared" si="17"/>
        <v>408K16E04</v>
      </c>
      <c r="L131" s="172">
        <f t="shared" ref="L131:L194" si="25">COUNTIF($D$3:$D$4101,D131)</f>
        <v>1</v>
      </c>
      <c r="M131" s="173"/>
      <c r="N131" s="174" t="str">
        <f t="shared" si="15"/>
        <v/>
      </c>
      <c r="O131" s="190" t="str">
        <f>VLOOKUP(D131,TH!D$3:K$3889,6,0)</f>
        <v>x</v>
      </c>
      <c r="P131" s="175" t="str">
        <f>IF(M131&lt;&gt;0,M131,IF(ISNA(VLOOKUP(D131,TH!D$4:K$3889,6,0))=TRUE,"Nợ HP",""))</f>
        <v/>
      </c>
      <c r="Q131" s="174">
        <f t="shared" si="18"/>
        <v>129</v>
      </c>
      <c r="R131" s="175">
        <f t="shared" si="14"/>
        <v>1</v>
      </c>
    </row>
    <row r="132" spans="1:18" ht="24.75" customHeight="1">
      <c r="A132" s="54">
        <f t="shared" si="16"/>
        <v>130</v>
      </c>
      <c r="B132" s="55" t="str">
        <f t="shared" si="19"/>
        <v>K16E0404</v>
      </c>
      <c r="C132" s="54">
        <f t="shared" si="20"/>
        <v>4</v>
      </c>
      <c r="D132" s="50">
        <v>162735068</v>
      </c>
      <c r="E132" s="57" t="s">
        <v>494</v>
      </c>
      <c r="F132" s="58" t="s">
        <v>495</v>
      </c>
      <c r="G132" s="53" t="s">
        <v>460</v>
      </c>
      <c r="H132" s="51" t="s">
        <v>491</v>
      </c>
      <c r="I132" s="56">
        <v>608</v>
      </c>
      <c r="J132" s="52" t="s">
        <v>489</v>
      </c>
      <c r="K132" s="171" t="str">
        <f t="shared" si="17"/>
        <v>608K16E04</v>
      </c>
      <c r="L132" s="172">
        <f t="shared" si="25"/>
        <v>1</v>
      </c>
      <c r="M132" s="173"/>
      <c r="N132" s="174" t="str">
        <f t="shared" si="15"/>
        <v/>
      </c>
      <c r="O132" s="190" t="str">
        <f>VLOOKUP(D132,TH!D$3:K$3889,6,0)</f>
        <v>x</v>
      </c>
      <c r="P132" s="175" t="str">
        <f>IF(M132&lt;&gt;0,M132,IF(ISNA(VLOOKUP(D132,TH!D$4:K$3889,6,0))=TRUE,"Nợ HP",""))</f>
        <v/>
      </c>
      <c r="Q132" s="174">
        <f t="shared" si="18"/>
        <v>130</v>
      </c>
      <c r="R132" s="175">
        <f t="shared" si="14"/>
        <v>1</v>
      </c>
    </row>
    <row r="133" spans="1:18" ht="24.75" customHeight="1">
      <c r="A133" s="54">
        <f t="shared" si="16"/>
        <v>131</v>
      </c>
      <c r="B133" s="55" t="str">
        <f t="shared" si="19"/>
        <v>K16E0405</v>
      </c>
      <c r="C133" s="54">
        <f t="shared" si="20"/>
        <v>5</v>
      </c>
      <c r="D133" s="50">
        <v>162716854</v>
      </c>
      <c r="E133" s="57" t="s">
        <v>496</v>
      </c>
      <c r="F133" s="58" t="s">
        <v>323</v>
      </c>
      <c r="G133" s="53" t="s">
        <v>497</v>
      </c>
      <c r="H133" s="51" t="s">
        <v>491</v>
      </c>
      <c r="I133" s="56">
        <v>601</v>
      </c>
      <c r="J133" s="52" t="s">
        <v>489</v>
      </c>
      <c r="K133" s="171" t="str">
        <f t="shared" si="17"/>
        <v>601K16E04</v>
      </c>
      <c r="L133" s="172">
        <f t="shared" si="25"/>
        <v>1</v>
      </c>
      <c r="M133" s="173"/>
      <c r="N133" s="174" t="str">
        <f t="shared" si="15"/>
        <v/>
      </c>
      <c r="O133" s="190" t="str">
        <f>VLOOKUP(D133,TH!D$3:K$3889,6,0)</f>
        <v>x</v>
      </c>
      <c r="P133" s="175" t="str">
        <f>IF(M133&lt;&gt;0,M133,IF(ISNA(VLOOKUP(D133,TH!D$4:K$3889,6,0))=TRUE,"Nợ HP",""))</f>
        <v/>
      </c>
      <c r="Q133" s="174">
        <f t="shared" si="18"/>
        <v>131</v>
      </c>
      <c r="R133" s="175">
        <f t="shared" si="14"/>
        <v>1</v>
      </c>
    </row>
    <row r="134" spans="1:18" ht="24.75" customHeight="1">
      <c r="A134" s="54">
        <f t="shared" si="16"/>
        <v>132</v>
      </c>
      <c r="B134" s="55" t="str">
        <f t="shared" si="19"/>
        <v>K16E0406</v>
      </c>
      <c r="C134" s="54">
        <f t="shared" si="20"/>
        <v>6</v>
      </c>
      <c r="D134" s="50">
        <v>162427109</v>
      </c>
      <c r="E134" s="57" t="s">
        <v>498</v>
      </c>
      <c r="F134" s="58" t="s">
        <v>499</v>
      </c>
      <c r="G134" s="53" t="s">
        <v>500</v>
      </c>
      <c r="H134" s="51" t="s">
        <v>488</v>
      </c>
      <c r="I134" s="56">
        <v>408</v>
      </c>
      <c r="J134" s="52" t="s">
        <v>489</v>
      </c>
      <c r="K134" s="171" t="str">
        <f t="shared" si="17"/>
        <v>408K16E04</v>
      </c>
      <c r="L134" s="172">
        <f t="shared" si="25"/>
        <v>1</v>
      </c>
      <c r="M134" s="173"/>
      <c r="N134" s="174" t="str">
        <f t="shared" si="15"/>
        <v/>
      </c>
      <c r="O134" s="190" t="str">
        <f>VLOOKUP(D134,TH!D$3:K$3889,6,0)</f>
        <v>x</v>
      </c>
      <c r="P134" s="175" t="str">
        <f>IF(M134&lt;&gt;0,M134,IF(ISNA(VLOOKUP(D134,TH!D$4:K$3889,6,0))=TRUE,"Nợ HP",""))</f>
        <v/>
      </c>
      <c r="Q134" s="174">
        <f t="shared" si="18"/>
        <v>132</v>
      </c>
      <c r="R134" s="175">
        <f t="shared" si="14"/>
        <v>1</v>
      </c>
    </row>
    <row r="135" spans="1:18" ht="24.75" customHeight="1">
      <c r="A135" s="54">
        <f t="shared" si="16"/>
        <v>133</v>
      </c>
      <c r="B135" s="55" t="str">
        <f t="shared" si="19"/>
        <v>K16E0407</v>
      </c>
      <c r="C135" s="54">
        <f t="shared" si="20"/>
        <v>7</v>
      </c>
      <c r="D135" s="50">
        <v>162715065</v>
      </c>
      <c r="E135" s="57" t="s">
        <v>198</v>
      </c>
      <c r="F135" s="58" t="s">
        <v>328</v>
      </c>
      <c r="G135" s="53" t="s">
        <v>501</v>
      </c>
      <c r="H135" s="51" t="s">
        <v>491</v>
      </c>
      <c r="I135" s="56">
        <v>601</v>
      </c>
      <c r="J135" s="52" t="s">
        <v>489</v>
      </c>
      <c r="K135" s="171" t="str">
        <f t="shared" si="17"/>
        <v>601K16E04</v>
      </c>
      <c r="L135" s="172">
        <f t="shared" si="25"/>
        <v>1</v>
      </c>
      <c r="M135" s="173"/>
      <c r="N135" s="174" t="str">
        <f t="shared" si="15"/>
        <v/>
      </c>
      <c r="O135" s="190" t="str">
        <f>VLOOKUP(D135,TH!D$3:K$3889,6,0)</f>
        <v>x</v>
      </c>
      <c r="P135" s="175" t="str">
        <f>IF(M135&lt;&gt;0,M135,IF(ISNA(VLOOKUP(D135,TH!D$4:K$3889,6,0))=TRUE,"Nợ HP",""))</f>
        <v/>
      </c>
      <c r="Q135" s="174">
        <f t="shared" si="18"/>
        <v>133</v>
      </c>
      <c r="R135" s="175">
        <f t="shared" ref="R135:R198" si="26">R134</f>
        <v>1</v>
      </c>
    </row>
    <row r="136" spans="1:18" ht="24.75" customHeight="1">
      <c r="A136" s="54">
        <f t="shared" ref="A136:A199" si="27">A135+1</f>
        <v>134</v>
      </c>
      <c r="B136" s="55" t="str">
        <f t="shared" si="19"/>
        <v>K16E0408</v>
      </c>
      <c r="C136" s="54">
        <f t="shared" si="20"/>
        <v>8</v>
      </c>
      <c r="D136" s="50">
        <v>162737113</v>
      </c>
      <c r="E136" s="57" t="s">
        <v>330</v>
      </c>
      <c r="F136" s="58" t="s">
        <v>331</v>
      </c>
      <c r="G136" s="53" t="s">
        <v>502</v>
      </c>
      <c r="H136" s="51" t="s">
        <v>491</v>
      </c>
      <c r="I136" s="56">
        <v>608</v>
      </c>
      <c r="J136" s="52" t="s">
        <v>489</v>
      </c>
      <c r="K136" s="171" t="str">
        <f t="shared" si="17"/>
        <v>608K16E04</v>
      </c>
      <c r="L136" s="172">
        <f t="shared" si="25"/>
        <v>1</v>
      </c>
      <c r="M136" s="173"/>
      <c r="N136" s="174" t="str">
        <f t="shared" si="15"/>
        <v/>
      </c>
      <c r="O136" s="190" t="str">
        <f>VLOOKUP(D136,TH!D$3:K$3889,6,0)</f>
        <v>x</v>
      </c>
      <c r="P136" s="175" t="str">
        <f>IF(M136&lt;&gt;0,M136,IF(ISNA(VLOOKUP(D136,TH!D$4:K$3889,6,0))=TRUE,"Nợ HP",""))</f>
        <v/>
      </c>
      <c r="Q136" s="174">
        <f t="shared" si="18"/>
        <v>134</v>
      </c>
      <c r="R136" s="175">
        <f t="shared" si="26"/>
        <v>1</v>
      </c>
    </row>
    <row r="137" spans="1:18" ht="24.75" customHeight="1">
      <c r="A137" s="54">
        <f t="shared" si="27"/>
        <v>135</v>
      </c>
      <c r="B137" s="55" t="str">
        <f t="shared" si="19"/>
        <v>K16E0409</v>
      </c>
      <c r="C137" s="54">
        <f t="shared" si="20"/>
        <v>9</v>
      </c>
      <c r="D137" s="50">
        <v>162423969</v>
      </c>
      <c r="E137" s="57" t="s">
        <v>503</v>
      </c>
      <c r="F137" s="58" t="s">
        <v>504</v>
      </c>
      <c r="G137" s="53" t="s">
        <v>505</v>
      </c>
      <c r="H137" s="51" t="s">
        <v>488</v>
      </c>
      <c r="I137" s="56">
        <v>408</v>
      </c>
      <c r="J137" s="52" t="s">
        <v>489</v>
      </c>
      <c r="K137" s="171" t="str">
        <f t="shared" si="17"/>
        <v>408K16E04</v>
      </c>
      <c r="L137" s="172">
        <f t="shared" si="25"/>
        <v>1</v>
      </c>
      <c r="M137" s="173"/>
      <c r="N137" s="174" t="str">
        <f t="shared" si="15"/>
        <v/>
      </c>
      <c r="O137" s="190" t="str">
        <f>VLOOKUP(D137,TH!D$3:K$3889,6,0)</f>
        <v>x</v>
      </c>
      <c r="P137" s="175" t="str">
        <f>IF(M137&lt;&gt;0,M137,IF(ISNA(VLOOKUP(D137,TH!D$4:K$3889,6,0))=TRUE,"Nợ HP",""))</f>
        <v/>
      </c>
      <c r="Q137" s="174">
        <f t="shared" si="18"/>
        <v>135</v>
      </c>
      <c r="R137" s="175">
        <f t="shared" si="26"/>
        <v>1</v>
      </c>
    </row>
    <row r="138" spans="1:18" ht="24.75" customHeight="1">
      <c r="A138" s="54">
        <f t="shared" si="27"/>
        <v>136</v>
      </c>
      <c r="B138" s="55" t="str">
        <f t="shared" si="19"/>
        <v>K16E0410</v>
      </c>
      <c r="C138" s="54">
        <f t="shared" si="20"/>
        <v>10</v>
      </c>
      <c r="D138" s="50">
        <v>162715066</v>
      </c>
      <c r="E138" s="57" t="s">
        <v>330</v>
      </c>
      <c r="F138" s="58" t="s">
        <v>199</v>
      </c>
      <c r="G138" s="53" t="s">
        <v>462</v>
      </c>
      <c r="H138" s="51" t="s">
        <v>491</v>
      </c>
      <c r="I138" s="56">
        <v>601</v>
      </c>
      <c r="J138" s="52" t="s">
        <v>489</v>
      </c>
      <c r="K138" s="171" t="str">
        <f t="shared" ref="K138:K201" si="28">I138&amp;J138</f>
        <v>601K16E04</v>
      </c>
      <c r="L138" s="172">
        <f t="shared" si="25"/>
        <v>1</v>
      </c>
      <c r="M138" s="173"/>
      <c r="N138" s="174" t="str">
        <f t="shared" ref="N138:N201" si="29">IF(M138&lt;&gt;0,"Học Ghép","")</f>
        <v/>
      </c>
      <c r="O138" s="190" t="str">
        <f>VLOOKUP(D138,TH!D$3:K$3889,6,0)</f>
        <v>x</v>
      </c>
      <c r="P138" s="175" t="str">
        <f>IF(M138&lt;&gt;0,M138,IF(ISNA(VLOOKUP(D138,TH!D$4:K$3889,6,0))=TRUE,"Nợ HP",""))</f>
        <v/>
      </c>
      <c r="Q138" s="174">
        <f t="shared" ref="Q138:Q201" si="30">Q137+1</f>
        <v>136</v>
      </c>
      <c r="R138" s="175">
        <f t="shared" si="26"/>
        <v>1</v>
      </c>
    </row>
    <row r="139" spans="1:18" ht="24.75" customHeight="1">
      <c r="A139" s="54">
        <f t="shared" si="27"/>
        <v>137</v>
      </c>
      <c r="B139" s="55" t="str">
        <f t="shared" si="19"/>
        <v>K16E0411</v>
      </c>
      <c r="C139" s="54">
        <f t="shared" si="20"/>
        <v>11</v>
      </c>
      <c r="D139" s="50">
        <v>161325317</v>
      </c>
      <c r="E139" s="57" t="s">
        <v>506</v>
      </c>
      <c r="F139" s="58" t="s">
        <v>199</v>
      </c>
      <c r="G139" s="53" t="s">
        <v>507</v>
      </c>
      <c r="H139" s="51" t="s">
        <v>491</v>
      </c>
      <c r="I139" s="56">
        <v>608</v>
      </c>
      <c r="J139" s="52" t="s">
        <v>489</v>
      </c>
      <c r="K139" s="171" t="str">
        <f t="shared" si="28"/>
        <v>608K16E04</v>
      </c>
      <c r="L139" s="172">
        <f t="shared" si="25"/>
        <v>1</v>
      </c>
      <c r="M139" s="173"/>
      <c r="N139" s="174" t="str">
        <f t="shared" si="29"/>
        <v/>
      </c>
      <c r="O139" s="190" t="str">
        <f>VLOOKUP(D139,TH!D$3:K$3889,6,0)</f>
        <v>x</v>
      </c>
      <c r="P139" s="175" t="str">
        <f>IF(M139&lt;&gt;0,M139,IF(ISNA(VLOOKUP(D139,TH!D$4:K$3889,6,0))=TRUE,"Nợ HP",""))</f>
        <v/>
      </c>
      <c r="Q139" s="174">
        <f t="shared" si="30"/>
        <v>137</v>
      </c>
      <c r="R139" s="175">
        <f t="shared" si="26"/>
        <v>1</v>
      </c>
    </row>
    <row r="140" spans="1:18" ht="24.75" customHeight="1">
      <c r="A140" s="54">
        <f t="shared" si="27"/>
        <v>138</v>
      </c>
      <c r="B140" s="55" t="str">
        <f t="shared" si="19"/>
        <v>K16E0412</v>
      </c>
      <c r="C140" s="54">
        <f t="shared" si="20"/>
        <v>12</v>
      </c>
      <c r="D140" s="50">
        <v>152714465</v>
      </c>
      <c r="E140" s="57" t="s">
        <v>508</v>
      </c>
      <c r="F140" s="58" t="s">
        <v>211</v>
      </c>
      <c r="G140" s="53" t="s">
        <v>509</v>
      </c>
      <c r="H140" s="51" t="s">
        <v>491</v>
      </c>
      <c r="I140" s="56">
        <v>601</v>
      </c>
      <c r="J140" s="52" t="s">
        <v>489</v>
      </c>
      <c r="K140" s="171" t="str">
        <f t="shared" si="28"/>
        <v>601K16E04</v>
      </c>
      <c r="L140" s="172">
        <f t="shared" si="25"/>
        <v>1</v>
      </c>
      <c r="M140" s="173"/>
      <c r="N140" s="174" t="str">
        <f t="shared" si="29"/>
        <v/>
      </c>
      <c r="O140" s="190" t="str">
        <f>VLOOKUP(D140,TH!D$3:K$3889,6,0)</f>
        <v>x</v>
      </c>
      <c r="P140" s="175" t="str">
        <f>IF(M140&lt;&gt;0,M140,IF(ISNA(VLOOKUP(D140,TH!D$4:K$3889,6,0))=TRUE,"Nợ HP",""))</f>
        <v/>
      </c>
      <c r="Q140" s="174">
        <f t="shared" si="30"/>
        <v>138</v>
      </c>
      <c r="R140" s="175">
        <f t="shared" si="26"/>
        <v>1</v>
      </c>
    </row>
    <row r="141" spans="1:18" ht="24.75" customHeight="1">
      <c r="A141" s="54">
        <f t="shared" si="27"/>
        <v>139</v>
      </c>
      <c r="B141" s="55" t="str">
        <f t="shared" ref="B141:B204" si="31">J141&amp;TEXT(C141,"00")</f>
        <v>K16E0413</v>
      </c>
      <c r="C141" s="54">
        <f t="shared" ref="C141:C204" si="32">IF(J141&lt;&gt;J140,1,C140+1)</f>
        <v>13</v>
      </c>
      <c r="D141" s="50">
        <v>162423971</v>
      </c>
      <c r="E141" s="57" t="s">
        <v>350</v>
      </c>
      <c r="F141" s="58" t="s">
        <v>437</v>
      </c>
      <c r="G141" s="53" t="s">
        <v>510</v>
      </c>
      <c r="H141" s="51" t="s">
        <v>488</v>
      </c>
      <c r="I141" s="56">
        <v>408</v>
      </c>
      <c r="J141" s="52" t="s">
        <v>489</v>
      </c>
      <c r="K141" s="171" t="str">
        <f t="shared" si="28"/>
        <v>408K16E04</v>
      </c>
      <c r="L141" s="172">
        <f t="shared" si="25"/>
        <v>1</v>
      </c>
      <c r="M141" s="173"/>
      <c r="N141" s="174" t="str">
        <f t="shared" si="29"/>
        <v/>
      </c>
      <c r="O141" s="190" t="str">
        <f>VLOOKUP(D141,TH!D$3:K$3889,6,0)</f>
        <v>x</v>
      </c>
      <c r="P141" s="175" t="str">
        <f>IF(M141&lt;&gt;0,M141,IF(ISNA(VLOOKUP(D141,TH!D$4:K$3889,6,0))=TRUE,"Nợ HP",""))</f>
        <v/>
      </c>
      <c r="Q141" s="174">
        <f t="shared" si="30"/>
        <v>139</v>
      </c>
      <c r="R141" s="175">
        <f t="shared" si="26"/>
        <v>1</v>
      </c>
    </row>
    <row r="142" spans="1:18" ht="24.75" customHeight="1">
      <c r="A142" s="54">
        <f t="shared" si="27"/>
        <v>140</v>
      </c>
      <c r="B142" s="55" t="str">
        <f t="shared" si="31"/>
        <v>K16E0414</v>
      </c>
      <c r="C142" s="54">
        <f t="shared" si="32"/>
        <v>14</v>
      </c>
      <c r="D142" s="50">
        <v>152734522</v>
      </c>
      <c r="E142" s="57" t="s">
        <v>511</v>
      </c>
      <c r="F142" s="58" t="s">
        <v>437</v>
      </c>
      <c r="G142" s="53" t="s">
        <v>512</v>
      </c>
      <c r="H142" s="51" t="s">
        <v>491</v>
      </c>
      <c r="I142" s="56">
        <v>601</v>
      </c>
      <c r="J142" s="52" t="s">
        <v>489</v>
      </c>
      <c r="K142" s="171" t="str">
        <f t="shared" si="28"/>
        <v>601K16E04</v>
      </c>
      <c r="L142" s="172">
        <f t="shared" si="25"/>
        <v>1</v>
      </c>
      <c r="M142" s="173"/>
      <c r="N142" s="174" t="str">
        <f t="shared" si="29"/>
        <v/>
      </c>
      <c r="O142" s="190" t="str">
        <f>VLOOKUP(D142,TH!D$3:K$3889,6,0)</f>
        <v>x</v>
      </c>
      <c r="P142" s="175" t="str">
        <f>IF(M142&lt;&gt;0,M142,IF(ISNA(VLOOKUP(D142,TH!D$4:K$3889,6,0))=TRUE,"Nợ HP",""))</f>
        <v/>
      </c>
      <c r="Q142" s="174">
        <f t="shared" si="30"/>
        <v>140</v>
      </c>
      <c r="R142" s="175">
        <f t="shared" si="26"/>
        <v>1</v>
      </c>
    </row>
    <row r="143" spans="1:18" ht="24.75" customHeight="1">
      <c r="A143" s="54">
        <f t="shared" si="27"/>
        <v>141</v>
      </c>
      <c r="B143" s="55" t="str">
        <f t="shared" si="31"/>
        <v>K16E0415</v>
      </c>
      <c r="C143" s="54">
        <f t="shared" si="32"/>
        <v>15</v>
      </c>
      <c r="D143" s="50">
        <v>162423972</v>
      </c>
      <c r="E143" s="57" t="s">
        <v>513</v>
      </c>
      <c r="F143" s="58" t="s">
        <v>514</v>
      </c>
      <c r="G143" s="53" t="s">
        <v>515</v>
      </c>
      <c r="H143" s="51" t="s">
        <v>488</v>
      </c>
      <c r="I143" s="56">
        <v>408</v>
      </c>
      <c r="J143" s="52" t="s">
        <v>489</v>
      </c>
      <c r="K143" s="171" t="str">
        <f t="shared" si="28"/>
        <v>408K16E04</v>
      </c>
      <c r="L143" s="172">
        <f t="shared" si="25"/>
        <v>1</v>
      </c>
      <c r="M143" s="173"/>
      <c r="N143" s="174" t="str">
        <f t="shared" si="29"/>
        <v/>
      </c>
      <c r="O143" s="190" t="str">
        <f>VLOOKUP(D143,TH!D$3:K$3889,6,0)</f>
        <v>x</v>
      </c>
      <c r="P143" s="175" t="str">
        <f>IF(M143&lt;&gt;0,M143,IF(ISNA(VLOOKUP(D143,TH!D$4:K$3889,6,0))=TRUE,"Nợ HP",""))</f>
        <v/>
      </c>
      <c r="Q143" s="174">
        <f t="shared" si="30"/>
        <v>141</v>
      </c>
      <c r="R143" s="175">
        <f t="shared" si="26"/>
        <v>1</v>
      </c>
    </row>
    <row r="144" spans="1:18" ht="24.75" customHeight="1">
      <c r="A144" s="54">
        <f t="shared" si="27"/>
        <v>142</v>
      </c>
      <c r="B144" s="55" t="str">
        <f t="shared" si="31"/>
        <v>K16E0416</v>
      </c>
      <c r="C144" s="54">
        <f t="shared" si="32"/>
        <v>16</v>
      </c>
      <c r="D144" s="50">
        <v>162735072</v>
      </c>
      <c r="E144" s="57" t="s">
        <v>516</v>
      </c>
      <c r="F144" s="58" t="s">
        <v>230</v>
      </c>
      <c r="G144" s="53" t="s">
        <v>517</v>
      </c>
      <c r="H144" s="51" t="s">
        <v>491</v>
      </c>
      <c r="I144" s="56">
        <v>608</v>
      </c>
      <c r="J144" s="52" t="s">
        <v>489</v>
      </c>
      <c r="K144" s="171" t="str">
        <f t="shared" si="28"/>
        <v>608K16E04</v>
      </c>
      <c r="L144" s="172">
        <f t="shared" si="25"/>
        <v>1</v>
      </c>
      <c r="M144" s="173"/>
      <c r="N144" s="174" t="str">
        <f t="shared" si="29"/>
        <v/>
      </c>
      <c r="O144" s="190" t="str">
        <f>VLOOKUP(D144,TH!D$3:K$3889,6,0)</f>
        <v>x</v>
      </c>
      <c r="P144" s="175" t="str">
        <f>IF(M144&lt;&gt;0,M144,IF(ISNA(VLOOKUP(D144,TH!D$4:K$3889,6,0))=TRUE,"Nợ HP",""))</f>
        <v/>
      </c>
      <c r="Q144" s="174">
        <f t="shared" si="30"/>
        <v>142</v>
      </c>
      <c r="R144" s="175">
        <f t="shared" si="26"/>
        <v>1</v>
      </c>
    </row>
    <row r="145" spans="1:18" ht="24.75" customHeight="1">
      <c r="A145" s="54">
        <f t="shared" si="27"/>
        <v>143</v>
      </c>
      <c r="B145" s="55" t="str">
        <f t="shared" si="31"/>
        <v>K16E0417</v>
      </c>
      <c r="C145" s="54">
        <f t="shared" si="32"/>
        <v>17</v>
      </c>
      <c r="D145" s="50">
        <v>162716961</v>
      </c>
      <c r="E145" s="57" t="s">
        <v>518</v>
      </c>
      <c r="F145" s="58" t="s">
        <v>519</v>
      </c>
      <c r="G145" s="53" t="s">
        <v>349</v>
      </c>
      <c r="H145" s="51" t="s">
        <v>491</v>
      </c>
      <c r="I145" s="56">
        <v>601</v>
      </c>
      <c r="J145" s="52" t="s">
        <v>489</v>
      </c>
      <c r="K145" s="171" t="str">
        <f t="shared" si="28"/>
        <v>601K16E04</v>
      </c>
      <c r="L145" s="172">
        <f t="shared" si="25"/>
        <v>1</v>
      </c>
      <c r="M145" s="173"/>
      <c r="N145" s="174" t="str">
        <f t="shared" si="29"/>
        <v/>
      </c>
      <c r="O145" s="190" t="str">
        <f>VLOOKUP(D145,TH!D$3:K$3889,6,0)</f>
        <v>x</v>
      </c>
      <c r="P145" s="175" t="str">
        <f>IF(M145&lt;&gt;0,M145,IF(ISNA(VLOOKUP(D145,TH!D$4:K$3889,6,0))=TRUE,"Nợ HP",""))</f>
        <v/>
      </c>
      <c r="Q145" s="174">
        <f t="shared" si="30"/>
        <v>143</v>
      </c>
      <c r="R145" s="175">
        <f t="shared" si="26"/>
        <v>1</v>
      </c>
    </row>
    <row r="146" spans="1:18" ht="24.75" customHeight="1">
      <c r="A146" s="54">
        <f t="shared" si="27"/>
        <v>144</v>
      </c>
      <c r="B146" s="55" t="str">
        <f t="shared" si="31"/>
        <v>K16E0418</v>
      </c>
      <c r="C146" s="54">
        <f t="shared" si="32"/>
        <v>18</v>
      </c>
      <c r="D146" s="50">
        <v>162736788</v>
      </c>
      <c r="E146" s="57" t="s">
        <v>443</v>
      </c>
      <c r="F146" s="58" t="s">
        <v>520</v>
      </c>
      <c r="G146" s="53" t="s">
        <v>487</v>
      </c>
      <c r="H146" s="51" t="s">
        <v>491</v>
      </c>
      <c r="I146" s="56">
        <v>608</v>
      </c>
      <c r="J146" s="52" t="s">
        <v>489</v>
      </c>
      <c r="K146" s="171" t="str">
        <f t="shared" si="28"/>
        <v>608K16E04</v>
      </c>
      <c r="L146" s="172">
        <f t="shared" si="25"/>
        <v>1</v>
      </c>
      <c r="M146" s="173"/>
      <c r="N146" s="174" t="str">
        <f t="shared" si="29"/>
        <v/>
      </c>
      <c r="O146" s="190" t="str">
        <f>VLOOKUP(D146,TH!D$3:K$3889,6,0)</f>
        <v>x</v>
      </c>
      <c r="P146" s="175" t="str">
        <f>IF(M146&lt;&gt;0,M146,IF(ISNA(VLOOKUP(D146,TH!D$4:K$3889,6,0))=TRUE,"Nợ HP",""))</f>
        <v/>
      </c>
      <c r="Q146" s="174">
        <f t="shared" si="30"/>
        <v>144</v>
      </c>
      <c r="R146" s="175">
        <f t="shared" si="26"/>
        <v>1</v>
      </c>
    </row>
    <row r="147" spans="1:18" ht="24.75" customHeight="1">
      <c r="A147" s="54">
        <f t="shared" si="27"/>
        <v>145</v>
      </c>
      <c r="B147" s="55" t="str">
        <f t="shared" si="31"/>
        <v>K16E0419</v>
      </c>
      <c r="C147" s="54">
        <f t="shared" si="32"/>
        <v>19</v>
      </c>
      <c r="D147" s="50">
        <v>162717203</v>
      </c>
      <c r="E147" s="57" t="s">
        <v>521</v>
      </c>
      <c r="F147" s="58" t="s">
        <v>522</v>
      </c>
      <c r="G147" s="53" t="s">
        <v>523</v>
      </c>
      <c r="H147" s="51" t="s">
        <v>491</v>
      </c>
      <c r="I147" s="56">
        <v>601</v>
      </c>
      <c r="J147" s="52" t="s">
        <v>489</v>
      </c>
      <c r="K147" s="171" t="str">
        <f t="shared" si="28"/>
        <v>601K16E04</v>
      </c>
      <c r="L147" s="172">
        <f t="shared" si="25"/>
        <v>1</v>
      </c>
      <c r="M147" s="173"/>
      <c r="N147" s="174" t="str">
        <f t="shared" si="29"/>
        <v/>
      </c>
      <c r="O147" s="190" t="str">
        <f>VLOOKUP(D147,TH!D$3:K$3889,6,0)</f>
        <v>x</v>
      </c>
      <c r="P147" s="175" t="str">
        <f>IF(M147&lt;&gt;0,M147,IF(ISNA(VLOOKUP(D147,TH!D$4:K$3889,6,0))=TRUE,"Nợ HP",""))</f>
        <v/>
      </c>
      <c r="Q147" s="174">
        <f t="shared" si="30"/>
        <v>145</v>
      </c>
      <c r="R147" s="175">
        <f t="shared" si="26"/>
        <v>1</v>
      </c>
    </row>
    <row r="148" spans="1:18" ht="24.75" customHeight="1">
      <c r="A148" s="54">
        <f t="shared" si="27"/>
        <v>146</v>
      </c>
      <c r="B148" s="55" t="str">
        <f t="shared" si="31"/>
        <v>K16E0420</v>
      </c>
      <c r="C148" s="54">
        <f t="shared" si="32"/>
        <v>20</v>
      </c>
      <c r="D148" s="50">
        <v>162423973</v>
      </c>
      <c r="E148" s="57" t="s">
        <v>524</v>
      </c>
      <c r="F148" s="58" t="s">
        <v>448</v>
      </c>
      <c r="G148" s="53" t="s">
        <v>525</v>
      </c>
      <c r="H148" s="51" t="s">
        <v>488</v>
      </c>
      <c r="I148" s="56">
        <v>408</v>
      </c>
      <c r="J148" s="52" t="s">
        <v>489</v>
      </c>
      <c r="K148" s="171" t="str">
        <f t="shared" si="28"/>
        <v>408K16E04</v>
      </c>
      <c r="L148" s="172">
        <f t="shared" si="25"/>
        <v>1</v>
      </c>
      <c r="M148" s="173"/>
      <c r="N148" s="174" t="str">
        <f t="shared" si="29"/>
        <v/>
      </c>
      <c r="O148" s="190" t="str">
        <f>VLOOKUP(D148,TH!D$3:K$3889,6,0)</f>
        <v>x</v>
      </c>
      <c r="P148" s="175" t="str">
        <f>IF(M148&lt;&gt;0,M148,IF(ISNA(VLOOKUP(D148,TH!D$4:K$3889,6,0))=TRUE,"Nợ HP",""))</f>
        <v/>
      </c>
      <c r="Q148" s="174">
        <f t="shared" si="30"/>
        <v>146</v>
      </c>
      <c r="R148" s="175">
        <f t="shared" si="26"/>
        <v>1</v>
      </c>
    </row>
    <row r="149" spans="1:18" ht="24.75" customHeight="1">
      <c r="A149" s="54">
        <f t="shared" si="27"/>
        <v>147</v>
      </c>
      <c r="B149" s="55" t="str">
        <f t="shared" si="31"/>
        <v>K16E0421</v>
      </c>
      <c r="C149" s="54">
        <f t="shared" si="32"/>
        <v>21</v>
      </c>
      <c r="D149" s="50">
        <v>162735073</v>
      </c>
      <c r="E149" s="57" t="s">
        <v>526</v>
      </c>
      <c r="F149" s="58" t="s">
        <v>342</v>
      </c>
      <c r="G149" s="53">
        <v>0</v>
      </c>
      <c r="H149" s="51" t="s">
        <v>491</v>
      </c>
      <c r="I149" s="56">
        <v>608</v>
      </c>
      <c r="J149" s="52" t="s">
        <v>489</v>
      </c>
      <c r="K149" s="171" t="str">
        <f t="shared" si="28"/>
        <v>608K16E04</v>
      </c>
      <c r="L149" s="172">
        <f t="shared" si="25"/>
        <v>1</v>
      </c>
      <c r="M149" s="173"/>
      <c r="N149" s="174" t="str">
        <f t="shared" si="29"/>
        <v/>
      </c>
      <c r="O149" s="190" t="str">
        <f>VLOOKUP(D149,TH!D$3:K$3889,6,0)</f>
        <v>x</v>
      </c>
      <c r="P149" s="175" t="str">
        <f>IF(M149&lt;&gt;0,M149,IF(ISNA(VLOOKUP(D149,TH!D$4:K$3889,6,0))=TRUE,"Nợ HP",""))</f>
        <v/>
      </c>
      <c r="Q149" s="174">
        <f t="shared" si="30"/>
        <v>147</v>
      </c>
      <c r="R149" s="175">
        <f t="shared" si="26"/>
        <v>1</v>
      </c>
    </row>
    <row r="150" spans="1:18" ht="24.75" customHeight="1">
      <c r="A150" s="54">
        <f t="shared" si="27"/>
        <v>148</v>
      </c>
      <c r="B150" s="55" t="str">
        <f t="shared" si="31"/>
        <v>K16E0422</v>
      </c>
      <c r="C150" s="54">
        <f t="shared" si="32"/>
        <v>22</v>
      </c>
      <c r="D150" s="50">
        <v>152734510</v>
      </c>
      <c r="E150" s="57" t="s">
        <v>527</v>
      </c>
      <c r="F150" s="58" t="s">
        <v>464</v>
      </c>
      <c r="G150" s="53" t="s">
        <v>528</v>
      </c>
      <c r="H150" s="51" t="s">
        <v>491</v>
      </c>
      <c r="I150" s="56">
        <v>601</v>
      </c>
      <c r="J150" s="52" t="s">
        <v>489</v>
      </c>
      <c r="K150" s="171" t="str">
        <f t="shared" si="28"/>
        <v>601K16E04</v>
      </c>
      <c r="L150" s="172">
        <f t="shared" si="25"/>
        <v>1</v>
      </c>
      <c r="M150" s="173"/>
      <c r="N150" s="174" t="str">
        <f t="shared" si="29"/>
        <v/>
      </c>
      <c r="O150" s="190" t="str">
        <f>VLOOKUP(D150,TH!D$3:K$3889,6,0)</f>
        <v>x</v>
      </c>
      <c r="P150" s="175" t="str">
        <f>IF(M150&lt;&gt;0,M150,IF(ISNA(VLOOKUP(D150,TH!D$4:K$3889,6,0))=TRUE,"Nợ HP",""))</f>
        <v/>
      </c>
      <c r="Q150" s="174">
        <f t="shared" si="30"/>
        <v>148</v>
      </c>
      <c r="R150" s="175">
        <f t="shared" si="26"/>
        <v>1</v>
      </c>
    </row>
    <row r="151" spans="1:18" ht="24.75" customHeight="1">
      <c r="A151" s="54">
        <f t="shared" si="27"/>
        <v>149</v>
      </c>
      <c r="B151" s="55" t="str">
        <f t="shared" si="31"/>
        <v>K16E0423</v>
      </c>
      <c r="C151" s="54">
        <f t="shared" si="32"/>
        <v>23</v>
      </c>
      <c r="D151" s="50">
        <v>162423976</v>
      </c>
      <c r="E151" s="57" t="s">
        <v>529</v>
      </c>
      <c r="F151" s="58" t="s">
        <v>530</v>
      </c>
      <c r="G151" s="53" t="s">
        <v>531</v>
      </c>
      <c r="H151" s="51" t="s">
        <v>488</v>
      </c>
      <c r="I151" s="56">
        <v>408</v>
      </c>
      <c r="J151" s="52" t="s">
        <v>489</v>
      </c>
      <c r="K151" s="171" t="str">
        <f t="shared" si="28"/>
        <v>408K16E04</v>
      </c>
      <c r="L151" s="172">
        <f t="shared" si="25"/>
        <v>1</v>
      </c>
      <c r="M151" s="173"/>
      <c r="N151" s="174" t="str">
        <f t="shared" si="29"/>
        <v/>
      </c>
      <c r="O151" s="190" t="str">
        <f>VLOOKUP(D151,TH!D$3:K$3889,6,0)</f>
        <v>x</v>
      </c>
      <c r="P151" s="175" t="str">
        <f>IF(M151&lt;&gt;0,M151,IF(ISNA(VLOOKUP(D151,TH!D$4:K$3889,6,0))=TRUE,"Nợ HP",""))</f>
        <v/>
      </c>
      <c r="Q151" s="174">
        <f t="shared" si="30"/>
        <v>149</v>
      </c>
      <c r="R151" s="175">
        <f t="shared" si="26"/>
        <v>1</v>
      </c>
    </row>
    <row r="152" spans="1:18" ht="24.75" customHeight="1">
      <c r="A152" s="54">
        <f t="shared" si="27"/>
        <v>150</v>
      </c>
      <c r="B152" s="55" t="str">
        <f t="shared" si="31"/>
        <v>K16E0424</v>
      </c>
      <c r="C152" s="54">
        <f t="shared" si="32"/>
        <v>24</v>
      </c>
      <c r="D152" s="50">
        <v>162426908</v>
      </c>
      <c r="E152" s="57" t="s">
        <v>441</v>
      </c>
      <c r="F152" s="58" t="s">
        <v>532</v>
      </c>
      <c r="G152" s="53" t="s">
        <v>533</v>
      </c>
      <c r="H152" s="51" t="s">
        <v>488</v>
      </c>
      <c r="I152" s="56">
        <v>408</v>
      </c>
      <c r="J152" s="52" t="s">
        <v>489</v>
      </c>
      <c r="K152" s="171" t="str">
        <f t="shared" si="28"/>
        <v>408K16E04</v>
      </c>
      <c r="L152" s="172">
        <f t="shared" si="25"/>
        <v>1</v>
      </c>
      <c r="M152" s="173"/>
      <c r="N152" s="174" t="str">
        <f t="shared" si="29"/>
        <v/>
      </c>
      <c r="O152" s="190" t="str">
        <f>VLOOKUP(D152,TH!D$3:K$3889,6,0)</f>
        <v>x</v>
      </c>
      <c r="P152" s="175" t="str">
        <f>IF(M152&lt;&gt;0,M152,IF(ISNA(VLOOKUP(D152,TH!D$4:K$3889,6,0))=TRUE,"Nợ HP",""))</f>
        <v/>
      </c>
      <c r="Q152" s="174">
        <f t="shared" si="30"/>
        <v>150</v>
      </c>
      <c r="R152" s="175">
        <f t="shared" si="26"/>
        <v>1</v>
      </c>
    </row>
    <row r="153" spans="1:18" ht="24.75" customHeight="1">
      <c r="A153" s="54">
        <f t="shared" si="27"/>
        <v>151</v>
      </c>
      <c r="B153" s="55" t="str">
        <f t="shared" si="31"/>
        <v>K16E0425</v>
      </c>
      <c r="C153" s="54">
        <f t="shared" si="32"/>
        <v>25</v>
      </c>
      <c r="D153" s="50">
        <v>162413937</v>
      </c>
      <c r="E153" s="57" t="s">
        <v>534</v>
      </c>
      <c r="F153" s="58" t="s">
        <v>121</v>
      </c>
      <c r="G153" s="53" t="s">
        <v>535</v>
      </c>
      <c r="H153" s="51" t="s">
        <v>488</v>
      </c>
      <c r="I153" s="56">
        <v>408</v>
      </c>
      <c r="J153" s="52" t="s">
        <v>489</v>
      </c>
      <c r="K153" s="171" t="str">
        <f t="shared" si="28"/>
        <v>408K16E04</v>
      </c>
      <c r="L153" s="172">
        <f t="shared" si="25"/>
        <v>1</v>
      </c>
      <c r="M153" s="173"/>
      <c r="N153" s="174" t="str">
        <f t="shared" si="29"/>
        <v/>
      </c>
      <c r="O153" s="190" t="str">
        <f>VLOOKUP(D153,TH!D$3:K$3889,6,0)</f>
        <v>x</v>
      </c>
      <c r="P153" s="175" t="str">
        <f>IF(M153&lt;&gt;0,M153,IF(ISNA(VLOOKUP(D153,TH!D$4:K$3889,6,0))=TRUE,"Nợ HP",""))</f>
        <v/>
      </c>
      <c r="Q153" s="174">
        <f t="shared" si="30"/>
        <v>151</v>
      </c>
      <c r="R153" s="175">
        <f t="shared" si="26"/>
        <v>1</v>
      </c>
    </row>
    <row r="154" spans="1:18" ht="24.75" customHeight="1">
      <c r="A154" s="54">
        <f t="shared" si="27"/>
        <v>152</v>
      </c>
      <c r="B154" s="55" t="str">
        <f t="shared" si="31"/>
        <v>K16E0426</v>
      </c>
      <c r="C154" s="54">
        <f t="shared" si="32"/>
        <v>26</v>
      </c>
      <c r="D154" s="50">
        <v>152732087</v>
      </c>
      <c r="E154" s="57" t="s">
        <v>536</v>
      </c>
      <c r="F154" s="58" t="s">
        <v>121</v>
      </c>
      <c r="G154" s="53" t="s">
        <v>537</v>
      </c>
      <c r="H154" s="51" t="s">
        <v>491</v>
      </c>
      <c r="I154" s="56">
        <v>608</v>
      </c>
      <c r="J154" s="52" t="s">
        <v>489</v>
      </c>
      <c r="K154" s="171" t="str">
        <f t="shared" si="28"/>
        <v>608K16E04</v>
      </c>
      <c r="L154" s="172">
        <f t="shared" si="25"/>
        <v>1</v>
      </c>
      <c r="M154" s="173"/>
      <c r="N154" s="174" t="str">
        <f t="shared" si="29"/>
        <v/>
      </c>
      <c r="O154" s="190" t="str">
        <f>VLOOKUP(D154,TH!D$3:K$3889,6,0)</f>
        <v>x</v>
      </c>
      <c r="P154" s="175" t="str">
        <f>IF(M154&lt;&gt;0,M154,IF(ISNA(VLOOKUP(D154,TH!D$4:K$3889,6,0))=TRUE,"Nợ HP",""))</f>
        <v/>
      </c>
      <c r="Q154" s="174">
        <f t="shared" si="30"/>
        <v>152</v>
      </c>
      <c r="R154" s="175">
        <f t="shared" si="26"/>
        <v>1</v>
      </c>
    </row>
    <row r="155" spans="1:18" ht="24.75" customHeight="1">
      <c r="A155" s="54">
        <f t="shared" si="27"/>
        <v>153</v>
      </c>
      <c r="B155" s="55" t="str">
        <f t="shared" si="31"/>
        <v>K16E0427</v>
      </c>
      <c r="C155" s="54">
        <f t="shared" si="32"/>
        <v>27</v>
      </c>
      <c r="D155" s="50">
        <v>162735074</v>
      </c>
      <c r="E155" s="57" t="s">
        <v>538</v>
      </c>
      <c r="F155" s="58" t="s">
        <v>539</v>
      </c>
      <c r="G155" s="53" t="s">
        <v>540</v>
      </c>
      <c r="H155" s="51" t="s">
        <v>491</v>
      </c>
      <c r="I155" s="56">
        <v>608</v>
      </c>
      <c r="J155" s="52" t="s">
        <v>489</v>
      </c>
      <c r="K155" s="171" t="str">
        <f t="shared" si="28"/>
        <v>608K16E04</v>
      </c>
      <c r="L155" s="172">
        <f t="shared" si="25"/>
        <v>1</v>
      </c>
      <c r="M155" s="173"/>
      <c r="N155" s="174" t="str">
        <f t="shared" si="29"/>
        <v/>
      </c>
      <c r="O155" s="190" t="str">
        <f>VLOOKUP(D155,TH!D$3:K$3889,6,0)</f>
        <v>x</v>
      </c>
      <c r="P155" s="175" t="str">
        <f>IF(M155&lt;&gt;0,M155,IF(ISNA(VLOOKUP(D155,TH!D$4:K$3889,6,0))=TRUE,"Nợ HP",""))</f>
        <v/>
      </c>
      <c r="Q155" s="174">
        <f t="shared" si="30"/>
        <v>153</v>
      </c>
      <c r="R155" s="175">
        <f t="shared" si="26"/>
        <v>1</v>
      </c>
    </row>
    <row r="156" spans="1:18" ht="24.75" customHeight="1">
      <c r="A156" s="54">
        <f t="shared" si="27"/>
        <v>154</v>
      </c>
      <c r="B156" s="55" t="str">
        <f t="shared" si="31"/>
        <v>K16E0428</v>
      </c>
      <c r="C156" s="54">
        <f t="shared" si="32"/>
        <v>28</v>
      </c>
      <c r="D156" s="50">
        <v>162737379</v>
      </c>
      <c r="E156" s="57" t="s">
        <v>471</v>
      </c>
      <c r="F156" s="58" t="s">
        <v>539</v>
      </c>
      <c r="G156" s="53" t="s">
        <v>541</v>
      </c>
      <c r="H156" s="51" t="s">
        <v>491</v>
      </c>
      <c r="I156" s="56">
        <v>608</v>
      </c>
      <c r="J156" s="52" t="s">
        <v>489</v>
      </c>
      <c r="K156" s="171" t="str">
        <f t="shared" si="28"/>
        <v>608K16E04</v>
      </c>
      <c r="L156" s="172">
        <f t="shared" si="25"/>
        <v>1</v>
      </c>
      <c r="M156" s="173"/>
      <c r="N156" s="174" t="str">
        <f t="shared" si="29"/>
        <v/>
      </c>
      <c r="O156" s="190" t="str">
        <f>VLOOKUP(D156,TH!D$3:K$3889,6,0)</f>
        <v>x</v>
      </c>
      <c r="P156" s="175" t="str">
        <f>IF(M156&lt;&gt;0,M156,IF(ISNA(VLOOKUP(D156,TH!D$4:K$3889,6,0))=TRUE,"Nợ HP",""))</f>
        <v/>
      </c>
      <c r="Q156" s="174">
        <f t="shared" si="30"/>
        <v>154</v>
      </c>
      <c r="R156" s="175">
        <f t="shared" si="26"/>
        <v>1</v>
      </c>
    </row>
    <row r="157" spans="1:18" ht="24.75" customHeight="1">
      <c r="A157" s="54">
        <f t="shared" si="27"/>
        <v>155</v>
      </c>
      <c r="B157" s="55" t="str">
        <f t="shared" si="31"/>
        <v>K16E0429</v>
      </c>
      <c r="C157" s="54">
        <f t="shared" si="32"/>
        <v>29</v>
      </c>
      <c r="D157" s="50">
        <v>152734529</v>
      </c>
      <c r="E157" s="57" t="s">
        <v>542</v>
      </c>
      <c r="F157" s="58" t="s">
        <v>276</v>
      </c>
      <c r="G157" s="53" t="s">
        <v>543</v>
      </c>
      <c r="H157" s="51" t="s">
        <v>491</v>
      </c>
      <c r="I157" s="56">
        <v>608</v>
      </c>
      <c r="J157" s="52" t="s">
        <v>489</v>
      </c>
      <c r="K157" s="171" t="str">
        <f t="shared" si="28"/>
        <v>608K16E04</v>
      </c>
      <c r="L157" s="172">
        <f t="shared" si="25"/>
        <v>1</v>
      </c>
      <c r="M157" s="173"/>
      <c r="N157" s="174" t="str">
        <f t="shared" si="29"/>
        <v/>
      </c>
      <c r="O157" s="190" t="str">
        <f>VLOOKUP(D157,TH!D$3:K$3889,6,0)</f>
        <v>x</v>
      </c>
      <c r="P157" s="175" t="str">
        <f>IF(M157&lt;&gt;0,M157,IF(ISNA(VLOOKUP(D157,TH!D$4:K$3889,6,0))=TRUE,"Nợ HP",""))</f>
        <v/>
      </c>
      <c r="Q157" s="174">
        <f t="shared" si="30"/>
        <v>155</v>
      </c>
      <c r="R157" s="175">
        <f t="shared" si="26"/>
        <v>1</v>
      </c>
    </row>
    <row r="158" spans="1:18" ht="24.75" customHeight="1">
      <c r="A158" s="54">
        <f t="shared" si="27"/>
        <v>156</v>
      </c>
      <c r="B158" s="55" t="str">
        <f t="shared" si="31"/>
        <v>K16E0430</v>
      </c>
      <c r="C158" s="54">
        <f t="shared" si="32"/>
        <v>30</v>
      </c>
      <c r="D158" s="50">
        <v>162737114</v>
      </c>
      <c r="E158" s="57" t="s">
        <v>544</v>
      </c>
      <c r="F158" s="58" t="s">
        <v>276</v>
      </c>
      <c r="G158" s="53" t="s">
        <v>545</v>
      </c>
      <c r="H158" s="51" t="s">
        <v>491</v>
      </c>
      <c r="I158" s="56">
        <v>608</v>
      </c>
      <c r="J158" s="52" t="s">
        <v>489</v>
      </c>
      <c r="K158" s="171" t="str">
        <f t="shared" si="28"/>
        <v>608K16E04</v>
      </c>
      <c r="L158" s="172">
        <f t="shared" si="25"/>
        <v>1</v>
      </c>
      <c r="M158" s="173"/>
      <c r="N158" s="174" t="str">
        <f t="shared" si="29"/>
        <v/>
      </c>
      <c r="O158" s="190" t="str">
        <f>VLOOKUP(D158,TH!D$3:K$3889,6,0)</f>
        <v>x</v>
      </c>
      <c r="P158" s="175" t="str">
        <f>IF(M158&lt;&gt;0,M158,IF(ISNA(VLOOKUP(D158,TH!D$4:K$3889,6,0))=TRUE,"Nợ HP",""))</f>
        <v/>
      </c>
      <c r="Q158" s="174">
        <f t="shared" si="30"/>
        <v>156</v>
      </c>
      <c r="R158" s="175">
        <f t="shared" si="26"/>
        <v>1</v>
      </c>
    </row>
    <row r="159" spans="1:18" ht="24.75" customHeight="1">
      <c r="A159" s="54">
        <f t="shared" si="27"/>
        <v>157</v>
      </c>
      <c r="B159" s="55" t="str">
        <f t="shared" si="31"/>
        <v>K16E0431</v>
      </c>
      <c r="C159" s="54">
        <f t="shared" si="32"/>
        <v>31</v>
      </c>
      <c r="D159" s="50">
        <v>162715067</v>
      </c>
      <c r="E159" s="57" t="s">
        <v>198</v>
      </c>
      <c r="F159" s="58" t="s">
        <v>546</v>
      </c>
      <c r="G159" s="53" t="s">
        <v>547</v>
      </c>
      <c r="H159" s="51" t="s">
        <v>491</v>
      </c>
      <c r="I159" s="56">
        <v>601</v>
      </c>
      <c r="J159" s="52" t="s">
        <v>489</v>
      </c>
      <c r="K159" s="171" t="str">
        <f t="shared" si="28"/>
        <v>601K16E04</v>
      </c>
      <c r="L159" s="172">
        <f t="shared" si="25"/>
        <v>1</v>
      </c>
      <c r="M159" s="173"/>
      <c r="N159" s="174" t="str">
        <f t="shared" si="29"/>
        <v/>
      </c>
      <c r="O159" s="190" t="str">
        <f>VLOOKUP(D159,TH!D$3:K$3889,6,0)</f>
        <v>x</v>
      </c>
      <c r="P159" s="175" t="str">
        <f>IF(M159&lt;&gt;0,M159,IF(ISNA(VLOOKUP(D159,TH!D$4:K$3889,6,0))=TRUE,"Nợ HP",""))</f>
        <v/>
      </c>
      <c r="Q159" s="174">
        <f t="shared" si="30"/>
        <v>157</v>
      </c>
      <c r="R159" s="175">
        <f t="shared" si="26"/>
        <v>1</v>
      </c>
    </row>
    <row r="160" spans="1:18" ht="24.75" customHeight="1">
      <c r="A160" s="54">
        <f t="shared" si="27"/>
        <v>158</v>
      </c>
      <c r="B160" s="55" t="str">
        <f t="shared" si="31"/>
        <v>K16E0432</v>
      </c>
      <c r="C160" s="54">
        <f t="shared" si="32"/>
        <v>32</v>
      </c>
      <c r="D160" s="50">
        <v>162737204</v>
      </c>
      <c r="E160" s="57" t="s">
        <v>443</v>
      </c>
      <c r="F160" s="58" t="s">
        <v>548</v>
      </c>
      <c r="G160" s="53" t="s">
        <v>549</v>
      </c>
      <c r="H160" s="51" t="s">
        <v>491</v>
      </c>
      <c r="I160" s="56">
        <v>608</v>
      </c>
      <c r="J160" s="52" t="s">
        <v>489</v>
      </c>
      <c r="K160" s="171" t="str">
        <f t="shared" si="28"/>
        <v>608K16E04</v>
      </c>
      <c r="L160" s="172">
        <f t="shared" si="25"/>
        <v>1</v>
      </c>
      <c r="M160" s="173"/>
      <c r="N160" s="174" t="str">
        <f t="shared" si="29"/>
        <v/>
      </c>
      <c r="O160" s="190" t="str">
        <f>VLOOKUP(D160,TH!D$3:K$3889,6,0)</f>
        <v>x</v>
      </c>
      <c r="P160" s="175" t="str">
        <f>IF(M160&lt;&gt;0,M160,IF(ISNA(VLOOKUP(D160,TH!D$4:K$3889,6,0))=TRUE,"Nợ HP",""))</f>
        <v/>
      </c>
      <c r="Q160" s="174">
        <f t="shared" si="30"/>
        <v>158</v>
      </c>
      <c r="R160" s="175">
        <f t="shared" si="26"/>
        <v>1</v>
      </c>
    </row>
    <row r="161" spans="1:18" ht="24.75" customHeight="1">
      <c r="A161" s="54">
        <f t="shared" si="27"/>
        <v>159</v>
      </c>
      <c r="B161" s="55" t="str">
        <f t="shared" si="31"/>
        <v>K16E0433</v>
      </c>
      <c r="C161" s="54">
        <f t="shared" si="32"/>
        <v>33</v>
      </c>
      <c r="D161" s="50">
        <v>162735076</v>
      </c>
      <c r="E161" s="57" t="s">
        <v>550</v>
      </c>
      <c r="F161" s="58" t="s">
        <v>391</v>
      </c>
      <c r="G161" s="53" t="s">
        <v>551</v>
      </c>
      <c r="H161" s="51" t="s">
        <v>491</v>
      </c>
      <c r="I161" s="56">
        <v>608</v>
      </c>
      <c r="J161" s="52" t="s">
        <v>489</v>
      </c>
      <c r="K161" s="171" t="str">
        <f t="shared" si="28"/>
        <v>608K16E04</v>
      </c>
      <c r="L161" s="172">
        <f t="shared" si="25"/>
        <v>1</v>
      </c>
      <c r="M161" s="173"/>
      <c r="N161" s="174" t="str">
        <f t="shared" si="29"/>
        <v/>
      </c>
      <c r="O161" s="190" t="str">
        <f>VLOOKUP(D161,TH!D$3:K$3889,6,0)</f>
        <v>x</v>
      </c>
      <c r="P161" s="175" t="str">
        <f>IF(M161&lt;&gt;0,M161,IF(ISNA(VLOOKUP(D161,TH!D$4:K$3889,6,0))=TRUE,"Nợ HP",""))</f>
        <v/>
      </c>
      <c r="Q161" s="174">
        <f t="shared" si="30"/>
        <v>159</v>
      </c>
      <c r="R161" s="175">
        <f t="shared" si="26"/>
        <v>1</v>
      </c>
    </row>
    <row r="162" spans="1:18" ht="24.75" customHeight="1">
      <c r="A162" s="54">
        <f t="shared" si="27"/>
        <v>160</v>
      </c>
      <c r="B162" s="55" t="str">
        <f t="shared" si="31"/>
        <v>K16E0434</v>
      </c>
      <c r="C162" s="54">
        <f t="shared" si="32"/>
        <v>34</v>
      </c>
      <c r="D162" s="50">
        <v>152734519</v>
      </c>
      <c r="E162" s="57" t="s">
        <v>552</v>
      </c>
      <c r="F162" s="58" t="s">
        <v>553</v>
      </c>
      <c r="G162" s="53" t="s">
        <v>554</v>
      </c>
      <c r="H162" s="51" t="s">
        <v>491</v>
      </c>
      <c r="I162" s="56">
        <v>601</v>
      </c>
      <c r="J162" s="52" t="s">
        <v>489</v>
      </c>
      <c r="K162" s="171" t="str">
        <f t="shared" si="28"/>
        <v>601K16E04</v>
      </c>
      <c r="L162" s="172">
        <f t="shared" si="25"/>
        <v>1</v>
      </c>
      <c r="M162" s="173"/>
      <c r="N162" s="174" t="str">
        <f t="shared" si="29"/>
        <v/>
      </c>
      <c r="O162" s="190" t="str">
        <f>VLOOKUP(D162,TH!D$3:K$3889,6,0)</f>
        <v>x</v>
      </c>
      <c r="P162" s="175" t="str">
        <f>IF(M162&lt;&gt;0,M162,IF(ISNA(VLOOKUP(D162,TH!D$4:K$3889,6,0))=TRUE,"Nợ HP",""))</f>
        <v/>
      </c>
      <c r="Q162" s="174">
        <f t="shared" si="30"/>
        <v>160</v>
      </c>
      <c r="R162" s="175">
        <f t="shared" si="26"/>
        <v>1</v>
      </c>
    </row>
    <row r="163" spans="1:18" ht="24.75" customHeight="1">
      <c r="A163" s="54">
        <f t="shared" si="27"/>
        <v>161</v>
      </c>
      <c r="B163" s="55" t="str">
        <f t="shared" si="31"/>
        <v>K16E0435</v>
      </c>
      <c r="C163" s="54">
        <f t="shared" si="32"/>
        <v>35</v>
      </c>
      <c r="D163" s="50">
        <v>162413953</v>
      </c>
      <c r="E163" s="57" t="s">
        <v>555</v>
      </c>
      <c r="F163" s="58" t="s">
        <v>556</v>
      </c>
      <c r="G163" s="53" t="s">
        <v>557</v>
      </c>
      <c r="H163" s="51" t="s">
        <v>488</v>
      </c>
      <c r="I163" s="56">
        <v>408</v>
      </c>
      <c r="J163" s="52" t="s">
        <v>489</v>
      </c>
      <c r="K163" s="171" t="str">
        <f t="shared" si="28"/>
        <v>408K16E04</v>
      </c>
      <c r="L163" s="172">
        <f t="shared" si="25"/>
        <v>1</v>
      </c>
      <c r="M163" s="173"/>
      <c r="N163" s="174" t="str">
        <f t="shared" si="29"/>
        <v/>
      </c>
      <c r="O163" s="190" t="str">
        <f>VLOOKUP(D163,TH!D$3:K$3889,6,0)</f>
        <v>x</v>
      </c>
      <c r="P163" s="175" t="str">
        <f>IF(M163&lt;&gt;0,M163,IF(ISNA(VLOOKUP(D163,TH!D$4:K$3889,6,0))=TRUE,"Nợ HP",""))</f>
        <v/>
      </c>
      <c r="Q163" s="174">
        <f t="shared" si="30"/>
        <v>161</v>
      </c>
      <c r="R163" s="175">
        <f t="shared" si="26"/>
        <v>1</v>
      </c>
    </row>
    <row r="164" spans="1:18" ht="24.75" customHeight="1">
      <c r="A164" s="54">
        <f t="shared" si="27"/>
        <v>162</v>
      </c>
      <c r="B164" s="55" t="str">
        <f t="shared" si="31"/>
        <v>K16E0436</v>
      </c>
      <c r="C164" s="54">
        <f t="shared" si="32"/>
        <v>36</v>
      </c>
      <c r="D164" s="50">
        <v>152714476</v>
      </c>
      <c r="E164" s="57" t="s">
        <v>558</v>
      </c>
      <c r="F164" s="58" t="s">
        <v>303</v>
      </c>
      <c r="G164" s="53" t="s">
        <v>559</v>
      </c>
      <c r="H164" s="51" t="s">
        <v>491</v>
      </c>
      <c r="I164" s="56">
        <v>601</v>
      </c>
      <c r="J164" s="52" t="s">
        <v>489</v>
      </c>
      <c r="K164" s="171" t="str">
        <f t="shared" si="28"/>
        <v>601K16E04</v>
      </c>
      <c r="L164" s="172">
        <f t="shared" si="25"/>
        <v>1</v>
      </c>
      <c r="M164" s="173"/>
      <c r="N164" s="174" t="str">
        <f t="shared" si="29"/>
        <v/>
      </c>
      <c r="O164" s="190" t="str">
        <f>VLOOKUP(D164,TH!D$3:K$3889,6,0)</f>
        <v>x</v>
      </c>
      <c r="P164" s="175" t="str">
        <f>IF(M164&lt;&gt;0,M164,IF(ISNA(VLOOKUP(D164,TH!D$4:K$3889,6,0))=TRUE,"Nợ HP",""))</f>
        <v/>
      </c>
      <c r="Q164" s="174">
        <f t="shared" si="30"/>
        <v>162</v>
      </c>
      <c r="R164" s="175">
        <f t="shared" si="26"/>
        <v>1</v>
      </c>
    </row>
    <row r="165" spans="1:18" ht="24.75" customHeight="1">
      <c r="A165" s="54">
        <f t="shared" si="27"/>
        <v>163</v>
      </c>
      <c r="B165" s="55" t="str">
        <f t="shared" si="31"/>
        <v>K16E0437</v>
      </c>
      <c r="C165" s="54">
        <f t="shared" si="32"/>
        <v>37</v>
      </c>
      <c r="D165" s="50">
        <v>162413959</v>
      </c>
      <c r="E165" s="57" t="s">
        <v>560</v>
      </c>
      <c r="F165" s="58" t="s">
        <v>305</v>
      </c>
      <c r="G165" s="53" t="s">
        <v>561</v>
      </c>
      <c r="H165" s="51" t="s">
        <v>488</v>
      </c>
      <c r="I165" s="56">
        <v>408</v>
      </c>
      <c r="J165" s="52" t="s">
        <v>489</v>
      </c>
      <c r="K165" s="171" t="str">
        <f t="shared" si="28"/>
        <v>408K16E04</v>
      </c>
      <c r="L165" s="172">
        <f t="shared" si="25"/>
        <v>1</v>
      </c>
      <c r="M165" s="173"/>
      <c r="N165" s="174" t="str">
        <f t="shared" si="29"/>
        <v/>
      </c>
      <c r="O165" s="190" t="str">
        <f>VLOOKUP(D165,TH!D$3:K$3889,6,0)</f>
        <v>x</v>
      </c>
      <c r="P165" s="175" t="str">
        <f>IF(M165&lt;&gt;0,M165,IF(ISNA(VLOOKUP(D165,TH!D$4:K$3889,6,0))=TRUE,"Nợ HP",""))</f>
        <v/>
      </c>
      <c r="Q165" s="174">
        <f t="shared" si="30"/>
        <v>163</v>
      </c>
      <c r="R165" s="175">
        <f t="shared" si="26"/>
        <v>1</v>
      </c>
    </row>
    <row r="166" spans="1:18" ht="24.75" customHeight="1">
      <c r="A166" s="54">
        <f t="shared" si="27"/>
        <v>164</v>
      </c>
      <c r="B166" s="55" t="str">
        <f t="shared" si="31"/>
        <v>K16E0438</v>
      </c>
      <c r="C166" s="54">
        <f t="shared" si="32"/>
        <v>38</v>
      </c>
      <c r="D166" s="50">
        <v>162736815</v>
      </c>
      <c r="E166" s="57" t="s">
        <v>562</v>
      </c>
      <c r="F166" s="58" t="s">
        <v>405</v>
      </c>
      <c r="G166" s="53" t="s">
        <v>563</v>
      </c>
      <c r="H166" s="51" t="s">
        <v>491</v>
      </c>
      <c r="I166" s="56">
        <v>608</v>
      </c>
      <c r="J166" s="52" t="s">
        <v>489</v>
      </c>
      <c r="K166" s="171" t="str">
        <f t="shared" si="28"/>
        <v>608K16E04</v>
      </c>
      <c r="L166" s="172">
        <f t="shared" si="25"/>
        <v>1</v>
      </c>
      <c r="M166" s="173"/>
      <c r="N166" s="174" t="str">
        <f t="shared" si="29"/>
        <v/>
      </c>
      <c r="O166" s="190" t="str">
        <f>VLOOKUP(D166,TH!D$3:K$3889,6,0)</f>
        <v>x</v>
      </c>
      <c r="P166" s="175" t="str">
        <f>IF(M166&lt;&gt;0,M166,IF(ISNA(VLOOKUP(D166,TH!D$4:K$3889,6,0))=TRUE,"Nợ HP",""))</f>
        <v/>
      </c>
      <c r="Q166" s="174">
        <f t="shared" si="30"/>
        <v>164</v>
      </c>
      <c r="R166" s="175">
        <f t="shared" si="26"/>
        <v>1</v>
      </c>
    </row>
    <row r="167" spans="1:18" ht="24.75" customHeight="1">
      <c r="A167" s="54">
        <f t="shared" si="27"/>
        <v>165</v>
      </c>
      <c r="B167" s="55" t="str">
        <f t="shared" si="31"/>
        <v>K16E0439</v>
      </c>
      <c r="C167" s="54">
        <f t="shared" si="32"/>
        <v>39</v>
      </c>
      <c r="D167" s="50">
        <v>162735078</v>
      </c>
      <c r="E167" s="57" t="s">
        <v>564</v>
      </c>
      <c r="F167" s="58" t="s">
        <v>565</v>
      </c>
      <c r="G167" s="53" t="s">
        <v>382</v>
      </c>
      <c r="H167" s="51" t="s">
        <v>491</v>
      </c>
      <c r="I167" s="56">
        <v>608</v>
      </c>
      <c r="J167" s="52" t="s">
        <v>489</v>
      </c>
      <c r="K167" s="171" t="str">
        <f t="shared" si="28"/>
        <v>608K16E04</v>
      </c>
      <c r="L167" s="172">
        <f t="shared" si="25"/>
        <v>1</v>
      </c>
      <c r="M167" s="173"/>
      <c r="N167" s="174" t="str">
        <f t="shared" si="29"/>
        <v/>
      </c>
      <c r="O167" s="190" t="str">
        <f>VLOOKUP(D167,TH!D$3:K$3889,6,0)</f>
        <v>x</v>
      </c>
      <c r="P167" s="175" t="str">
        <f>IF(M167&lt;&gt;0,M167,IF(ISNA(VLOOKUP(D167,TH!D$4:K$3889,6,0))=TRUE,"Nợ HP",""))</f>
        <v/>
      </c>
      <c r="Q167" s="174">
        <f t="shared" si="30"/>
        <v>165</v>
      </c>
      <c r="R167" s="175">
        <f t="shared" si="26"/>
        <v>1</v>
      </c>
    </row>
    <row r="168" spans="1:18" ht="24.75" customHeight="1">
      <c r="A168" s="54">
        <f t="shared" si="27"/>
        <v>166</v>
      </c>
      <c r="B168" s="55" t="str">
        <f t="shared" si="31"/>
        <v>K16E0440</v>
      </c>
      <c r="C168" s="54">
        <f t="shared" si="32"/>
        <v>40</v>
      </c>
      <c r="D168" s="50">
        <v>162736555</v>
      </c>
      <c r="E168" s="57" t="s">
        <v>566</v>
      </c>
      <c r="F168" s="58" t="s">
        <v>308</v>
      </c>
      <c r="G168" s="53" t="s">
        <v>567</v>
      </c>
      <c r="H168" s="51" t="s">
        <v>491</v>
      </c>
      <c r="I168" s="56">
        <v>608</v>
      </c>
      <c r="J168" s="52" t="s">
        <v>489</v>
      </c>
      <c r="K168" s="171" t="str">
        <f t="shared" si="28"/>
        <v>608K16E04</v>
      </c>
      <c r="L168" s="172">
        <f t="shared" si="25"/>
        <v>1</v>
      </c>
      <c r="M168" s="173"/>
      <c r="N168" s="174" t="str">
        <f t="shared" si="29"/>
        <v/>
      </c>
      <c r="O168" s="190" t="str">
        <f>VLOOKUP(D168,TH!D$3:K$3889,6,0)</f>
        <v>x</v>
      </c>
      <c r="P168" s="175" t="str">
        <f>IF(M168&lt;&gt;0,M168,IF(ISNA(VLOOKUP(D168,TH!D$4:K$3889,6,0))=TRUE,"Nợ HP",""))</f>
        <v/>
      </c>
      <c r="Q168" s="174">
        <f t="shared" si="30"/>
        <v>166</v>
      </c>
      <c r="R168" s="175">
        <f t="shared" si="26"/>
        <v>1</v>
      </c>
    </row>
    <row r="169" spans="1:18" ht="24.75" customHeight="1">
      <c r="A169" s="54">
        <f t="shared" si="27"/>
        <v>167</v>
      </c>
      <c r="B169" s="55" t="str">
        <f t="shared" si="31"/>
        <v>K16E0441</v>
      </c>
      <c r="C169" s="54">
        <f t="shared" si="32"/>
        <v>41</v>
      </c>
      <c r="D169" s="50">
        <v>161446331</v>
      </c>
      <c r="E169" s="57" t="s">
        <v>568</v>
      </c>
      <c r="F169" s="58" t="s">
        <v>569</v>
      </c>
      <c r="G169" s="53" t="s">
        <v>460</v>
      </c>
      <c r="H169" s="51" t="s">
        <v>491</v>
      </c>
      <c r="I169" s="56">
        <v>608</v>
      </c>
      <c r="J169" s="52" t="s">
        <v>489</v>
      </c>
      <c r="K169" s="171" t="str">
        <f t="shared" si="28"/>
        <v>608K16E04</v>
      </c>
      <c r="L169" s="172">
        <f t="shared" si="25"/>
        <v>1</v>
      </c>
      <c r="M169" s="173"/>
      <c r="N169" s="174" t="str">
        <f t="shared" si="29"/>
        <v/>
      </c>
      <c r="O169" s="190" t="str">
        <f>VLOOKUP(D169,TH!D$3:K$3889,6,0)</f>
        <v>x</v>
      </c>
      <c r="P169" s="175" t="str">
        <f>IF(M169&lt;&gt;0,M169,IF(ISNA(VLOOKUP(D169,TH!D$4:K$3889,6,0))=TRUE,"Nợ HP",""))</f>
        <v/>
      </c>
      <c r="Q169" s="174">
        <f t="shared" si="30"/>
        <v>167</v>
      </c>
      <c r="R169" s="175">
        <f t="shared" si="26"/>
        <v>1</v>
      </c>
    </row>
    <row r="170" spans="1:18" ht="24.75" customHeight="1">
      <c r="A170" s="54">
        <f t="shared" si="27"/>
        <v>168</v>
      </c>
      <c r="B170" s="55" t="str">
        <f t="shared" si="31"/>
        <v>K16E0442</v>
      </c>
      <c r="C170" s="54">
        <f t="shared" si="32"/>
        <v>42</v>
      </c>
      <c r="D170" s="50">
        <v>162423977</v>
      </c>
      <c r="E170" s="57" t="s">
        <v>570</v>
      </c>
      <c r="F170" s="58" t="s">
        <v>571</v>
      </c>
      <c r="G170" s="53" t="s">
        <v>572</v>
      </c>
      <c r="H170" s="51" t="s">
        <v>488</v>
      </c>
      <c r="I170" s="56">
        <v>408</v>
      </c>
      <c r="J170" s="52" t="s">
        <v>489</v>
      </c>
      <c r="K170" s="171" t="str">
        <f t="shared" si="28"/>
        <v>408K16E04</v>
      </c>
      <c r="L170" s="172">
        <f t="shared" si="25"/>
        <v>1</v>
      </c>
      <c r="M170" s="173"/>
      <c r="N170" s="174" t="str">
        <f t="shared" si="29"/>
        <v/>
      </c>
      <c r="O170" s="190" t="str">
        <f>VLOOKUP(D170,TH!D$3:K$3889,6,0)</f>
        <v>x</v>
      </c>
      <c r="P170" s="175" t="str">
        <f>IF(M170&lt;&gt;0,M170,IF(ISNA(VLOOKUP(D170,TH!D$4:K$3889,6,0))=TRUE,"Nợ HP",""))</f>
        <v/>
      </c>
      <c r="Q170" s="174">
        <f t="shared" si="30"/>
        <v>168</v>
      </c>
      <c r="R170" s="175">
        <f t="shared" si="26"/>
        <v>1</v>
      </c>
    </row>
    <row r="171" spans="1:18" ht="24.75" customHeight="1">
      <c r="A171" s="54">
        <f t="shared" si="27"/>
        <v>169</v>
      </c>
      <c r="B171" s="55" t="str">
        <f t="shared" si="31"/>
        <v>K16E0501</v>
      </c>
      <c r="C171" s="54">
        <f t="shared" si="32"/>
        <v>1</v>
      </c>
      <c r="D171" s="50">
        <v>162324805</v>
      </c>
      <c r="E171" s="57" t="s">
        <v>443</v>
      </c>
      <c r="F171" s="58" t="s">
        <v>495</v>
      </c>
      <c r="G171" s="53" t="s">
        <v>573</v>
      </c>
      <c r="H171" s="51" t="s">
        <v>574</v>
      </c>
      <c r="I171" s="56">
        <v>403</v>
      </c>
      <c r="J171" s="52" t="s">
        <v>575</v>
      </c>
      <c r="K171" s="171" t="str">
        <f t="shared" si="28"/>
        <v>403K16E05</v>
      </c>
      <c r="L171" s="172">
        <f t="shared" si="25"/>
        <v>1</v>
      </c>
      <c r="M171" s="173"/>
      <c r="N171" s="174" t="str">
        <f t="shared" si="29"/>
        <v/>
      </c>
      <c r="O171" s="190" t="str">
        <f>VLOOKUP(D171,TH!D$3:K$3889,6,0)</f>
        <v>x</v>
      </c>
      <c r="P171" s="175" t="str">
        <f>IF(M171&lt;&gt;0,M171,IF(ISNA(VLOOKUP(D171,TH!D$4:K$3889,6,0))=TRUE,"Nợ HP",""))</f>
        <v/>
      </c>
      <c r="Q171" s="174">
        <f t="shared" si="30"/>
        <v>169</v>
      </c>
      <c r="R171" s="175">
        <f t="shared" si="26"/>
        <v>1</v>
      </c>
    </row>
    <row r="172" spans="1:18" ht="24.75" customHeight="1">
      <c r="A172" s="54">
        <f t="shared" si="27"/>
        <v>170</v>
      </c>
      <c r="B172" s="55" t="str">
        <f t="shared" si="31"/>
        <v>K16E0502</v>
      </c>
      <c r="C172" s="54">
        <f t="shared" si="32"/>
        <v>2</v>
      </c>
      <c r="D172" s="50">
        <v>152343273</v>
      </c>
      <c r="E172" s="57" t="s">
        <v>576</v>
      </c>
      <c r="F172" s="58" t="s">
        <v>577</v>
      </c>
      <c r="G172" s="53" t="s">
        <v>578</v>
      </c>
      <c r="H172" s="51" t="s">
        <v>579</v>
      </c>
      <c r="I172" s="56">
        <v>401</v>
      </c>
      <c r="J172" s="52" t="s">
        <v>575</v>
      </c>
      <c r="K172" s="171" t="str">
        <f t="shared" si="28"/>
        <v>401K16E05</v>
      </c>
      <c r="L172" s="172">
        <f t="shared" si="25"/>
        <v>1</v>
      </c>
      <c r="M172" s="173"/>
      <c r="N172" s="174" t="str">
        <f t="shared" si="29"/>
        <v/>
      </c>
      <c r="O172" s="190" t="e">
        <f>VLOOKUP(D172,TH!D$3:K$3889,6,0)</f>
        <v>#N/A</v>
      </c>
      <c r="P172" s="175" t="str">
        <f>IF(M172&lt;&gt;0,M172,IF(ISNA(VLOOKUP(D172,TH!D$4:K$3889,6,0))=TRUE,"Nợ HP",""))</f>
        <v>Nợ HP</v>
      </c>
      <c r="Q172" s="174">
        <f t="shared" si="30"/>
        <v>170</v>
      </c>
      <c r="R172" s="175">
        <f t="shared" si="26"/>
        <v>1</v>
      </c>
    </row>
    <row r="173" spans="1:18" ht="24.75" customHeight="1">
      <c r="A173" s="54">
        <f t="shared" si="27"/>
        <v>171</v>
      </c>
      <c r="B173" s="55" t="str">
        <f t="shared" si="31"/>
        <v>K16E0503</v>
      </c>
      <c r="C173" s="54">
        <f t="shared" si="32"/>
        <v>3</v>
      </c>
      <c r="D173" s="50">
        <v>162353995</v>
      </c>
      <c r="E173" s="57" t="s">
        <v>580</v>
      </c>
      <c r="F173" s="58" t="s">
        <v>581</v>
      </c>
      <c r="G173" s="53" t="s">
        <v>582</v>
      </c>
      <c r="H173" s="51" t="s">
        <v>574</v>
      </c>
      <c r="I173" s="56">
        <v>403</v>
      </c>
      <c r="J173" s="52" t="s">
        <v>575</v>
      </c>
      <c r="K173" s="171" t="str">
        <f t="shared" si="28"/>
        <v>403K16E05</v>
      </c>
      <c r="L173" s="172">
        <f t="shared" si="25"/>
        <v>1</v>
      </c>
      <c r="M173" s="173"/>
      <c r="N173" s="174" t="str">
        <f t="shared" si="29"/>
        <v/>
      </c>
      <c r="O173" s="190" t="str">
        <f>VLOOKUP(D173,TH!D$3:K$3889,6,0)</f>
        <v>x</v>
      </c>
      <c r="P173" s="175" t="str">
        <f>IF(M173&lt;&gt;0,M173,IF(ISNA(VLOOKUP(D173,TH!D$4:K$3889,6,0))=TRUE,"Nợ HP",""))</f>
        <v/>
      </c>
      <c r="Q173" s="174">
        <f t="shared" si="30"/>
        <v>171</v>
      </c>
      <c r="R173" s="175">
        <f t="shared" si="26"/>
        <v>1</v>
      </c>
    </row>
    <row r="174" spans="1:18" ht="24.75" customHeight="1">
      <c r="A174" s="54">
        <f t="shared" si="27"/>
        <v>172</v>
      </c>
      <c r="B174" s="55" t="str">
        <f t="shared" si="31"/>
        <v>K16E0504</v>
      </c>
      <c r="C174" s="54">
        <f t="shared" si="32"/>
        <v>4</v>
      </c>
      <c r="D174" s="50">
        <v>162343850</v>
      </c>
      <c r="E174" s="57" t="s">
        <v>583</v>
      </c>
      <c r="F174" s="58" t="s">
        <v>328</v>
      </c>
      <c r="G174" s="53" t="s">
        <v>584</v>
      </c>
      <c r="H174" s="51" t="s">
        <v>579</v>
      </c>
      <c r="I174" s="56">
        <v>401</v>
      </c>
      <c r="J174" s="52" t="s">
        <v>575</v>
      </c>
      <c r="K174" s="171" t="str">
        <f t="shared" si="28"/>
        <v>401K16E05</v>
      </c>
      <c r="L174" s="172">
        <f t="shared" si="25"/>
        <v>1</v>
      </c>
      <c r="M174" s="173"/>
      <c r="N174" s="174" t="str">
        <f t="shared" si="29"/>
        <v/>
      </c>
      <c r="O174" s="190" t="str">
        <f>VLOOKUP(D174,TH!D$3:K$3889,6,0)</f>
        <v>x</v>
      </c>
      <c r="P174" s="175" t="str">
        <f>IF(M174&lt;&gt;0,M174,IF(ISNA(VLOOKUP(D174,TH!D$4:K$3889,6,0))=TRUE,"Nợ HP",""))</f>
        <v/>
      </c>
      <c r="Q174" s="174">
        <f t="shared" si="30"/>
        <v>172</v>
      </c>
      <c r="R174" s="175">
        <f t="shared" si="26"/>
        <v>1</v>
      </c>
    </row>
    <row r="175" spans="1:18" ht="24.75" customHeight="1">
      <c r="A175" s="54">
        <f t="shared" si="27"/>
        <v>173</v>
      </c>
      <c r="B175" s="55" t="str">
        <f t="shared" si="31"/>
        <v>K16E0505</v>
      </c>
      <c r="C175" s="54">
        <f t="shared" si="32"/>
        <v>5</v>
      </c>
      <c r="D175" s="50">
        <v>162324824</v>
      </c>
      <c r="E175" s="57" t="s">
        <v>585</v>
      </c>
      <c r="F175" s="58" t="s">
        <v>586</v>
      </c>
      <c r="G175" s="53" t="s">
        <v>587</v>
      </c>
      <c r="H175" s="51" t="s">
        <v>574</v>
      </c>
      <c r="I175" s="56">
        <v>403</v>
      </c>
      <c r="J175" s="52" t="s">
        <v>575</v>
      </c>
      <c r="K175" s="171" t="str">
        <f t="shared" si="28"/>
        <v>403K16E05</v>
      </c>
      <c r="L175" s="172">
        <f t="shared" si="25"/>
        <v>1</v>
      </c>
      <c r="M175" s="173"/>
      <c r="N175" s="174" t="str">
        <f t="shared" si="29"/>
        <v/>
      </c>
      <c r="O175" s="190" t="str">
        <f>VLOOKUP(D175,TH!D$3:K$3889,6,0)</f>
        <v>x</v>
      </c>
      <c r="P175" s="175" t="str">
        <f>IF(M175&lt;&gt;0,M175,IF(ISNA(VLOOKUP(D175,TH!D$4:K$3889,6,0))=TRUE,"Nợ HP",""))</f>
        <v/>
      </c>
      <c r="Q175" s="174">
        <f t="shared" si="30"/>
        <v>173</v>
      </c>
      <c r="R175" s="175">
        <f t="shared" si="26"/>
        <v>1</v>
      </c>
    </row>
    <row r="176" spans="1:18" ht="24.75" customHeight="1">
      <c r="A176" s="54">
        <f t="shared" si="27"/>
        <v>174</v>
      </c>
      <c r="B176" s="55" t="str">
        <f t="shared" si="31"/>
        <v>K16E0506</v>
      </c>
      <c r="C176" s="54">
        <f t="shared" si="32"/>
        <v>6</v>
      </c>
      <c r="D176" s="50">
        <v>162163167</v>
      </c>
      <c r="E176" s="57" t="s">
        <v>293</v>
      </c>
      <c r="F176" s="58" t="s">
        <v>205</v>
      </c>
      <c r="G176" s="53" t="s">
        <v>588</v>
      </c>
      <c r="H176" s="51" t="s">
        <v>579</v>
      </c>
      <c r="I176" s="56">
        <v>401</v>
      </c>
      <c r="J176" s="52" t="s">
        <v>575</v>
      </c>
      <c r="K176" s="171" t="str">
        <f t="shared" si="28"/>
        <v>401K16E05</v>
      </c>
      <c r="L176" s="172">
        <f t="shared" si="25"/>
        <v>1</v>
      </c>
      <c r="M176" s="173"/>
      <c r="N176" s="174" t="str">
        <f t="shared" si="29"/>
        <v/>
      </c>
      <c r="O176" s="190" t="str">
        <f>VLOOKUP(D176,TH!D$3:K$3889,6,0)</f>
        <v>x</v>
      </c>
      <c r="P176" s="175" t="str">
        <f>IF(M176&lt;&gt;0,M176,IF(ISNA(VLOOKUP(D176,TH!D$4:K$3889,6,0))=TRUE,"Nợ HP",""))</f>
        <v/>
      </c>
      <c r="Q176" s="174">
        <f t="shared" si="30"/>
        <v>174</v>
      </c>
      <c r="R176" s="175">
        <f t="shared" si="26"/>
        <v>1</v>
      </c>
    </row>
    <row r="177" spans="1:18" ht="24.75" customHeight="1">
      <c r="A177" s="54">
        <f t="shared" si="27"/>
        <v>175</v>
      </c>
      <c r="B177" s="55" t="str">
        <f t="shared" si="31"/>
        <v>K16E0507</v>
      </c>
      <c r="C177" s="54">
        <f t="shared" si="32"/>
        <v>7</v>
      </c>
      <c r="D177" s="50">
        <v>162524196</v>
      </c>
      <c r="E177" s="57" t="s">
        <v>589</v>
      </c>
      <c r="F177" s="58" t="s">
        <v>205</v>
      </c>
      <c r="G177" s="53" t="s">
        <v>590</v>
      </c>
      <c r="H177" s="51" t="s">
        <v>579</v>
      </c>
      <c r="I177" s="56">
        <v>401</v>
      </c>
      <c r="J177" s="52" t="s">
        <v>575</v>
      </c>
      <c r="K177" s="171" t="str">
        <f t="shared" si="28"/>
        <v>401K16E05</v>
      </c>
      <c r="L177" s="172">
        <f t="shared" si="25"/>
        <v>1</v>
      </c>
      <c r="M177" s="173"/>
      <c r="N177" s="174" t="str">
        <f t="shared" si="29"/>
        <v/>
      </c>
      <c r="O177" s="190" t="str">
        <f>VLOOKUP(D177,TH!D$3:K$3889,6,0)</f>
        <v>x</v>
      </c>
      <c r="P177" s="175" t="str">
        <f>IF(M177&lt;&gt;0,M177,IF(ISNA(VLOOKUP(D177,TH!D$4:K$3889,6,0))=TRUE,"Nợ HP",""))</f>
        <v/>
      </c>
      <c r="Q177" s="174">
        <f t="shared" si="30"/>
        <v>175</v>
      </c>
      <c r="R177" s="175">
        <f t="shared" si="26"/>
        <v>1</v>
      </c>
    </row>
    <row r="178" spans="1:18" ht="24.75" customHeight="1">
      <c r="A178" s="54">
        <f t="shared" si="27"/>
        <v>176</v>
      </c>
      <c r="B178" s="55" t="str">
        <f t="shared" si="31"/>
        <v>K16E0508</v>
      </c>
      <c r="C178" s="54">
        <f t="shared" si="32"/>
        <v>8</v>
      </c>
      <c r="D178" s="50">
        <v>162354005</v>
      </c>
      <c r="E178" s="57" t="s">
        <v>591</v>
      </c>
      <c r="F178" s="58" t="s">
        <v>205</v>
      </c>
      <c r="G178" s="53" t="s">
        <v>592</v>
      </c>
      <c r="H178" s="51" t="s">
        <v>574</v>
      </c>
      <c r="I178" s="56">
        <v>403</v>
      </c>
      <c r="J178" s="52" t="s">
        <v>575</v>
      </c>
      <c r="K178" s="171" t="str">
        <f t="shared" si="28"/>
        <v>403K16E05</v>
      </c>
      <c r="L178" s="172">
        <f t="shared" si="25"/>
        <v>1</v>
      </c>
      <c r="M178" s="173"/>
      <c r="N178" s="174" t="str">
        <f t="shared" si="29"/>
        <v/>
      </c>
      <c r="O178" s="190" t="str">
        <f>VLOOKUP(D178,TH!D$3:K$3889,6,0)</f>
        <v>x</v>
      </c>
      <c r="P178" s="175" t="str">
        <f>IF(M178&lt;&gt;0,M178,IF(ISNA(VLOOKUP(D178,TH!D$4:K$3889,6,0))=TRUE,"Nợ HP",""))</f>
        <v/>
      </c>
      <c r="Q178" s="174">
        <f t="shared" si="30"/>
        <v>176</v>
      </c>
      <c r="R178" s="175">
        <f t="shared" si="26"/>
        <v>1</v>
      </c>
    </row>
    <row r="179" spans="1:18" ht="24.75" customHeight="1">
      <c r="A179" s="54">
        <f t="shared" si="27"/>
        <v>177</v>
      </c>
      <c r="B179" s="55" t="str">
        <f t="shared" si="31"/>
        <v>K16E0509</v>
      </c>
      <c r="C179" s="54">
        <f t="shared" si="32"/>
        <v>9</v>
      </c>
      <c r="D179" s="50">
        <v>162347182</v>
      </c>
      <c r="E179" s="57" t="s">
        <v>443</v>
      </c>
      <c r="F179" s="58" t="s">
        <v>593</v>
      </c>
      <c r="G179" s="53" t="s">
        <v>426</v>
      </c>
      <c r="H179" s="51" t="s">
        <v>579</v>
      </c>
      <c r="I179" s="56">
        <v>401</v>
      </c>
      <c r="J179" s="52" t="s">
        <v>575</v>
      </c>
      <c r="K179" s="171" t="str">
        <f t="shared" si="28"/>
        <v>401K16E05</v>
      </c>
      <c r="L179" s="172">
        <f t="shared" si="25"/>
        <v>1</v>
      </c>
      <c r="M179" s="173"/>
      <c r="N179" s="174" t="str">
        <f t="shared" si="29"/>
        <v/>
      </c>
      <c r="O179" s="190" t="str">
        <f>VLOOKUP(D179,TH!D$3:K$3889,6,0)</f>
        <v>x</v>
      </c>
      <c r="P179" s="175" t="str">
        <f>IF(M179&lt;&gt;0,M179,IF(ISNA(VLOOKUP(D179,TH!D$4:K$3889,6,0))=TRUE,"Nợ HP",""))</f>
        <v/>
      </c>
      <c r="Q179" s="174">
        <f t="shared" si="30"/>
        <v>177</v>
      </c>
      <c r="R179" s="175">
        <f t="shared" si="26"/>
        <v>1</v>
      </c>
    </row>
    <row r="180" spans="1:18" ht="24.75" customHeight="1">
      <c r="A180" s="54">
        <f t="shared" si="27"/>
        <v>178</v>
      </c>
      <c r="B180" s="55" t="str">
        <f t="shared" si="31"/>
        <v>K16E0510</v>
      </c>
      <c r="C180" s="54">
        <f t="shared" si="32"/>
        <v>10</v>
      </c>
      <c r="D180" s="50">
        <v>162357429</v>
      </c>
      <c r="E180" s="57" t="s">
        <v>594</v>
      </c>
      <c r="F180" s="58" t="s">
        <v>595</v>
      </c>
      <c r="G180" s="53" t="s">
        <v>596</v>
      </c>
      <c r="H180" s="51" t="s">
        <v>574</v>
      </c>
      <c r="I180" s="56">
        <v>403</v>
      </c>
      <c r="J180" s="52" t="s">
        <v>575</v>
      </c>
      <c r="K180" s="171" t="str">
        <f t="shared" si="28"/>
        <v>403K16E05</v>
      </c>
      <c r="L180" s="172">
        <f t="shared" si="25"/>
        <v>1</v>
      </c>
      <c r="M180" s="173"/>
      <c r="N180" s="174" t="str">
        <f t="shared" si="29"/>
        <v/>
      </c>
      <c r="O180" s="190" t="str">
        <f>VLOOKUP(D180,TH!D$3:K$3889,6,0)</f>
        <v>x</v>
      </c>
      <c r="P180" s="175" t="str">
        <f>IF(M180&lt;&gt;0,M180,IF(ISNA(VLOOKUP(D180,TH!D$4:K$3889,6,0))=TRUE,"Nợ HP",""))</f>
        <v/>
      </c>
      <c r="Q180" s="174">
        <f t="shared" si="30"/>
        <v>178</v>
      </c>
      <c r="R180" s="175">
        <f t="shared" si="26"/>
        <v>1</v>
      </c>
    </row>
    <row r="181" spans="1:18" ht="24.75" customHeight="1">
      <c r="A181" s="54">
        <f t="shared" si="27"/>
        <v>179</v>
      </c>
      <c r="B181" s="55" t="str">
        <f t="shared" si="31"/>
        <v>K16E0511</v>
      </c>
      <c r="C181" s="54">
        <f t="shared" si="32"/>
        <v>11</v>
      </c>
      <c r="D181" s="50">
        <v>162354011</v>
      </c>
      <c r="E181" s="57" t="s">
        <v>597</v>
      </c>
      <c r="F181" s="58" t="s">
        <v>437</v>
      </c>
      <c r="G181" s="53" t="s">
        <v>598</v>
      </c>
      <c r="H181" s="51" t="s">
        <v>574</v>
      </c>
      <c r="I181" s="56">
        <v>403</v>
      </c>
      <c r="J181" s="52" t="s">
        <v>575</v>
      </c>
      <c r="K181" s="171" t="str">
        <f t="shared" si="28"/>
        <v>403K16E05</v>
      </c>
      <c r="L181" s="172">
        <f t="shared" si="25"/>
        <v>1</v>
      </c>
      <c r="M181" s="173"/>
      <c r="N181" s="174" t="str">
        <f t="shared" si="29"/>
        <v/>
      </c>
      <c r="O181" s="190" t="str">
        <f>VLOOKUP(D181,TH!D$3:K$3889,6,0)</f>
        <v>x</v>
      </c>
      <c r="P181" s="175" t="str">
        <f>IF(M181&lt;&gt;0,M181,IF(ISNA(VLOOKUP(D181,TH!D$4:K$3889,6,0))=TRUE,"Nợ HP",""))</f>
        <v/>
      </c>
      <c r="Q181" s="174">
        <f t="shared" si="30"/>
        <v>179</v>
      </c>
      <c r="R181" s="175">
        <f t="shared" si="26"/>
        <v>1</v>
      </c>
    </row>
    <row r="182" spans="1:18" ht="24.75" customHeight="1">
      <c r="A182" s="54">
        <f t="shared" si="27"/>
        <v>180</v>
      </c>
      <c r="B182" s="55" t="str">
        <f t="shared" si="31"/>
        <v>K16E0512</v>
      </c>
      <c r="C182" s="54">
        <f t="shared" si="32"/>
        <v>12</v>
      </c>
      <c r="D182" s="50">
        <v>162356650</v>
      </c>
      <c r="E182" s="57" t="s">
        <v>431</v>
      </c>
      <c r="F182" s="58" t="s">
        <v>437</v>
      </c>
      <c r="G182" s="53" t="s">
        <v>599</v>
      </c>
      <c r="H182" s="51" t="s">
        <v>574</v>
      </c>
      <c r="I182" s="56">
        <v>403</v>
      </c>
      <c r="J182" s="52" t="s">
        <v>575</v>
      </c>
      <c r="K182" s="171" t="str">
        <f t="shared" si="28"/>
        <v>403K16E05</v>
      </c>
      <c r="L182" s="172">
        <f t="shared" si="25"/>
        <v>1</v>
      </c>
      <c r="M182" s="173"/>
      <c r="N182" s="174" t="str">
        <f t="shared" si="29"/>
        <v/>
      </c>
      <c r="O182" s="190" t="str">
        <f>VLOOKUP(D182,TH!D$3:K$3889,6,0)</f>
        <v>x</v>
      </c>
      <c r="P182" s="175" t="str">
        <f>IF(M182&lt;&gt;0,M182,IF(ISNA(VLOOKUP(D182,TH!D$4:K$3889,6,0))=TRUE,"Nợ HP",""))</f>
        <v/>
      </c>
      <c r="Q182" s="174">
        <f t="shared" si="30"/>
        <v>180</v>
      </c>
      <c r="R182" s="175">
        <f t="shared" si="26"/>
        <v>1</v>
      </c>
    </row>
    <row r="183" spans="1:18" ht="24.75" customHeight="1">
      <c r="A183" s="54">
        <f t="shared" si="27"/>
        <v>181</v>
      </c>
      <c r="B183" s="55" t="str">
        <f t="shared" si="31"/>
        <v>K16E0513</v>
      </c>
      <c r="C183" s="54">
        <f t="shared" si="32"/>
        <v>13</v>
      </c>
      <c r="D183" s="50">
        <v>162524220</v>
      </c>
      <c r="E183" s="57" t="s">
        <v>600</v>
      </c>
      <c r="F183" s="58" t="s">
        <v>601</v>
      </c>
      <c r="G183" s="53">
        <v>33704</v>
      </c>
      <c r="H183" s="51" t="s">
        <v>574</v>
      </c>
      <c r="I183" s="56">
        <v>403</v>
      </c>
      <c r="J183" s="52" t="s">
        <v>575</v>
      </c>
      <c r="K183" s="171" t="str">
        <f t="shared" si="28"/>
        <v>403K16E05</v>
      </c>
      <c r="L183" s="172">
        <f t="shared" si="25"/>
        <v>1</v>
      </c>
      <c r="M183" s="173"/>
      <c r="N183" s="174" t="str">
        <f t="shared" si="29"/>
        <v/>
      </c>
      <c r="O183" s="190" t="str">
        <f>VLOOKUP(D183,TH!D$3:K$3889,6,0)</f>
        <v>x</v>
      </c>
      <c r="P183" s="175" t="str">
        <f>IF(M183&lt;&gt;0,M183,IF(ISNA(VLOOKUP(D183,TH!D$4:K$3889,6,0))=TRUE,"Nợ HP",""))</f>
        <v/>
      </c>
      <c r="Q183" s="174">
        <f t="shared" si="30"/>
        <v>181</v>
      </c>
      <c r="R183" s="175">
        <f t="shared" si="26"/>
        <v>1</v>
      </c>
    </row>
    <row r="184" spans="1:18" ht="24.75" customHeight="1">
      <c r="A184" s="54">
        <f t="shared" si="27"/>
        <v>182</v>
      </c>
      <c r="B184" s="55" t="str">
        <f t="shared" si="31"/>
        <v>K16E0514</v>
      </c>
      <c r="C184" s="54">
        <f t="shared" si="32"/>
        <v>14</v>
      </c>
      <c r="D184" s="50">
        <v>162343855</v>
      </c>
      <c r="E184" s="57" t="s">
        <v>602</v>
      </c>
      <c r="F184" s="58" t="s">
        <v>603</v>
      </c>
      <c r="G184" s="53" t="s">
        <v>604</v>
      </c>
      <c r="H184" s="51" t="s">
        <v>579</v>
      </c>
      <c r="I184" s="56">
        <v>401</v>
      </c>
      <c r="J184" s="52" t="s">
        <v>575</v>
      </c>
      <c r="K184" s="171" t="str">
        <f t="shared" si="28"/>
        <v>401K16E05</v>
      </c>
      <c r="L184" s="172">
        <f t="shared" si="25"/>
        <v>1</v>
      </c>
      <c r="M184" s="173"/>
      <c r="N184" s="174" t="str">
        <f t="shared" si="29"/>
        <v/>
      </c>
      <c r="O184" s="190" t="str">
        <f>VLOOKUP(D184,TH!D$3:K$3889,6,0)</f>
        <v>x</v>
      </c>
      <c r="P184" s="175" t="str">
        <f>IF(M184&lt;&gt;0,M184,IF(ISNA(VLOOKUP(D184,TH!D$4:K$3889,6,0))=TRUE,"Nợ HP",""))</f>
        <v/>
      </c>
      <c r="Q184" s="174">
        <f t="shared" si="30"/>
        <v>182</v>
      </c>
      <c r="R184" s="175">
        <f t="shared" si="26"/>
        <v>1</v>
      </c>
    </row>
    <row r="185" spans="1:18" ht="24.75" customHeight="1">
      <c r="A185" s="54">
        <f t="shared" si="27"/>
        <v>183</v>
      </c>
      <c r="B185" s="55" t="str">
        <f t="shared" si="31"/>
        <v>K16E0515</v>
      </c>
      <c r="C185" s="54">
        <f t="shared" si="32"/>
        <v>15</v>
      </c>
      <c r="D185" s="50">
        <v>162354016</v>
      </c>
      <c r="E185" s="57" t="s">
        <v>605</v>
      </c>
      <c r="F185" s="58" t="s">
        <v>221</v>
      </c>
      <c r="G185" s="53" t="s">
        <v>606</v>
      </c>
      <c r="H185" s="51" t="s">
        <v>574</v>
      </c>
      <c r="I185" s="56">
        <v>403</v>
      </c>
      <c r="J185" s="52" t="s">
        <v>575</v>
      </c>
      <c r="K185" s="171" t="str">
        <f t="shared" si="28"/>
        <v>403K16E05</v>
      </c>
      <c r="L185" s="172">
        <f t="shared" si="25"/>
        <v>1</v>
      </c>
      <c r="M185" s="173"/>
      <c r="N185" s="174" t="str">
        <f t="shared" si="29"/>
        <v/>
      </c>
      <c r="O185" s="190" t="str">
        <f>VLOOKUP(D185,TH!D$3:K$3889,6,0)</f>
        <v>x</v>
      </c>
      <c r="P185" s="175" t="str">
        <f>IF(M185&lt;&gt;0,M185,IF(ISNA(VLOOKUP(D185,TH!D$4:K$3889,6,0))=TRUE,"Nợ HP",""))</f>
        <v/>
      </c>
      <c r="Q185" s="174">
        <f t="shared" si="30"/>
        <v>183</v>
      </c>
      <c r="R185" s="175">
        <f t="shared" si="26"/>
        <v>1</v>
      </c>
    </row>
    <row r="186" spans="1:18" ht="24.75" customHeight="1">
      <c r="A186" s="54">
        <f t="shared" si="27"/>
        <v>184</v>
      </c>
      <c r="B186" s="55" t="str">
        <f t="shared" si="31"/>
        <v>K16E0516</v>
      </c>
      <c r="C186" s="54">
        <f t="shared" si="32"/>
        <v>16</v>
      </c>
      <c r="D186" s="50">
        <v>162347057</v>
      </c>
      <c r="E186" s="57" t="s">
        <v>607</v>
      </c>
      <c r="F186" s="58" t="s">
        <v>608</v>
      </c>
      <c r="G186" s="53" t="s">
        <v>456</v>
      </c>
      <c r="H186" s="51" t="s">
        <v>579</v>
      </c>
      <c r="I186" s="56">
        <v>401</v>
      </c>
      <c r="J186" s="52" t="s">
        <v>575</v>
      </c>
      <c r="K186" s="171" t="str">
        <f t="shared" si="28"/>
        <v>401K16E05</v>
      </c>
      <c r="L186" s="172">
        <f t="shared" si="25"/>
        <v>1</v>
      </c>
      <c r="M186" s="173"/>
      <c r="N186" s="174" t="str">
        <f t="shared" si="29"/>
        <v/>
      </c>
      <c r="O186" s="190" t="str">
        <f>VLOOKUP(D186,TH!D$3:K$3889,6,0)</f>
        <v>x</v>
      </c>
      <c r="P186" s="175" t="str">
        <f>IF(M186&lt;&gt;0,M186,IF(ISNA(VLOOKUP(D186,TH!D$4:K$3889,6,0))=TRUE,"Nợ HP",""))</f>
        <v/>
      </c>
      <c r="Q186" s="174">
        <f t="shared" si="30"/>
        <v>184</v>
      </c>
      <c r="R186" s="175">
        <f t="shared" si="26"/>
        <v>1</v>
      </c>
    </row>
    <row r="187" spans="1:18" ht="24.75" customHeight="1">
      <c r="A187" s="54">
        <f t="shared" si="27"/>
        <v>185</v>
      </c>
      <c r="B187" s="55" t="str">
        <f t="shared" si="31"/>
        <v>K16E0517</v>
      </c>
      <c r="C187" s="54">
        <f t="shared" si="32"/>
        <v>17</v>
      </c>
      <c r="D187" s="50">
        <v>162354020</v>
      </c>
      <c r="E187" s="57" t="s">
        <v>360</v>
      </c>
      <c r="F187" s="58" t="s">
        <v>238</v>
      </c>
      <c r="G187" s="53" t="s">
        <v>609</v>
      </c>
      <c r="H187" s="51" t="s">
        <v>574</v>
      </c>
      <c r="I187" s="56">
        <v>403</v>
      </c>
      <c r="J187" s="52" t="s">
        <v>575</v>
      </c>
      <c r="K187" s="171" t="str">
        <f t="shared" si="28"/>
        <v>403K16E05</v>
      </c>
      <c r="L187" s="172">
        <f t="shared" si="25"/>
        <v>1</v>
      </c>
      <c r="M187" s="173"/>
      <c r="N187" s="174" t="str">
        <f t="shared" si="29"/>
        <v/>
      </c>
      <c r="O187" s="190" t="str">
        <f>VLOOKUP(D187,TH!D$3:K$3889,6,0)</f>
        <v>x</v>
      </c>
      <c r="P187" s="175" t="str">
        <f>IF(M187&lt;&gt;0,M187,IF(ISNA(VLOOKUP(D187,TH!D$4:K$3889,6,0))=TRUE,"Nợ HP",""))</f>
        <v/>
      </c>
      <c r="Q187" s="174">
        <f t="shared" si="30"/>
        <v>185</v>
      </c>
      <c r="R187" s="175">
        <f t="shared" si="26"/>
        <v>1</v>
      </c>
    </row>
    <row r="188" spans="1:18" ht="24.75" customHeight="1">
      <c r="A188" s="54">
        <f t="shared" si="27"/>
        <v>186</v>
      </c>
      <c r="B188" s="55" t="str">
        <f t="shared" si="31"/>
        <v>K16E0518</v>
      </c>
      <c r="C188" s="54">
        <f t="shared" si="32"/>
        <v>18</v>
      </c>
      <c r="D188" s="50">
        <v>162354023</v>
      </c>
      <c r="E188" s="57" t="s">
        <v>433</v>
      </c>
      <c r="F188" s="58" t="s">
        <v>238</v>
      </c>
      <c r="G188" s="53" t="s">
        <v>610</v>
      </c>
      <c r="H188" s="51" t="s">
        <v>574</v>
      </c>
      <c r="I188" s="56">
        <v>403</v>
      </c>
      <c r="J188" s="52" t="s">
        <v>575</v>
      </c>
      <c r="K188" s="171" t="str">
        <f t="shared" si="28"/>
        <v>403K16E05</v>
      </c>
      <c r="L188" s="172">
        <f t="shared" si="25"/>
        <v>1</v>
      </c>
      <c r="M188" s="173"/>
      <c r="N188" s="174" t="str">
        <f t="shared" si="29"/>
        <v/>
      </c>
      <c r="O188" s="190" t="str">
        <f>VLOOKUP(D188,TH!D$3:K$3889,6,0)</f>
        <v>x</v>
      </c>
      <c r="P188" s="175" t="str">
        <f>IF(M188&lt;&gt;0,M188,IF(ISNA(VLOOKUP(D188,TH!D$4:K$3889,6,0))=TRUE,"Nợ HP",""))</f>
        <v/>
      </c>
      <c r="Q188" s="174">
        <f t="shared" si="30"/>
        <v>186</v>
      </c>
      <c r="R188" s="175">
        <f t="shared" si="26"/>
        <v>1</v>
      </c>
    </row>
    <row r="189" spans="1:18" ht="24.75" customHeight="1">
      <c r="A189" s="54">
        <f t="shared" si="27"/>
        <v>187</v>
      </c>
      <c r="B189" s="55" t="str">
        <f t="shared" si="31"/>
        <v>K16E0519</v>
      </c>
      <c r="C189" s="54">
        <f t="shared" si="32"/>
        <v>19</v>
      </c>
      <c r="D189" s="50">
        <v>162354027</v>
      </c>
      <c r="E189" s="57" t="s">
        <v>611</v>
      </c>
      <c r="F189" s="58" t="s">
        <v>238</v>
      </c>
      <c r="G189" s="53" t="s">
        <v>612</v>
      </c>
      <c r="H189" s="51" t="s">
        <v>574</v>
      </c>
      <c r="I189" s="56">
        <v>403</v>
      </c>
      <c r="J189" s="52" t="s">
        <v>575</v>
      </c>
      <c r="K189" s="171" t="str">
        <f t="shared" si="28"/>
        <v>403K16E05</v>
      </c>
      <c r="L189" s="172">
        <f t="shared" si="25"/>
        <v>1</v>
      </c>
      <c r="M189" s="173"/>
      <c r="N189" s="174" t="str">
        <f t="shared" si="29"/>
        <v/>
      </c>
      <c r="O189" s="190" t="str">
        <f>VLOOKUP(D189,TH!D$3:K$3889,6,0)</f>
        <v>x</v>
      </c>
      <c r="P189" s="175" t="str">
        <f>IF(M189&lt;&gt;0,M189,IF(ISNA(VLOOKUP(D189,TH!D$4:K$3889,6,0))=TRUE,"Nợ HP",""))</f>
        <v/>
      </c>
      <c r="Q189" s="174">
        <f t="shared" si="30"/>
        <v>187</v>
      </c>
      <c r="R189" s="175">
        <f t="shared" si="26"/>
        <v>1</v>
      </c>
    </row>
    <row r="190" spans="1:18" ht="24.75" customHeight="1">
      <c r="A190" s="54">
        <f t="shared" si="27"/>
        <v>188</v>
      </c>
      <c r="B190" s="55" t="str">
        <f t="shared" si="31"/>
        <v>K16E0520</v>
      </c>
      <c r="C190" s="54">
        <f t="shared" si="32"/>
        <v>20</v>
      </c>
      <c r="D190" s="50">
        <v>162333739</v>
      </c>
      <c r="E190" s="57" t="s">
        <v>613</v>
      </c>
      <c r="F190" s="58" t="s">
        <v>614</v>
      </c>
      <c r="G190" s="53" t="s">
        <v>403</v>
      </c>
      <c r="H190" s="51" t="s">
        <v>579</v>
      </c>
      <c r="I190" s="56">
        <v>401</v>
      </c>
      <c r="J190" s="52" t="s">
        <v>575</v>
      </c>
      <c r="K190" s="171" t="str">
        <f t="shared" si="28"/>
        <v>401K16E05</v>
      </c>
      <c r="L190" s="172">
        <f t="shared" si="25"/>
        <v>1</v>
      </c>
      <c r="M190" s="173"/>
      <c r="N190" s="174" t="str">
        <f t="shared" si="29"/>
        <v/>
      </c>
      <c r="O190" s="190" t="str">
        <f>VLOOKUP(D190,TH!D$3:K$3889,6,0)</f>
        <v>x</v>
      </c>
      <c r="P190" s="175" t="str">
        <f>IF(M190&lt;&gt;0,M190,IF(ISNA(VLOOKUP(D190,TH!D$4:K$3889,6,0))=TRUE,"Nợ HP",""))</f>
        <v/>
      </c>
      <c r="Q190" s="174">
        <f t="shared" si="30"/>
        <v>188</v>
      </c>
      <c r="R190" s="175">
        <f t="shared" si="26"/>
        <v>1</v>
      </c>
    </row>
    <row r="191" spans="1:18" ht="24.75" customHeight="1">
      <c r="A191" s="54">
        <f t="shared" si="27"/>
        <v>189</v>
      </c>
      <c r="B191" s="55" t="str">
        <f t="shared" si="31"/>
        <v>K16E0521</v>
      </c>
      <c r="C191" s="54">
        <f t="shared" si="32"/>
        <v>21</v>
      </c>
      <c r="D191" s="50">
        <v>162346442</v>
      </c>
      <c r="E191" s="57" t="s">
        <v>615</v>
      </c>
      <c r="F191" s="58" t="s">
        <v>241</v>
      </c>
      <c r="G191" s="53" t="s">
        <v>616</v>
      </c>
      <c r="H191" s="51" t="s">
        <v>579</v>
      </c>
      <c r="I191" s="56">
        <v>401</v>
      </c>
      <c r="J191" s="52" t="s">
        <v>575</v>
      </c>
      <c r="K191" s="171" t="str">
        <f t="shared" si="28"/>
        <v>401K16E05</v>
      </c>
      <c r="L191" s="172">
        <f t="shared" si="25"/>
        <v>1</v>
      </c>
      <c r="M191" s="173"/>
      <c r="N191" s="174" t="str">
        <f t="shared" si="29"/>
        <v/>
      </c>
      <c r="O191" s="190" t="str">
        <f>VLOOKUP(D191,TH!D$3:K$3889,6,0)</f>
        <v>x</v>
      </c>
      <c r="P191" s="175" t="str">
        <f>IF(M191&lt;&gt;0,M191,IF(ISNA(VLOOKUP(D191,TH!D$4:K$3889,6,0))=TRUE,"Nợ HP",""))</f>
        <v/>
      </c>
      <c r="Q191" s="174">
        <f t="shared" si="30"/>
        <v>189</v>
      </c>
      <c r="R191" s="175">
        <f t="shared" si="26"/>
        <v>1</v>
      </c>
    </row>
    <row r="192" spans="1:18" ht="24.75" customHeight="1">
      <c r="A192" s="54">
        <f t="shared" si="27"/>
        <v>190</v>
      </c>
      <c r="B192" s="55" t="str">
        <f t="shared" si="31"/>
        <v>K16E0522</v>
      </c>
      <c r="C192" s="54">
        <f t="shared" si="32"/>
        <v>22</v>
      </c>
      <c r="D192" s="50">
        <v>162357430</v>
      </c>
      <c r="E192" s="57" t="s">
        <v>281</v>
      </c>
      <c r="F192" s="58" t="s">
        <v>617</v>
      </c>
      <c r="G192" s="53" t="s">
        <v>618</v>
      </c>
      <c r="H192" s="51" t="s">
        <v>574</v>
      </c>
      <c r="I192" s="56">
        <v>403</v>
      </c>
      <c r="J192" s="52" t="s">
        <v>575</v>
      </c>
      <c r="K192" s="171" t="str">
        <f t="shared" si="28"/>
        <v>403K16E05</v>
      </c>
      <c r="L192" s="172">
        <f t="shared" si="25"/>
        <v>1</v>
      </c>
      <c r="M192" s="173"/>
      <c r="N192" s="174" t="str">
        <f t="shared" si="29"/>
        <v/>
      </c>
      <c r="O192" s="190" t="str">
        <f>VLOOKUP(D192,TH!D$3:K$3889,6,0)</f>
        <v>x</v>
      </c>
      <c r="P192" s="175" t="str">
        <f>IF(M192&lt;&gt;0,M192,IF(ISNA(VLOOKUP(D192,TH!D$4:K$3889,6,0))=TRUE,"Nợ HP",""))</f>
        <v/>
      </c>
      <c r="Q192" s="174">
        <f t="shared" si="30"/>
        <v>190</v>
      </c>
      <c r="R192" s="175">
        <f t="shared" si="26"/>
        <v>1</v>
      </c>
    </row>
    <row r="193" spans="1:18" ht="24.75" customHeight="1">
      <c r="A193" s="54">
        <f t="shared" si="27"/>
        <v>191</v>
      </c>
      <c r="B193" s="55" t="str">
        <f t="shared" si="31"/>
        <v>K16E0523</v>
      </c>
      <c r="C193" s="54">
        <f t="shared" si="32"/>
        <v>23</v>
      </c>
      <c r="D193" s="50">
        <v>162354030</v>
      </c>
      <c r="E193" s="57" t="s">
        <v>619</v>
      </c>
      <c r="F193" s="58" t="s">
        <v>448</v>
      </c>
      <c r="G193" s="53" t="s">
        <v>620</v>
      </c>
      <c r="H193" s="51" t="s">
        <v>574</v>
      </c>
      <c r="I193" s="56">
        <v>403</v>
      </c>
      <c r="J193" s="52" t="s">
        <v>575</v>
      </c>
      <c r="K193" s="171" t="str">
        <f t="shared" si="28"/>
        <v>403K16E05</v>
      </c>
      <c r="L193" s="172">
        <f t="shared" si="25"/>
        <v>1</v>
      </c>
      <c r="M193" s="173"/>
      <c r="N193" s="174" t="str">
        <f t="shared" si="29"/>
        <v/>
      </c>
      <c r="O193" s="190" t="str">
        <f>VLOOKUP(D193,TH!D$3:K$3889,6,0)</f>
        <v>x</v>
      </c>
      <c r="P193" s="175" t="str">
        <f>IF(M193&lt;&gt;0,M193,IF(ISNA(VLOOKUP(D193,TH!D$4:K$3889,6,0))=TRUE,"Nợ HP",""))</f>
        <v/>
      </c>
      <c r="Q193" s="174">
        <f t="shared" si="30"/>
        <v>191</v>
      </c>
      <c r="R193" s="175">
        <f t="shared" si="26"/>
        <v>1</v>
      </c>
    </row>
    <row r="194" spans="1:18" ht="24.75" customHeight="1">
      <c r="A194" s="54">
        <f t="shared" si="27"/>
        <v>192</v>
      </c>
      <c r="B194" s="55" t="str">
        <f t="shared" si="31"/>
        <v>K16E0524</v>
      </c>
      <c r="C194" s="54">
        <f t="shared" si="32"/>
        <v>24</v>
      </c>
      <c r="D194" s="50">
        <v>162324871</v>
      </c>
      <c r="E194" s="57" t="s">
        <v>621</v>
      </c>
      <c r="F194" s="58" t="s">
        <v>622</v>
      </c>
      <c r="G194" s="53" t="s">
        <v>623</v>
      </c>
      <c r="H194" s="51" t="s">
        <v>574</v>
      </c>
      <c r="I194" s="56">
        <v>403</v>
      </c>
      <c r="J194" s="52" t="s">
        <v>575</v>
      </c>
      <c r="K194" s="171" t="str">
        <f t="shared" si="28"/>
        <v>403K16E05</v>
      </c>
      <c r="L194" s="172">
        <f t="shared" si="25"/>
        <v>1</v>
      </c>
      <c r="M194" s="173"/>
      <c r="N194" s="174" t="str">
        <f t="shared" si="29"/>
        <v/>
      </c>
      <c r="O194" s="190" t="str">
        <f>VLOOKUP(D194,TH!D$3:K$3889,6,0)</f>
        <v>x</v>
      </c>
      <c r="P194" s="175" t="str">
        <f>IF(M194&lt;&gt;0,M194,IF(ISNA(VLOOKUP(D194,TH!D$4:K$3889,6,0))=TRUE,"Nợ HP",""))</f>
        <v/>
      </c>
      <c r="Q194" s="174">
        <f t="shared" si="30"/>
        <v>192</v>
      </c>
      <c r="R194" s="175">
        <f t="shared" si="26"/>
        <v>1</v>
      </c>
    </row>
    <row r="195" spans="1:18" ht="24.75" customHeight="1">
      <c r="A195" s="54">
        <f t="shared" si="27"/>
        <v>193</v>
      </c>
      <c r="B195" s="55" t="str">
        <f t="shared" si="31"/>
        <v>K16E0525</v>
      </c>
      <c r="C195" s="54">
        <f t="shared" si="32"/>
        <v>25</v>
      </c>
      <c r="D195" s="50">
        <v>162343858</v>
      </c>
      <c r="E195" s="57" t="s">
        <v>624</v>
      </c>
      <c r="F195" s="58" t="s">
        <v>625</v>
      </c>
      <c r="G195" s="53" t="s">
        <v>626</v>
      </c>
      <c r="H195" s="51" t="s">
        <v>579</v>
      </c>
      <c r="I195" s="56">
        <v>401</v>
      </c>
      <c r="J195" s="52" t="s">
        <v>575</v>
      </c>
      <c r="K195" s="171" t="str">
        <f t="shared" si="28"/>
        <v>401K16E05</v>
      </c>
      <c r="L195" s="172">
        <f t="shared" ref="L195:L258" si="33">COUNTIF($D$3:$D$4101,D195)</f>
        <v>1</v>
      </c>
      <c r="M195" s="173"/>
      <c r="N195" s="174" t="str">
        <f t="shared" si="29"/>
        <v/>
      </c>
      <c r="O195" s="190" t="str">
        <f>VLOOKUP(D195,TH!D$3:K$3889,6,0)</f>
        <v>x</v>
      </c>
      <c r="P195" s="175" t="str">
        <f>IF(M195&lt;&gt;0,M195,IF(ISNA(VLOOKUP(D195,TH!D$4:K$3889,6,0))=TRUE,"Nợ HP",""))</f>
        <v/>
      </c>
      <c r="Q195" s="174">
        <f t="shared" si="30"/>
        <v>193</v>
      </c>
      <c r="R195" s="175">
        <f t="shared" si="26"/>
        <v>1</v>
      </c>
    </row>
    <row r="196" spans="1:18" ht="24.75" customHeight="1">
      <c r="A196" s="54">
        <f t="shared" si="27"/>
        <v>194</v>
      </c>
      <c r="B196" s="55" t="str">
        <f t="shared" si="31"/>
        <v>K16E0526</v>
      </c>
      <c r="C196" s="54">
        <f t="shared" si="32"/>
        <v>26</v>
      </c>
      <c r="D196" s="50">
        <v>162343859</v>
      </c>
      <c r="E196" s="57" t="s">
        <v>240</v>
      </c>
      <c r="F196" s="58" t="s">
        <v>348</v>
      </c>
      <c r="G196" s="53" t="s">
        <v>627</v>
      </c>
      <c r="H196" s="51" t="s">
        <v>579</v>
      </c>
      <c r="I196" s="56">
        <v>401</v>
      </c>
      <c r="J196" s="52" t="s">
        <v>575</v>
      </c>
      <c r="K196" s="171" t="str">
        <f t="shared" si="28"/>
        <v>401K16E05</v>
      </c>
      <c r="L196" s="172">
        <f t="shared" si="33"/>
        <v>1</v>
      </c>
      <c r="M196" s="173"/>
      <c r="N196" s="174" t="str">
        <f t="shared" si="29"/>
        <v/>
      </c>
      <c r="O196" s="190" t="e">
        <f>VLOOKUP(D196,TH!D$3:K$3889,6,0)</f>
        <v>#N/A</v>
      </c>
      <c r="P196" s="175" t="str">
        <f>IF(M196&lt;&gt;0,M196,IF(ISNA(VLOOKUP(D196,TH!D$4:K$3889,6,0))=TRUE,"Nợ HP",""))</f>
        <v>Nợ HP</v>
      </c>
      <c r="Q196" s="174">
        <f t="shared" si="30"/>
        <v>194</v>
      </c>
      <c r="R196" s="175">
        <f t="shared" si="26"/>
        <v>1</v>
      </c>
    </row>
    <row r="197" spans="1:18" ht="24.75" customHeight="1">
      <c r="A197" s="54">
        <f t="shared" si="27"/>
        <v>195</v>
      </c>
      <c r="B197" s="55" t="str">
        <f t="shared" si="31"/>
        <v>K16E0527</v>
      </c>
      <c r="C197" s="54">
        <f t="shared" si="32"/>
        <v>27</v>
      </c>
      <c r="D197" s="50">
        <v>162343860</v>
      </c>
      <c r="E197" s="57" t="s">
        <v>628</v>
      </c>
      <c r="F197" s="58" t="s">
        <v>629</v>
      </c>
      <c r="G197" s="53" t="s">
        <v>630</v>
      </c>
      <c r="H197" s="51" t="s">
        <v>579</v>
      </c>
      <c r="I197" s="56">
        <v>401</v>
      </c>
      <c r="J197" s="52" t="s">
        <v>575</v>
      </c>
      <c r="K197" s="171" t="str">
        <f t="shared" si="28"/>
        <v>401K16E05</v>
      </c>
      <c r="L197" s="172">
        <f t="shared" si="33"/>
        <v>1</v>
      </c>
      <c r="M197" s="173"/>
      <c r="N197" s="174" t="str">
        <f t="shared" si="29"/>
        <v/>
      </c>
      <c r="O197" s="190" t="str">
        <f>VLOOKUP(D197,TH!D$3:K$3889,6,0)</f>
        <v>x</v>
      </c>
      <c r="P197" s="175" t="str">
        <f>IF(M197&lt;&gt;0,M197,IF(ISNA(VLOOKUP(D197,TH!D$4:K$3889,6,0))=TRUE,"Nợ HP",""))</f>
        <v/>
      </c>
      <c r="Q197" s="174">
        <f t="shared" si="30"/>
        <v>195</v>
      </c>
      <c r="R197" s="175">
        <f t="shared" si="26"/>
        <v>1</v>
      </c>
    </row>
    <row r="198" spans="1:18" ht="24.75" customHeight="1">
      <c r="A198" s="54">
        <f t="shared" si="27"/>
        <v>196</v>
      </c>
      <c r="B198" s="55" t="str">
        <f t="shared" si="31"/>
        <v>K16E0528</v>
      </c>
      <c r="C198" s="54">
        <f t="shared" si="32"/>
        <v>28</v>
      </c>
      <c r="D198" s="50">
        <v>162343861</v>
      </c>
      <c r="E198" s="57" t="s">
        <v>631</v>
      </c>
      <c r="F198" s="58" t="s">
        <v>464</v>
      </c>
      <c r="G198" s="53" t="s">
        <v>397</v>
      </c>
      <c r="H198" s="51" t="s">
        <v>579</v>
      </c>
      <c r="I198" s="56">
        <v>401</v>
      </c>
      <c r="J198" s="52" t="s">
        <v>575</v>
      </c>
      <c r="K198" s="171" t="str">
        <f t="shared" si="28"/>
        <v>401K16E05</v>
      </c>
      <c r="L198" s="172">
        <f t="shared" si="33"/>
        <v>1</v>
      </c>
      <c r="M198" s="173"/>
      <c r="N198" s="174" t="str">
        <f t="shared" si="29"/>
        <v/>
      </c>
      <c r="O198" s="190" t="str">
        <f>VLOOKUP(D198,TH!D$3:K$3889,6,0)</f>
        <v>x</v>
      </c>
      <c r="P198" s="175" t="str">
        <f>IF(M198&lt;&gt;0,M198,IF(ISNA(VLOOKUP(D198,TH!D$4:K$3889,6,0))=TRUE,"Nợ HP",""))</f>
        <v/>
      </c>
      <c r="Q198" s="174">
        <f t="shared" si="30"/>
        <v>196</v>
      </c>
      <c r="R198" s="175">
        <f t="shared" si="26"/>
        <v>1</v>
      </c>
    </row>
    <row r="199" spans="1:18" ht="24.75" customHeight="1">
      <c r="A199" s="54">
        <f t="shared" si="27"/>
        <v>197</v>
      </c>
      <c r="B199" s="55" t="str">
        <f t="shared" si="31"/>
        <v>K16E0529</v>
      </c>
      <c r="C199" s="54">
        <f t="shared" si="32"/>
        <v>29</v>
      </c>
      <c r="D199" s="50">
        <v>162333765</v>
      </c>
      <c r="E199" s="57" t="s">
        <v>632</v>
      </c>
      <c r="F199" s="58" t="s">
        <v>254</v>
      </c>
      <c r="G199" s="53" t="s">
        <v>633</v>
      </c>
      <c r="H199" s="51" t="s">
        <v>579</v>
      </c>
      <c r="I199" s="56">
        <v>401</v>
      </c>
      <c r="J199" s="52" t="s">
        <v>575</v>
      </c>
      <c r="K199" s="171" t="str">
        <f t="shared" si="28"/>
        <v>401K16E05</v>
      </c>
      <c r="L199" s="172">
        <f t="shared" si="33"/>
        <v>1</v>
      </c>
      <c r="M199" s="173"/>
      <c r="N199" s="174" t="str">
        <f t="shared" si="29"/>
        <v/>
      </c>
      <c r="O199" s="190" t="str">
        <f>VLOOKUP(D199,TH!D$3:K$3889,6,0)</f>
        <v>x</v>
      </c>
      <c r="P199" s="175" t="str">
        <f>IF(M199&lt;&gt;0,M199,IF(ISNA(VLOOKUP(D199,TH!D$4:K$3889,6,0))=TRUE,"Nợ HP",""))</f>
        <v/>
      </c>
      <c r="Q199" s="174">
        <f t="shared" si="30"/>
        <v>197</v>
      </c>
      <c r="R199" s="175">
        <f t="shared" ref="R199:R262" si="34">R198</f>
        <v>1</v>
      </c>
    </row>
    <row r="200" spans="1:18" ht="24.75" customHeight="1">
      <c r="A200" s="54">
        <f t="shared" ref="A200:A263" si="35">A199+1</f>
        <v>198</v>
      </c>
      <c r="B200" s="55" t="str">
        <f t="shared" si="31"/>
        <v>K16E0530</v>
      </c>
      <c r="C200" s="54">
        <f t="shared" si="32"/>
        <v>30</v>
      </c>
      <c r="D200" s="50">
        <v>162354050</v>
      </c>
      <c r="E200" s="57" t="s">
        <v>369</v>
      </c>
      <c r="F200" s="58" t="s">
        <v>259</v>
      </c>
      <c r="G200" s="53" t="s">
        <v>634</v>
      </c>
      <c r="H200" s="51" t="s">
        <v>574</v>
      </c>
      <c r="I200" s="56">
        <v>403</v>
      </c>
      <c r="J200" s="52" t="s">
        <v>575</v>
      </c>
      <c r="K200" s="171" t="str">
        <f t="shared" si="28"/>
        <v>403K16E05</v>
      </c>
      <c r="L200" s="172">
        <f t="shared" si="33"/>
        <v>1</v>
      </c>
      <c r="M200" s="173"/>
      <c r="N200" s="174" t="str">
        <f t="shared" si="29"/>
        <v/>
      </c>
      <c r="O200" s="190" t="str">
        <f>VLOOKUP(D200,TH!D$3:K$3889,6,0)</f>
        <v>x</v>
      </c>
      <c r="P200" s="175" t="str">
        <f>IF(M200&lt;&gt;0,M200,IF(ISNA(VLOOKUP(D200,TH!D$4:K$3889,6,0))=TRUE,"Nợ HP",""))</f>
        <v/>
      </c>
      <c r="Q200" s="174">
        <f t="shared" si="30"/>
        <v>198</v>
      </c>
      <c r="R200" s="175">
        <f t="shared" si="34"/>
        <v>1</v>
      </c>
    </row>
    <row r="201" spans="1:18" ht="24.75" customHeight="1">
      <c r="A201" s="54">
        <f t="shared" si="35"/>
        <v>199</v>
      </c>
      <c r="B201" s="55" t="str">
        <f t="shared" si="31"/>
        <v>K16E0531</v>
      </c>
      <c r="C201" s="54">
        <f t="shared" si="32"/>
        <v>31</v>
      </c>
      <c r="D201" s="50">
        <v>162354059</v>
      </c>
      <c r="E201" s="57" t="s">
        <v>635</v>
      </c>
      <c r="F201" s="58" t="s">
        <v>636</v>
      </c>
      <c r="G201" s="53" t="s">
        <v>637</v>
      </c>
      <c r="H201" s="51" t="s">
        <v>574</v>
      </c>
      <c r="I201" s="56">
        <v>403</v>
      </c>
      <c r="J201" s="52" t="s">
        <v>575</v>
      </c>
      <c r="K201" s="171" t="str">
        <f t="shared" si="28"/>
        <v>403K16E05</v>
      </c>
      <c r="L201" s="172">
        <f t="shared" si="33"/>
        <v>1</v>
      </c>
      <c r="M201" s="173"/>
      <c r="N201" s="174" t="str">
        <f t="shared" si="29"/>
        <v/>
      </c>
      <c r="O201" s="190" t="str">
        <f>VLOOKUP(D201,TH!D$3:K$3889,6,0)</f>
        <v>x</v>
      </c>
      <c r="P201" s="175" t="str">
        <f>IF(M201&lt;&gt;0,M201,IF(ISNA(VLOOKUP(D201,TH!D$4:K$3889,6,0))=TRUE,"Nợ HP",""))</f>
        <v/>
      </c>
      <c r="Q201" s="174">
        <f t="shared" si="30"/>
        <v>199</v>
      </c>
      <c r="R201" s="175">
        <f t="shared" si="34"/>
        <v>1</v>
      </c>
    </row>
    <row r="202" spans="1:18" ht="24.75" customHeight="1">
      <c r="A202" s="54">
        <f t="shared" si="35"/>
        <v>200</v>
      </c>
      <c r="B202" s="55" t="str">
        <f t="shared" si="31"/>
        <v>K16E0532</v>
      </c>
      <c r="C202" s="54">
        <f t="shared" si="32"/>
        <v>32</v>
      </c>
      <c r="D202" s="50">
        <v>162354063</v>
      </c>
      <c r="E202" s="57" t="s">
        <v>638</v>
      </c>
      <c r="F202" s="58" t="s">
        <v>276</v>
      </c>
      <c r="G202" s="53" t="s">
        <v>639</v>
      </c>
      <c r="H202" s="51" t="s">
        <v>574</v>
      </c>
      <c r="I202" s="56">
        <v>403</v>
      </c>
      <c r="J202" s="52" t="s">
        <v>575</v>
      </c>
      <c r="K202" s="171" t="str">
        <f t="shared" ref="K202:K265" si="36">I202&amp;J202</f>
        <v>403K16E05</v>
      </c>
      <c r="L202" s="172">
        <f t="shared" si="33"/>
        <v>1</v>
      </c>
      <c r="M202" s="173"/>
      <c r="N202" s="174" t="str">
        <f t="shared" ref="N202:N265" si="37">IF(M202&lt;&gt;0,"Học Ghép","")</f>
        <v/>
      </c>
      <c r="O202" s="190" t="str">
        <f>VLOOKUP(D202,TH!D$3:K$3889,6,0)</f>
        <v>x</v>
      </c>
      <c r="P202" s="175" t="str">
        <f>IF(M202&lt;&gt;0,M202,IF(ISNA(VLOOKUP(D202,TH!D$4:K$3889,6,0))=TRUE,"Nợ HP",""))</f>
        <v/>
      </c>
      <c r="Q202" s="174">
        <f t="shared" ref="Q202:Q265" si="38">Q201+1</f>
        <v>200</v>
      </c>
      <c r="R202" s="175">
        <f t="shared" si="34"/>
        <v>1</v>
      </c>
    </row>
    <row r="203" spans="1:18" ht="24.75" customHeight="1">
      <c r="A203" s="54">
        <f t="shared" si="35"/>
        <v>201</v>
      </c>
      <c r="B203" s="55" t="str">
        <f t="shared" si="31"/>
        <v>K16E0533</v>
      </c>
      <c r="C203" s="54">
        <f t="shared" si="32"/>
        <v>33</v>
      </c>
      <c r="D203" s="50">
        <v>162343864</v>
      </c>
      <c r="E203" s="57" t="s">
        <v>469</v>
      </c>
      <c r="F203" s="58" t="s">
        <v>143</v>
      </c>
      <c r="G203" s="53" t="s">
        <v>640</v>
      </c>
      <c r="H203" s="51" t="s">
        <v>579</v>
      </c>
      <c r="I203" s="56">
        <v>401</v>
      </c>
      <c r="J203" s="52" t="s">
        <v>575</v>
      </c>
      <c r="K203" s="171" t="str">
        <f t="shared" si="36"/>
        <v>401K16E05</v>
      </c>
      <c r="L203" s="172">
        <f t="shared" si="33"/>
        <v>1</v>
      </c>
      <c r="M203" s="173"/>
      <c r="N203" s="174" t="str">
        <f t="shared" si="37"/>
        <v/>
      </c>
      <c r="O203" s="190" t="str">
        <f>VLOOKUP(D203,TH!D$3:K$3889,6,0)</f>
        <v>x</v>
      </c>
      <c r="P203" s="175" t="str">
        <f>IF(M203&lt;&gt;0,M203,IF(ISNA(VLOOKUP(D203,TH!D$4:K$3889,6,0))=TRUE,"Nợ HP",""))</f>
        <v/>
      </c>
      <c r="Q203" s="174">
        <f t="shared" si="38"/>
        <v>201</v>
      </c>
      <c r="R203" s="175">
        <f t="shared" si="34"/>
        <v>1</v>
      </c>
    </row>
    <row r="204" spans="1:18" ht="24.75" customHeight="1">
      <c r="A204" s="54">
        <f t="shared" si="35"/>
        <v>202</v>
      </c>
      <c r="B204" s="55" t="str">
        <f t="shared" si="31"/>
        <v>K16E0534</v>
      </c>
      <c r="C204" s="54">
        <f t="shared" si="32"/>
        <v>34</v>
      </c>
      <c r="D204" s="50">
        <v>162343865</v>
      </c>
      <c r="E204" s="57" t="s">
        <v>641</v>
      </c>
      <c r="F204" s="58" t="s">
        <v>642</v>
      </c>
      <c r="G204" s="53" t="s">
        <v>616</v>
      </c>
      <c r="H204" s="51" t="s">
        <v>579</v>
      </c>
      <c r="I204" s="56">
        <v>401</v>
      </c>
      <c r="J204" s="52" t="s">
        <v>575</v>
      </c>
      <c r="K204" s="171" t="str">
        <f t="shared" si="36"/>
        <v>401K16E05</v>
      </c>
      <c r="L204" s="172">
        <f t="shared" si="33"/>
        <v>1</v>
      </c>
      <c r="M204" s="173"/>
      <c r="N204" s="174" t="str">
        <f t="shared" si="37"/>
        <v/>
      </c>
      <c r="O204" s="190" t="str">
        <f>VLOOKUP(D204,TH!D$3:K$3889,6,0)</f>
        <v>x</v>
      </c>
      <c r="P204" s="175" t="str">
        <f>IF(M204&lt;&gt;0,M204,IF(ISNA(VLOOKUP(D204,TH!D$4:K$3889,6,0))=TRUE,"Nợ HP",""))</f>
        <v/>
      </c>
      <c r="Q204" s="174">
        <f t="shared" si="38"/>
        <v>202</v>
      </c>
      <c r="R204" s="175">
        <f t="shared" si="34"/>
        <v>1</v>
      </c>
    </row>
    <row r="205" spans="1:18" ht="24.75" customHeight="1">
      <c r="A205" s="54">
        <f t="shared" si="35"/>
        <v>203</v>
      </c>
      <c r="B205" s="55" t="str">
        <f t="shared" ref="B205:B268" si="39">J205&amp;TEXT(C205,"00")</f>
        <v>K16E0535</v>
      </c>
      <c r="C205" s="54">
        <f t="shared" ref="C205:C268" si="40">IF(J205&lt;&gt;J204,1,C204+1)</f>
        <v>35</v>
      </c>
      <c r="D205" s="50">
        <v>162343867</v>
      </c>
      <c r="E205" s="57" t="s">
        <v>643</v>
      </c>
      <c r="F205" s="58" t="s">
        <v>546</v>
      </c>
      <c r="G205" s="53" t="s">
        <v>644</v>
      </c>
      <c r="H205" s="51" t="s">
        <v>579</v>
      </c>
      <c r="I205" s="56">
        <v>401</v>
      </c>
      <c r="J205" s="52" t="s">
        <v>575</v>
      </c>
      <c r="K205" s="171" t="str">
        <f t="shared" si="36"/>
        <v>401K16E05</v>
      </c>
      <c r="L205" s="172">
        <f t="shared" si="33"/>
        <v>1</v>
      </c>
      <c r="M205" s="173"/>
      <c r="N205" s="174" t="str">
        <f t="shared" si="37"/>
        <v/>
      </c>
      <c r="O205" s="190" t="str">
        <f>VLOOKUP(D205,TH!D$3:K$3889,6,0)</f>
        <v>x</v>
      </c>
      <c r="P205" s="175" t="str">
        <f>IF(M205&lt;&gt;0,M205,IF(ISNA(VLOOKUP(D205,TH!D$4:K$3889,6,0))=TRUE,"Nợ HP",""))</f>
        <v/>
      </c>
      <c r="Q205" s="174">
        <f t="shared" si="38"/>
        <v>203</v>
      </c>
      <c r="R205" s="175">
        <f t="shared" si="34"/>
        <v>1</v>
      </c>
    </row>
    <row r="206" spans="1:18" ht="24.75" customHeight="1">
      <c r="A206" s="54">
        <f t="shared" si="35"/>
        <v>204</v>
      </c>
      <c r="B206" s="55" t="str">
        <f t="shared" si="39"/>
        <v>K16E0536</v>
      </c>
      <c r="C206" s="54">
        <f t="shared" si="40"/>
        <v>36</v>
      </c>
      <c r="D206" s="50">
        <v>162324914</v>
      </c>
      <c r="E206" s="57" t="s">
        <v>322</v>
      </c>
      <c r="F206" s="58" t="s">
        <v>546</v>
      </c>
      <c r="G206" s="53" t="s">
        <v>645</v>
      </c>
      <c r="H206" s="51" t="s">
        <v>574</v>
      </c>
      <c r="I206" s="56">
        <v>403</v>
      </c>
      <c r="J206" s="52" t="s">
        <v>575</v>
      </c>
      <c r="K206" s="171" t="str">
        <f t="shared" si="36"/>
        <v>403K16E05</v>
      </c>
      <c r="L206" s="172">
        <f t="shared" si="33"/>
        <v>1</v>
      </c>
      <c r="M206" s="173"/>
      <c r="N206" s="174" t="str">
        <f t="shared" si="37"/>
        <v/>
      </c>
      <c r="O206" s="190" t="str">
        <f>VLOOKUP(D206,TH!D$3:K$3889,6,0)</f>
        <v>x</v>
      </c>
      <c r="P206" s="175" t="str">
        <f>IF(M206&lt;&gt;0,M206,IF(ISNA(VLOOKUP(D206,TH!D$4:K$3889,6,0))=TRUE,"Nợ HP",""))</f>
        <v/>
      </c>
      <c r="Q206" s="174">
        <f t="shared" si="38"/>
        <v>204</v>
      </c>
      <c r="R206" s="175">
        <f t="shared" si="34"/>
        <v>1</v>
      </c>
    </row>
    <row r="207" spans="1:18" ht="24.75" customHeight="1">
      <c r="A207" s="54">
        <f t="shared" si="35"/>
        <v>205</v>
      </c>
      <c r="B207" s="55" t="str">
        <f t="shared" si="39"/>
        <v>K16E0537</v>
      </c>
      <c r="C207" s="54">
        <f t="shared" si="40"/>
        <v>37</v>
      </c>
      <c r="D207" s="50">
        <v>162346936</v>
      </c>
      <c r="E207" s="57" t="s">
        <v>287</v>
      </c>
      <c r="F207" s="58" t="s">
        <v>646</v>
      </c>
      <c r="G207" s="53" t="s">
        <v>647</v>
      </c>
      <c r="H207" s="51" t="s">
        <v>579</v>
      </c>
      <c r="I207" s="56">
        <v>401</v>
      </c>
      <c r="J207" s="52" t="s">
        <v>575</v>
      </c>
      <c r="K207" s="171" t="str">
        <f t="shared" si="36"/>
        <v>401K16E05</v>
      </c>
      <c r="L207" s="172">
        <f t="shared" si="33"/>
        <v>1</v>
      </c>
      <c r="M207" s="173"/>
      <c r="N207" s="174" t="str">
        <f t="shared" si="37"/>
        <v/>
      </c>
      <c r="O207" s="190" t="str">
        <f>VLOOKUP(D207,TH!D$3:K$3889,6,0)</f>
        <v>x</v>
      </c>
      <c r="P207" s="175" t="str">
        <f>IF(M207&lt;&gt;0,M207,IF(ISNA(VLOOKUP(D207,TH!D$4:K$3889,6,0))=TRUE,"Nợ HP",""))</f>
        <v/>
      </c>
      <c r="Q207" s="174">
        <f t="shared" si="38"/>
        <v>205</v>
      </c>
      <c r="R207" s="175">
        <f t="shared" si="34"/>
        <v>1</v>
      </c>
    </row>
    <row r="208" spans="1:18" ht="24.75" customHeight="1">
      <c r="A208" s="54">
        <f t="shared" si="35"/>
        <v>206</v>
      </c>
      <c r="B208" s="55" t="str">
        <f t="shared" si="39"/>
        <v>K16E0538</v>
      </c>
      <c r="C208" s="54">
        <f t="shared" si="40"/>
        <v>38</v>
      </c>
      <c r="D208" s="50">
        <v>162354075</v>
      </c>
      <c r="E208" s="57" t="s">
        <v>648</v>
      </c>
      <c r="F208" s="58" t="s">
        <v>649</v>
      </c>
      <c r="G208" s="53" t="s">
        <v>292</v>
      </c>
      <c r="H208" s="51" t="s">
        <v>574</v>
      </c>
      <c r="I208" s="56">
        <v>403</v>
      </c>
      <c r="J208" s="52" t="s">
        <v>575</v>
      </c>
      <c r="K208" s="171" t="str">
        <f t="shared" si="36"/>
        <v>403K16E05</v>
      </c>
      <c r="L208" s="172">
        <f t="shared" si="33"/>
        <v>1</v>
      </c>
      <c r="M208" s="173"/>
      <c r="N208" s="174" t="str">
        <f t="shared" si="37"/>
        <v/>
      </c>
      <c r="O208" s="190" t="str">
        <f>VLOOKUP(D208,TH!D$3:K$3889,6,0)</f>
        <v>x</v>
      </c>
      <c r="P208" s="175" t="str">
        <f>IF(M208&lt;&gt;0,M208,IF(ISNA(VLOOKUP(D208,TH!D$4:K$3889,6,0))=TRUE,"Nợ HP",""))</f>
        <v/>
      </c>
      <c r="Q208" s="174">
        <f t="shared" si="38"/>
        <v>206</v>
      </c>
      <c r="R208" s="175">
        <f t="shared" si="34"/>
        <v>1</v>
      </c>
    </row>
    <row r="209" spans="1:18" ht="24.75" customHeight="1">
      <c r="A209" s="54">
        <f t="shared" si="35"/>
        <v>207</v>
      </c>
      <c r="B209" s="55" t="str">
        <f t="shared" si="39"/>
        <v>K16E0539</v>
      </c>
      <c r="C209" s="54">
        <f t="shared" si="40"/>
        <v>39</v>
      </c>
      <c r="D209" s="50">
        <v>162354076</v>
      </c>
      <c r="E209" s="57" t="s">
        <v>650</v>
      </c>
      <c r="F209" s="58" t="s">
        <v>649</v>
      </c>
      <c r="G209" s="53" t="s">
        <v>329</v>
      </c>
      <c r="H209" s="51" t="s">
        <v>574</v>
      </c>
      <c r="I209" s="56">
        <v>403</v>
      </c>
      <c r="J209" s="52" t="s">
        <v>575</v>
      </c>
      <c r="K209" s="171" t="str">
        <f t="shared" si="36"/>
        <v>403K16E05</v>
      </c>
      <c r="L209" s="172">
        <f t="shared" si="33"/>
        <v>1</v>
      </c>
      <c r="M209" s="173"/>
      <c r="N209" s="174" t="str">
        <f t="shared" si="37"/>
        <v/>
      </c>
      <c r="O209" s="190" t="str">
        <f>VLOOKUP(D209,TH!D$3:K$3889,6,0)</f>
        <v>x</v>
      </c>
      <c r="P209" s="175" t="str">
        <f>IF(M209&lt;&gt;0,M209,IF(ISNA(VLOOKUP(D209,TH!D$4:K$3889,6,0))=TRUE,"Nợ HP",""))</f>
        <v/>
      </c>
      <c r="Q209" s="174">
        <f t="shared" si="38"/>
        <v>207</v>
      </c>
      <c r="R209" s="175">
        <f t="shared" si="34"/>
        <v>1</v>
      </c>
    </row>
    <row r="210" spans="1:18" ht="24.75" customHeight="1">
      <c r="A210" s="54">
        <f t="shared" si="35"/>
        <v>208</v>
      </c>
      <c r="B210" s="55" t="str">
        <f t="shared" si="39"/>
        <v>K16E0540</v>
      </c>
      <c r="C210" s="54">
        <f t="shared" si="40"/>
        <v>40</v>
      </c>
      <c r="D210" s="50">
        <v>152353476</v>
      </c>
      <c r="E210" s="57" t="s">
        <v>651</v>
      </c>
      <c r="F210" s="58" t="s">
        <v>652</v>
      </c>
      <c r="G210" s="53">
        <v>33602</v>
      </c>
      <c r="H210" s="51" t="s">
        <v>574</v>
      </c>
      <c r="I210" s="56">
        <v>403</v>
      </c>
      <c r="J210" s="52" t="s">
        <v>575</v>
      </c>
      <c r="K210" s="171" t="str">
        <f t="shared" si="36"/>
        <v>403K16E05</v>
      </c>
      <c r="L210" s="172">
        <f t="shared" si="33"/>
        <v>1</v>
      </c>
      <c r="M210" s="173"/>
      <c r="N210" s="174" t="str">
        <f t="shared" si="37"/>
        <v/>
      </c>
      <c r="O210" s="190" t="str">
        <f>VLOOKUP(D210,TH!D$3:K$3889,6,0)</f>
        <v>x</v>
      </c>
      <c r="P210" s="175" t="str">
        <f>IF(M210&lt;&gt;0,M210,IF(ISNA(VLOOKUP(D210,TH!D$4:K$3889,6,0))=TRUE,"Nợ HP",""))</f>
        <v/>
      </c>
      <c r="Q210" s="174">
        <f t="shared" si="38"/>
        <v>208</v>
      </c>
      <c r="R210" s="175">
        <f t="shared" si="34"/>
        <v>1</v>
      </c>
    </row>
    <row r="211" spans="1:18" ht="24.75" customHeight="1">
      <c r="A211" s="54">
        <f t="shared" si="35"/>
        <v>209</v>
      </c>
      <c r="B211" s="55" t="str">
        <f t="shared" si="39"/>
        <v>K16E0541</v>
      </c>
      <c r="C211" s="54">
        <f t="shared" si="40"/>
        <v>41</v>
      </c>
      <c r="D211" s="50">
        <v>162343869</v>
      </c>
      <c r="E211" s="57" t="s">
        <v>653</v>
      </c>
      <c r="F211" s="58" t="s">
        <v>396</v>
      </c>
      <c r="G211" s="53" t="s">
        <v>654</v>
      </c>
      <c r="H211" s="51" t="s">
        <v>579</v>
      </c>
      <c r="I211" s="56">
        <v>401</v>
      </c>
      <c r="J211" s="52" t="s">
        <v>575</v>
      </c>
      <c r="K211" s="171" t="str">
        <f t="shared" si="36"/>
        <v>401K16E05</v>
      </c>
      <c r="L211" s="172">
        <f t="shared" si="33"/>
        <v>1</v>
      </c>
      <c r="M211" s="173"/>
      <c r="N211" s="174" t="str">
        <f t="shared" si="37"/>
        <v/>
      </c>
      <c r="O211" s="190" t="str">
        <f>VLOOKUP(D211,TH!D$3:K$3889,6,0)</f>
        <v>x</v>
      </c>
      <c r="P211" s="175" t="str">
        <f>IF(M211&lt;&gt;0,M211,IF(ISNA(VLOOKUP(D211,TH!D$4:K$3889,6,0))=TRUE,"Nợ HP",""))</f>
        <v/>
      </c>
      <c r="Q211" s="174">
        <f t="shared" si="38"/>
        <v>209</v>
      </c>
      <c r="R211" s="175">
        <f t="shared" si="34"/>
        <v>1</v>
      </c>
    </row>
    <row r="212" spans="1:18" ht="24.75" customHeight="1">
      <c r="A212" s="54">
        <f t="shared" si="35"/>
        <v>210</v>
      </c>
      <c r="B212" s="55" t="str">
        <f t="shared" si="39"/>
        <v>K16E0542</v>
      </c>
      <c r="C212" s="54">
        <f t="shared" si="40"/>
        <v>42</v>
      </c>
      <c r="D212" s="50">
        <v>162343870</v>
      </c>
      <c r="E212" s="57" t="s">
        <v>655</v>
      </c>
      <c r="F212" s="58" t="s">
        <v>556</v>
      </c>
      <c r="G212" s="53" t="s">
        <v>656</v>
      </c>
      <c r="H212" s="51" t="s">
        <v>579</v>
      </c>
      <c r="I212" s="56">
        <v>401</v>
      </c>
      <c r="J212" s="52" t="s">
        <v>575</v>
      </c>
      <c r="K212" s="171" t="str">
        <f t="shared" si="36"/>
        <v>401K16E05</v>
      </c>
      <c r="L212" s="172">
        <f t="shared" si="33"/>
        <v>1</v>
      </c>
      <c r="M212" s="173"/>
      <c r="N212" s="174" t="str">
        <f t="shared" si="37"/>
        <v/>
      </c>
      <c r="O212" s="190" t="str">
        <f>VLOOKUP(D212,TH!D$3:K$3889,6,0)</f>
        <v>x</v>
      </c>
      <c r="P212" s="175" t="str">
        <f>IF(M212&lt;&gt;0,M212,IF(ISNA(VLOOKUP(D212,TH!D$4:K$3889,6,0))=TRUE,"Nợ HP",""))</f>
        <v/>
      </c>
      <c r="Q212" s="174">
        <f t="shared" si="38"/>
        <v>210</v>
      </c>
      <c r="R212" s="175">
        <f t="shared" si="34"/>
        <v>1</v>
      </c>
    </row>
    <row r="213" spans="1:18" ht="24.75" customHeight="1">
      <c r="A213" s="54">
        <f t="shared" si="35"/>
        <v>211</v>
      </c>
      <c r="B213" s="55" t="str">
        <f t="shared" si="39"/>
        <v>K16E0543</v>
      </c>
      <c r="C213" s="54">
        <f t="shared" si="40"/>
        <v>43</v>
      </c>
      <c r="D213" s="50">
        <v>162347267</v>
      </c>
      <c r="E213" s="57" t="s">
        <v>330</v>
      </c>
      <c r="F213" s="58" t="s">
        <v>657</v>
      </c>
      <c r="G213" s="53" t="s">
        <v>658</v>
      </c>
      <c r="H213" s="51" t="s">
        <v>579</v>
      </c>
      <c r="I213" s="56">
        <v>401</v>
      </c>
      <c r="J213" s="52" t="s">
        <v>575</v>
      </c>
      <c r="K213" s="171" t="str">
        <f t="shared" si="36"/>
        <v>401K16E05</v>
      </c>
      <c r="L213" s="172">
        <f t="shared" si="33"/>
        <v>1</v>
      </c>
      <c r="M213" s="173"/>
      <c r="N213" s="174" t="str">
        <f t="shared" si="37"/>
        <v/>
      </c>
      <c r="O213" s="190" t="str">
        <f>VLOOKUP(D213,TH!D$3:K$3889,6,0)</f>
        <v>x</v>
      </c>
      <c r="P213" s="175" t="str">
        <f>IF(M213&lt;&gt;0,M213,IF(ISNA(VLOOKUP(D213,TH!D$4:K$3889,6,0))=TRUE,"Nợ HP",""))</f>
        <v/>
      </c>
      <c r="Q213" s="174">
        <f t="shared" si="38"/>
        <v>211</v>
      </c>
      <c r="R213" s="175">
        <f t="shared" si="34"/>
        <v>1</v>
      </c>
    </row>
    <row r="214" spans="1:18" ht="24.75" customHeight="1">
      <c r="A214" s="54">
        <f t="shared" si="35"/>
        <v>212</v>
      </c>
      <c r="B214" s="55" t="str">
        <f t="shared" si="39"/>
        <v>K16E0544</v>
      </c>
      <c r="C214" s="54">
        <f t="shared" si="40"/>
        <v>44</v>
      </c>
      <c r="D214" s="50">
        <v>162343872</v>
      </c>
      <c r="E214" s="57" t="s">
        <v>659</v>
      </c>
      <c r="F214" s="58" t="s">
        <v>660</v>
      </c>
      <c r="G214" s="53" t="s">
        <v>612</v>
      </c>
      <c r="H214" s="51" t="s">
        <v>579</v>
      </c>
      <c r="I214" s="56">
        <v>401</v>
      </c>
      <c r="J214" s="52" t="s">
        <v>575</v>
      </c>
      <c r="K214" s="171" t="str">
        <f t="shared" si="36"/>
        <v>401K16E05</v>
      </c>
      <c r="L214" s="172">
        <f t="shared" si="33"/>
        <v>1</v>
      </c>
      <c r="M214" s="173"/>
      <c r="N214" s="174" t="str">
        <f t="shared" si="37"/>
        <v/>
      </c>
      <c r="O214" s="190" t="str">
        <f>VLOOKUP(D214,TH!D$3:K$3889,6,0)</f>
        <v>x</v>
      </c>
      <c r="P214" s="175" t="str">
        <f>IF(M214&lt;&gt;0,M214,IF(ISNA(VLOOKUP(D214,TH!D$4:K$3889,6,0))=TRUE,"Nợ HP",""))</f>
        <v/>
      </c>
      <c r="Q214" s="174">
        <f t="shared" si="38"/>
        <v>212</v>
      </c>
      <c r="R214" s="175">
        <f t="shared" si="34"/>
        <v>1</v>
      </c>
    </row>
    <row r="215" spans="1:18" ht="24.75" customHeight="1">
      <c r="A215" s="54">
        <f t="shared" si="35"/>
        <v>213</v>
      </c>
      <c r="B215" s="55" t="str">
        <f t="shared" si="39"/>
        <v>K16E0545</v>
      </c>
      <c r="C215" s="54">
        <f t="shared" si="40"/>
        <v>45</v>
      </c>
      <c r="D215" s="50">
        <v>162343873</v>
      </c>
      <c r="E215" s="57" t="s">
        <v>661</v>
      </c>
      <c r="F215" s="58" t="s">
        <v>660</v>
      </c>
      <c r="G215" s="53" t="s">
        <v>662</v>
      </c>
      <c r="H215" s="51" t="s">
        <v>579</v>
      </c>
      <c r="I215" s="56">
        <v>401</v>
      </c>
      <c r="J215" s="52" t="s">
        <v>575</v>
      </c>
      <c r="K215" s="171" t="str">
        <f t="shared" si="36"/>
        <v>401K16E05</v>
      </c>
      <c r="L215" s="172">
        <f t="shared" si="33"/>
        <v>1</v>
      </c>
      <c r="M215" s="173"/>
      <c r="N215" s="174" t="str">
        <f t="shared" si="37"/>
        <v/>
      </c>
      <c r="O215" s="190" t="str">
        <f>VLOOKUP(D215,TH!D$3:K$3889,6,0)</f>
        <v>x</v>
      </c>
      <c r="P215" s="175" t="str">
        <f>IF(M215&lt;&gt;0,M215,IF(ISNA(VLOOKUP(D215,TH!D$4:K$3889,6,0))=TRUE,"Nợ HP",""))</f>
        <v/>
      </c>
      <c r="Q215" s="174">
        <f t="shared" si="38"/>
        <v>213</v>
      </c>
      <c r="R215" s="175">
        <f t="shared" si="34"/>
        <v>1</v>
      </c>
    </row>
    <row r="216" spans="1:18" ht="24.75" customHeight="1">
      <c r="A216" s="54">
        <f t="shared" si="35"/>
        <v>214</v>
      </c>
      <c r="B216" s="55" t="str">
        <f t="shared" si="39"/>
        <v>K16E0546</v>
      </c>
      <c r="C216" s="54">
        <f t="shared" si="40"/>
        <v>46</v>
      </c>
      <c r="D216" s="50">
        <v>162343874</v>
      </c>
      <c r="E216" s="57" t="s">
        <v>663</v>
      </c>
      <c r="F216" s="58" t="s">
        <v>664</v>
      </c>
      <c r="G216" s="53" t="s">
        <v>610</v>
      </c>
      <c r="H216" s="51" t="s">
        <v>579</v>
      </c>
      <c r="I216" s="56">
        <v>401</v>
      </c>
      <c r="J216" s="52" t="s">
        <v>575</v>
      </c>
      <c r="K216" s="171" t="str">
        <f t="shared" si="36"/>
        <v>401K16E05</v>
      </c>
      <c r="L216" s="172">
        <f t="shared" si="33"/>
        <v>1</v>
      </c>
      <c r="M216" s="173"/>
      <c r="N216" s="174" t="str">
        <f t="shared" si="37"/>
        <v/>
      </c>
      <c r="O216" s="190" t="str">
        <f>VLOOKUP(D216,TH!D$3:K$3889,6,0)</f>
        <v>x</v>
      </c>
      <c r="P216" s="175" t="str">
        <f>IF(M216&lt;&gt;0,M216,IF(ISNA(VLOOKUP(D216,TH!D$4:K$3889,6,0))=TRUE,"Nợ HP",""))</f>
        <v/>
      </c>
      <c r="Q216" s="174">
        <f t="shared" si="38"/>
        <v>214</v>
      </c>
      <c r="R216" s="175">
        <f t="shared" si="34"/>
        <v>1</v>
      </c>
    </row>
    <row r="217" spans="1:18" ht="24.75" customHeight="1">
      <c r="A217" s="54">
        <f t="shared" si="35"/>
        <v>215</v>
      </c>
      <c r="B217" s="55" t="str">
        <f t="shared" si="39"/>
        <v>K16E0547</v>
      </c>
      <c r="C217" s="54">
        <f t="shared" si="40"/>
        <v>47</v>
      </c>
      <c r="D217" s="50">
        <v>162357669</v>
      </c>
      <c r="E217" s="57" t="s">
        <v>665</v>
      </c>
      <c r="F217" s="58" t="s">
        <v>303</v>
      </c>
      <c r="G217" s="53">
        <v>32502</v>
      </c>
      <c r="H217" s="51" t="s">
        <v>574</v>
      </c>
      <c r="I217" s="56">
        <v>403</v>
      </c>
      <c r="J217" s="52" t="s">
        <v>575</v>
      </c>
      <c r="K217" s="171" t="str">
        <f t="shared" si="36"/>
        <v>403K16E05</v>
      </c>
      <c r="L217" s="172">
        <f t="shared" si="33"/>
        <v>1</v>
      </c>
      <c r="M217" s="173"/>
      <c r="N217" s="174" t="str">
        <f t="shared" si="37"/>
        <v/>
      </c>
      <c r="O217" s="190" t="str">
        <f>VLOOKUP(D217,TH!D$3:K$3889,6,0)</f>
        <v>x</v>
      </c>
      <c r="P217" s="175" t="str">
        <f>IF(M217&lt;&gt;0,M217,IF(ISNA(VLOOKUP(D217,TH!D$4:K$3889,6,0))=TRUE,"Nợ HP",""))</f>
        <v/>
      </c>
      <c r="Q217" s="174">
        <f t="shared" si="38"/>
        <v>215</v>
      </c>
      <c r="R217" s="175">
        <f t="shared" si="34"/>
        <v>1</v>
      </c>
    </row>
    <row r="218" spans="1:18" ht="24.75" customHeight="1">
      <c r="A218" s="54">
        <f t="shared" si="35"/>
        <v>216</v>
      </c>
      <c r="B218" s="55" t="str">
        <f t="shared" si="39"/>
        <v>K16E0548</v>
      </c>
      <c r="C218" s="54">
        <f t="shared" si="40"/>
        <v>48</v>
      </c>
      <c r="D218" s="50">
        <v>162343877</v>
      </c>
      <c r="E218" s="57" t="s">
        <v>666</v>
      </c>
      <c r="F218" s="58" t="s">
        <v>667</v>
      </c>
      <c r="G218" s="53" t="s">
        <v>609</v>
      </c>
      <c r="H218" s="51" t="s">
        <v>579</v>
      </c>
      <c r="I218" s="56">
        <v>401</v>
      </c>
      <c r="J218" s="52" t="s">
        <v>575</v>
      </c>
      <c r="K218" s="171" t="str">
        <f t="shared" si="36"/>
        <v>401K16E05</v>
      </c>
      <c r="L218" s="172">
        <f t="shared" si="33"/>
        <v>1</v>
      </c>
      <c r="M218" s="173"/>
      <c r="N218" s="174" t="str">
        <f t="shared" si="37"/>
        <v/>
      </c>
      <c r="O218" s="190" t="str">
        <f>VLOOKUP(D218,TH!D$3:K$3889,6,0)</f>
        <v>x</v>
      </c>
      <c r="P218" s="175" t="str">
        <f>IF(M218&lt;&gt;0,M218,IF(ISNA(VLOOKUP(D218,TH!D$4:K$3889,6,0))=TRUE,"Nợ HP",""))</f>
        <v/>
      </c>
      <c r="Q218" s="174">
        <f t="shared" si="38"/>
        <v>216</v>
      </c>
      <c r="R218" s="175">
        <f t="shared" si="34"/>
        <v>1</v>
      </c>
    </row>
    <row r="219" spans="1:18" ht="24.75" customHeight="1">
      <c r="A219" s="54">
        <f t="shared" si="35"/>
        <v>217</v>
      </c>
      <c r="B219" s="55" t="str">
        <f t="shared" si="39"/>
        <v>K16E0601</v>
      </c>
      <c r="C219" s="54">
        <f t="shared" si="40"/>
        <v>1</v>
      </c>
      <c r="D219" s="50">
        <v>162524459</v>
      </c>
      <c r="E219" s="57" t="s">
        <v>668</v>
      </c>
      <c r="F219" s="58" t="s">
        <v>486</v>
      </c>
      <c r="G219" s="53" t="s">
        <v>669</v>
      </c>
      <c r="H219" s="51" t="s">
        <v>574</v>
      </c>
      <c r="I219" s="56">
        <v>403</v>
      </c>
      <c r="J219" s="52" t="s">
        <v>670</v>
      </c>
      <c r="K219" s="171" t="str">
        <f t="shared" si="36"/>
        <v>403K16E06</v>
      </c>
      <c r="L219" s="172">
        <f t="shared" si="33"/>
        <v>1</v>
      </c>
      <c r="M219" s="173"/>
      <c r="N219" s="174" t="str">
        <f t="shared" si="37"/>
        <v/>
      </c>
      <c r="O219" s="190" t="str">
        <f>VLOOKUP(D219,TH!D$3:K$3889,6,0)</f>
        <v>x</v>
      </c>
      <c r="P219" s="175" t="str">
        <f>IF(M219&lt;&gt;0,M219,IF(ISNA(VLOOKUP(D219,TH!D$4:K$3889,6,0))=TRUE,"Nợ HP",""))</f>
        <v/>
      </c>
      <c r="Q219" s="174">
        <f t="shared" si="38"/>
        <v>217</v>
      </c>
      <c r="R219" s="175">
        <f t="shared" si="34"/>
        <v>1</v>
      </c>
    </row>
    <row r="220" spans="1:18" ht="24.75" customHeight="1">
      <c r="A220" s="54">
        <f t="shared" si="35"/>
        <v>218</v>
      </c>
      <c r="B220" s="55" t="str">
        <f t="shared" si="39"/>
        <v>K16E0602</v>
      </c>
      <c r="C220" s="54">
        <f t="shared" si="40"/>
        <v>2</v>
      </c>
      <c r="D220" s="50">
        <v>162353981</v>
      </c>
      <c r="E220" s="57" t="s">
        <v>671</v>
      </c>
      <c r="F220" s="58" t="s">
        <v>672</v>
      </c>
      <c r="G220" s="53" t="s">
        <v>673</v>
      </c>
      <c r="H220" s="51" t="s">
        <v>674</v>
      </c>
      <c r="I220" s="56">
        <v>403</v>
      </c>
      <c r="J220" s="52" t="s">
        <v>670</v>
      </c>
      <c r="K220" s="171" t="str">
        <f t="shared" si="36"/>
        <v>403K16E06</v>
      </c>
      <c r="L220" s="172">
        <f t="shared" si="33"/>
        <v>1</v>
      </c>
      <c r="M220" s="173"/>
      <c r="N220" s="174" t="str">
        <f t="shared" si="37"/>
        <v/>
      </c>
      <c r="O220" s="190" t="str">
        <f>VLOOKUP(D220,TH!D$3:K$3889,6,0)</f>
        <v>x</v>
      </c>
      <c r="P220" s="175" t="str">
        <f>IF(M220&lt;&gt;0,M220,IF(ISNA(VLOOKUP(D220,TH!D$4:K$3889,6,0))=TRUE,"Nợ HP",""))</f>
        <v/>
      </c>
      <c r="Q220" s="174">
        <f t="shared" si="38"/>
        <v>218</v>
      </c>
      <c r="R220" s="175">
        <f t="shared" si="34"/>
        <v>1</v>
      </c>
    </row>
    <row r="221" spans="1:18" ht="24.75" customHeight="1">
      <c r="A221" s="54">
        <f t="shared" si="35"/>
        <v>219</v>
      </c>
      <c r="B221" s="55" t="str">
        <f t="shared" si="39"/>
        <v>K16E0603</v>
      </c>
      <c r="C221" s="54">
        <f t="shared" si="40"/>
        <v>3</v>
      </c>
      <c r="D221" s="50">
        <v>162353986</v>
      </c>
      <c r="E221" s="57" t="s">
        <v>675</v>
      </c>
      <c r="F221" s="58" t="s">
        <v>193</v>
      </c>
      <c r="G221" s="53" t="s">
        <v>676</v>
      </c>
      <c r="H221" s="51" t="s">
        <v>674</v>
      </c>
      <c r="I221" s="56">
        <v>403</v>
      </c>
      <c r="J221" s="52" t="s">
        <v>670</v>
      </c>
      <c r="K221" s="171" t="str">
        <f t="shared" si="36"/>
        <v>403K16E06</v>
      </c>
      <c r="L221" s="172">
        <f t="shared" si="33"/>
        <v>1</v>
      </c>
      <c r="M221" s="173"/>
      <c r="N221" s="174" t="str">
        <f t="shared" si="37"/>
        <v/>
      </c>
      <c r="O221" s="190" t="str">
        <f>VLOOKUP(D221,TH!D$3:K$3889,6,0)</f>
        <v>x</v>
      </c>
      <c r="P221" s="175" t="str">
        <f>IF(M221&lt;&gt;0,M221,IF(ISNA(VLOOKUP(D221,TH!D$4:K$3889,6,0))=TRUE,"Nợ HP",""))</f>
        <v/>
      </c>
      <c r="Q221" s="174">
        <f t="shared" si="38"/>
        <v>219</v>
      </c>
      <c r="R221" s="175">
        <f t="shared" si="34"/>
        <v>1</v>
      </c>
    </row>
    <row r="222" spans="1:18" ht="24.75" customHeight="1">
      <c r="A222" s="54">
        <f t="shared" si="35"/>
        <v>220</v>
      </c>
      <c r="B222" s="55" t="str">
        <f t="shared" si="39"/>
        <v>K16E0604</v>
      </c>
      <c r="C222" s="54">
        <f t="shared" si="40"/>
        <v>4</v>
      </c>
      <c r="D222" s="50">
        <v>162357268</v>
      </c>
      <c r="E222" s="57" t="s">
        <v>677</v>
      </c>
      <c r="F222" s="58" t="s">
        <v>331</v>
      </c>
      <c r="G222" s="53" t="s">
        <v>678</v>
      </c>
      <c r="H222" s="51" t="s">
        <v>674</v>
      </c>
      <c r="I222" s="56">
        <v>403</v>
      </c>
      <c r="J222" s="52" t="s">
        <v>670</v>
      </c>
      <c r="K222" s="171" t="str">
        <f t="shared" si="36"/>
        <v>403K16E06</v>
      </c>
      <c r="L222" s="172">
        <f t="shared" si="33"/>
        <v>1</v>
      </c>
      <c r="M222" s="173"/>
      <c r="N222" s="174" t="str">
        <f t="shared" si="37"/>
        <v/>
      </c>
      <c r="O222" s="190" t="str">
        <f>VLOOKUP(D222,TH!D$3:K$3889,6,0)</f>
        <v>x</v>
      </c>
      <c r="P222" s="175" t="str">
        <f>IF(M222&lt;&gt;0,M222,IF(ISNA(VLOOKUP(D222,TH!D$4:K$3889,6,0))=TRUE,"Nợ HP",""))</f>
        <v/>
      </c>
      <c r="Q222" s="174">
        <f t="shared" si="38"/>
        <v>220</v>
      </c>
      <c r="R222" s="175">
        <f t="shared" si="34"/>
        <v>1</v>
      </c>
    </row>
    <row r="223" spans="1:18" ht="24.75" customHeight="1">
      <c r="A223" s="54">
        <f t="shared" si="35"/>
        <v>221</v>
      </c>
      <c r="B223" s="55" t="str">
        <f t="shared" si="39"/>
        <v>K16E0605</v>
      </c>
      <c r="C223" s="54">
        <f t="shared" si="40"/>
        <v>5</v>
      </c>
      <c r="D223" s="50">
        <v>162353997</v>
      </c>
      <c r="E223" s="57" t="s">
        <v>679</v>
      </c>
      <c r="F223" s="58" t="s">
        <v>504</v>
      </c>
      <c r="G223" s="53" t="s">
        <v>680</v>
      </c>
      <c r="H223" s="51" t="s">
        <v>674</v>
      </c>
      <c r="I223" s="56">
        <v>403</v>
      </c>
      <c r="J223" s="52" t="s">
        <v>670</v>
      </c>
      <c r="K223" s="171" t="str">
        <f t="shared" si="36"/>
        <v>403K16E06</v>
      </c>
      <c r="L223" s="172">
        <f t="shared" si="33"/>
        <v>1</v>
      </c>
      <c r="M223" s="173"/>
      <c r="N223" s="174" t="str">
        <f t="shared" si="37"/>
        <v/>
      </c>
      <c r="O223" s="190" t="str">
        <f>VLOOKUP(D223,TH!D$3:K$3889,6,0)</f>
        <v>x</v>
      </c>
      <c r="P223" s="175" t="str">
        <f>IF(M223&lt;&gt;0,M223,IF(ISNA(VLOOKUP(D223,TH!D$4:K$3889,6,0))=TRUE,"Nợ HP",""))</f>
        <v/>
      </c>
      <c r="Q223" s="174">
        <f t="shared" si="38"/>
        <v>221</v>
      </c>
      <c r="R223" s="175">
        <f t="shared" si="34"/>
        <v>1</v>
      </c>
    </row>
    <row r="224" spans="1:18" ht="24.75" customHeight="1">
      <c r="A224" s="54">
        <f t="shared" si="35"/>
        <v>222</v>
      </c>
      <c r="B224" s="55" t="str">
        <f t="shared" si="39"/>
        <v>K16E0606</v>
      </c>
      <c r="C224" s="54">
        <f t="shared" si="40"/>
        <v>6</v>
      </c>
      <c r="D224" s="50">
        <v>162353999</v>
      </c>
      <c r="E224" s="57" t="s">
        <v>681</v>
      </c>
      <c r="F224" s="58" t="s">
        <v>199</v>
      </c>
      <c r="G224" s="53" t="s">
        <v>356</v>
      </c>
      <c r="H224" s="51" t="s">
        <v>674</v>
      </c>
      <c r="I224" s="56">
        <v>403</v>
      </c>
      <c r="J224" s="52" t="s">
        <v>670</v>
      </c>
      <c r="K224" s="171" t="str">
        <f t="shared" si="36"/>
        <v>403K16E06</v>
      </c>
      <c r="L224" s="172">
        <f t="shared" si="33"/>
        <v>1</v>
      </c>
      <c r="M224" s="173"/>
      <c r="N224" s="174" t="str">
        <f t="shared" si="37"/>
        <v/>
      </c>
      <c r="O224" s="190" t="str">
        <f>VLOOKUP(D224,TH!D$3:K$3889,6,0)</f>
        <v>x</v>
      </c>
      <c r="P224" s="175" t="str">
        <f>IF(M224&lt;&gt;0,M224,IF(ISNA(VLOOKUP(D224,TH!D$4:K$3889,6,0))=TRUE,"Nợ HP",""))</f>
        <v/>
      </c>
      <c r="Q224" s="174">
        <f t="shared" si="38"/>
        <v>222</v>
      </c>
      <c r="R224" s="175">
        <f t="shared" si="34"/>
        <v>1</v>
      </c>
    </row>
    <row r="225" spans="1:18" ht="24.75" customHeight="1">
      <c r="A225" s="54">
        <f t="shared" si="35"/>
        <v>223</v>
      </c>
      <c r="B225" s="55" t="str">
        <f t="shared" si="39"/>
        <v>K16E0607</v>
      </c>
      <c r="C225" s="54">
        <f t="shared" si="40"/>
        <v>7</v>
      </c>
      <c r="D225" s="50">
        <v>162354003</v>
      </c>
      <c r="E225" s="57" t="s">
        <v>682</v>
      </c>
      <c r="F225" s="58" t="s">
        <v>683</v>
      </c>
      <c r="G225" s="53" t="s">
        <v>286</v>
      </c>
      <c r="H225" s="51" t="s">
        <v>674</v>
      </c>
      <c r="I225" s="56">
        <v>403</v>
      </c>
      <c r="J225" s="52" t="s">
        <v>670</v>
      </c>
      <c r="K225" s="171" t="str">
        <f t="shared" si="36"/>
        <v>403K16E06</v>
      </c>
      <c r="L225" s="172">
        <f t="shared" si="33"/>
        <v>1</v>
      </c>
      <c r="M225" s="173"/>
      <c r="N225" s="174" t="str">
        <f t="shared" si="37"/>
        <v/>
      </c>
      <c r="O225" s="190" t="str">
        <f>VLOOKUP(D225,TH!D$3:K$3889,6,0)</f>
        <v>x</v>
      </c>
      <c r="P225" s="175" t="str">
        <f>IF(M225&lt;&gt;0,M225,IF(ISNA(VLOOKUP(D225,TH!D$4:K$3889,6,0))=TRUE,"Nợ HP",""))</f>
        <v/>
      </c>
      <c r="Q225" s="174">
        <f t="shared" si="38"/>
        <v>223</v>
      </c>
      <c r="R225" s="175">
        <f t="shared" si="34"/>
        <v>1</v>
      </c>
    </row>
    <row r="226" spans="1:18" ht="24.75" customHeight="1">
      <c r="A226" s="54">
        <f t="shared" si="35"/>
        <v>224</v>
      </c>
      <c r="B226" s="55" t="str">
        <f t="shared" si="39"/>
        <v>K16E0608</v>
      </c>
      <c r="C226" s="54">
        <f t="shared" si="40"/>
        <v>8</v>
      </c>
      <c r="D226" s="50">
        <v>162357184</v>
      </c>
      <c r="E226" s="57" t="s">
        <v>684</v>
      </c>
      <c r="F226" s="58" t="s">
        <v>683</v>
      </c>
      <c r="G226" s="53" t="s">
        <v>685</v>
      </c>
      <c r="H226" s="51" t="s">
        <v>674</v>
      </c>
      <c r="I226" s="56">
        <v>403</v>
      </c>
      <c r="J226" s="52" t="s">
        <v>670</v>
      </c>
      <c r="K226" s="171" t="str">
        <f t="shared" si="36"/>
        <v>403K16E06</v>
      </c>
      <c r="L226" s="172">
        <f t="shared" si="33"/>
        <v>1</v>
      </c>
      <c r="M226" s="173"/>
      <c r="N226" s="174" t="str">
        <f t="shared" si="37"/>
        <v/>
      </c>
      <c r="O226" s="190" t="str">
        <f>VLOOKUP(D226,TH!D$3:K$3889,6,0)</f>
        <v>x</v>
      </c>
      <c r="P226" s="175" t="str">
        <f>IF(M226&lt;&gt;0,M226,IF(ISNA(VLOOKUP(D226,TH!D$4:K$3889,6,0))=TRUE,"Nợ HP",""))</f>
        <v/>
      </c>
      <c r="Q226" s="174">
        <f t="shared" si="38"/>
        <v>224</v>
      </c>
      <c r="R226" s="175">
        <f t="shared" si="34"/>
        <v>1</v>
      </c>
    </row>
    <row r="227" spans="1:18" ht="24.75" customHeight="1">
      <c r="A227" s="54">
        <f t="shared" si="35"/>
        <v>225</v>
      </c>
      <c r="B227" s="55" t="str">
        <f t="shared" si="39"/>
        <v>K16E0609</v>
      </c>
      <c r="C227" s="54">
        <f t="shared" si="40"/>
        <v>9</v>
      </c>
      <c r="D227" s="50">
        <v>162354006</v>
      </c>
      <c r="E227" s="57" t="s">
        <v>686</v>
      </c>
      <c r="F227" s="58" t="s">
        <v>687</v>
      </c>
      <c r="G227" s="53" t="s">
        <v>567</v>
      </c>
      <c r="H227" s="51" t="s">
        <v>674</v>
      </c>
      <c r="I227" s="56">
        <v>403</v>
      </c>
      <c r="J227" s="52" t="s">
        <v>670</v>
      </c>
      <c r="K227" s="171" t="str">
        <f t="shared" si="36"/>
        <v>403K16E06</v>
      </c>
      <c r="L227" s="172">
        <f t="shared" si="33"/>
        <v>1</v>
      </c>
      <c r="M227" s="173"/>
      <c r="N227" s="174" t="str">
        <f t="shared" si="37"/>
        <v/>
      </c>
      <c r="O227" s="190" t="str">
        <f>VLOOKUP(D227,TH!D$3:K$3889,6,0)</f>
        <v>x</v>
      </c>
      <c r="P227" s="175" t="str">
        <f>IF(M227&lt;&gt;0,M227,IF(ISNA(VLOOKUP(D227,TH!D$4:K$3889,6,0))=TRUE,"Nợ HP",""))</f>
        <v/>
      </c>
      <c r="Q227" s="174">
        <f t="shared" si="38"/>
        <v>225</v>
      </c>
      <c r="R227" s="175">
        <f t="shared" si="34"/>
        <v>1</v>
      </c>
    </row>
    <row r="228" spans="1:18" ht="24.75" customHeight="1">
      <c r="A228" s="54">
        <f t="shared" si="35"/>
        <v>226</v>
      </c>
      <c r="B228" s="55" t="str">
        <f t="shared" si="39"/>
        <v>K16E0610</v>
      </c>
      <c r="C228" s="54">
        <f t="shared" si="40"/>
        <v>10</v>
      </c>
      <c r="D228" s="50">
        <v>162357101</v>
      </c>
      <c r="E228" s="57" t="s">
        <v>688</v>
      </c>
      <c r="F228" s="58" t="s">
        <v>211</v>
      </c>
      <c r="G228" s="53" t="s">
        <v>689</v>
      </c>
      <c r="H228" s="51" t="s">
        <v>674</v>
      </c>
      <c r="I228" s="56">
        <v>403</v>
      </c>
      <c r="J228" s="52" t="s">
        <v>670</v>
      </c>
      <c r="K228" s="171" t="str">
        <f t="shared" si="36"/>
        <v>403K16E06</v>
      </c>
      <c r="L228" s="172">
        <f t="shared" si="33"/>
        <v>1</v>
      </c>
      <c r="M228" s="173"/>
      <c r="N228" s="174" t="str">
        <f t="shared" si="37"/>
        <v/>
      </c>
      <c r="O228" s="190" t="str">
        <f>VLOOKUP(D228,TH!D$3:K$3889,6,0)</f>
        <v>x</v>
      </c>
      <c r="P228" s="175" t="str">
        <f>IF(M228&lt;&gt;0,M228,IF(ISNA(VLOOKUP(D228,TH!D$4:K$3889,6,0))=TRUE,"Nợ HP",""))</f>
        <v/>
      </c>
      <c r="Q228" s="174">
        <f t="shared" si="38"/>
        <v>226</v>
      </c>
      <c r="R228" s="175">
        <f t="shared" si="34"/>
        <v>1</v>
      </c>
    </row>
    <row r="229" spans="1:18" ht="24.75" customHeight="1">
      <c r="A229" s="54">
        <f t="shared" si="35"/>
        <v>227</v>
      </c>
      <c r="B229" s="55" t="str">
        <f t="shared" si="39"/>
        <v>K16E0611</v>
      </c>
      <c r="C229" s="54">
        <f t="shared" si="40"/>
        <v>11</v>
      </c>
      <c r="D229" s="50">
        <v>162354013</v>
      </c>
      <c r="E229" s="57" t="s">
        <v>350</v>
      </c>
      <c r="F229" s="58" t="s">
        <v>601</v>
      </c>
      <c r="G229" s="53" t="s">
        <v>690</v>
      </c>
      <c r="H229" s="51" t="s">
        <v>674</v>
      </c>
      <c r="I229" s="56">
        <v>403</v>
      </c>
      <c r="J229" s="52" t="s">
        <v>670</v>
      </c>
      <c r="K229" s="171" t="str">
        <f t="shared" si="36"/>
        <v>403K16E06</v>
      </c>
      <c r="L229" s="172">
        <f t="shared" si="33"/>
        <v>1</v>
      </c>
      <c r="M229" s="173"/>
      <c r="N229" s="174" t="str">
        <f t="shared" si="37"/>
        <v/>
      </c>
      <c r="O229" s="190" t="str">
        <f>VLOOKUP(D229,TH!D$3:K$3889,6,0)</f>
        <v>x</v>
      </c>
      <c r="P229" s="175" t="str">
        <f>IF(M229&lt;&gt;0,M229,IF(ISNA(VLOOKUP(D229,TH!D$4:K$3889,6,0))=TRUE,"Nợ HP",""))</f>
        <v/>
      </c>
      <c r="Q229" s="174">
        <f t="shared" si="38"/>
        <v>227</v>
      </c>
      <c r="R229" s="175">
        <f t="shared" si="34"/>
        <v>1</v>
      </c>
    </row>
    <row r="230" spans="1:18" ht="24.75" customHeight="1">
      <c r="A230" s="54">
        <f t="shared" si="35"/>
        <v>228</v>
      </c>
      <c r="B230" s="55" t="str">
        <f t="shared" si="39"/>
        <v>K16E0612</v>
      </c>
      <c r="C230" s="54">
        <f t="shared" si="40"/>
        <v>12</v>
      </c>
      <c r="D230" s="50">
        <v>162354019</v>
      </c>
      <c r="E230" s="57" t="s">
        <v>691</v>
      </c>
      <c r="F230" s="58" t="s">
        <v>692</v>
      </c>
      <c r="G230" s="53" t="s">
        <v>533</v>
      </c>
      <c r="H230" s="51" t="s">
        <v>674</v>
      </c>
      <c r="I230" s="56">
        <v>403</v>
      </c>
      <c r="J230" s="52" t="s">
        <v>670</v>
      </c>
      <c r="K230" s="171" t="str">
        <f t="shared" si="36"/>
        <v>403K16E06</v>
      </c>
      <c r="L230" s="172">
        <f t="shared" si="33"/>
        <v>1</v>
      </c>
      <c r="M230" s="173"/>
      <c r="N230" s="174" t="str">
        <f t="shared" si="37"/>
        <v/>
      </c>
      <c r="O230" s="190" t="str">
        <f>VLOOKUP(D230,TH!D$3:K$3889,6,0)</f>
        <v>x</v>
      </c>
      <c r="P230" s="175" t="str">
        <f>IF(M230&lt;&gt;0,M230,IF(ISNA(VLOOKUP(D230,TH!D$4:K$3889,6,0))=TRUE,"Nợ HP",""))</f>
        <v/>
      </c>
      <c r="Q230" s="174">
        <f t="shared" si="38"/>
        <v>228</v>
      </c>
      <c r="R230" s="175">
        <f t="shared" si="34"/>
        <v>1</v>
      </c>
    </row>
    <row r="231" spans="1:18" ht="24.75" customHeight="1">
      <c r="A231" s="54">
        <f t="shared" si="35"/>
        <v>229</v>
      </c>
      <c r="B231" s="55" t="str">
        <f t="shared" si="39"/>
        <v>K16E0613</v>
      </c>
      <c r="C231" s="54">
        <f t="shared" si="40"/>
        <v>13</v>
      </c>
      <c r="D231" s="50">
        <v>162354028</v>
      </c>
      <c r="E231" s="57" t="s">
        <v>693</v>
      </c>
      <c r="F231" s="58" t="s">
        <v>124</v>
      </c>
      <c r="G231" s="53" t="s">
        <v>694</v>
      </c>
      <c r="H231" s="51" t="s">
        <v>674</v>
      </c>
      <c r="I231" s="56">
        <v>403</v>
      </c>
      <c r="J231" s="52" t="s">
        <v>670</v>
      </c>
      <c r="K231" s="171" t="str">
        <f t="shared" si="36"/>
        <v>403K16E06</v>
      </c>
      <c r="L231" s="172">
        <f t="shared" si="33"/>
        <v>1</v>
      </c>
      <c r="M231" s="173"/>
      <c r="N231" s="174" t="str">
        <f t="shared" si="37"/>
        <v/>
      </c>
      <c r="O231" s="190" t="str">
        <f>VLOOKUP(D231,TH!D$3:K$3889,6,0)</f>
        <v>x</v>
      </c>
      <c r="P231" s="175" t="str">
        <f>IF(M231&lt;&gt;0,M231,IF(ISNA(VLOOKUP(D231,TH!D$4:K$3889,6,0))=TRUE,"Nợ HP",""))</f>
        <v/>
      </c>
      <c r="Q231" s="174">
        <f t="shared" si="38"/>
        <v>229</v>
      </c>
      <c r="R231" s="175">
        <f t="shared" si="34"/>
        <v>1</v>
      </c>
    </row>
    <row r="232" spans="1:18" ht="24.75" customHeight="1">
      <c r="A232" s="54">
        <f t="shared" si="35"/>
        <v>230</v>
      </c>
      <c r="B232" s="55" t="str">
        <f t="shared" si="39"/>
        <v>K16E0614</v>
      </c>
      <c r="C232" s="54">
        <f t="shared" si="40"/>
        <v>14</v>
      </c>
      <c r="D232" s="50">
        <v>162357359</v>
      </c>
      <c r="E232" s="57" t="s">
        <v>695</v>
      </c>
      <c r="F232" s="58" t="s">
        <v>696</v>
      </c>
      <c r="G232" s="53" t="s">
        <v>456</v>
      </c>
      <c r="H232" s="51" t="s">
        <v>697</v>
      </c>
      <c r="I232" s="56">
        <v>403</v>
      </c>
      <c r="J232" s="52" t="s">
        <v>670</v>
      </c>
      <c r="K232" s="171" t="str">
        <f t="shared" si="36"/>
        <v>403K16E06</v>
      </c>
      <c r="L232" s="172">
        <f t="shared" si="33"/>
        <v>1</v>
      </c>
      <c r="M232" s="173"/>
      <c r="N232" s="174" t="str">
        <f t="shared" si="37"/>
        <v/>
      </c>
      <c r="O232" s="190" t="str">
        <f>VLOOKUP(D232,TH!D$3:K$3889,6,0)</f>
        <v>x</v>
      </c>
      <c r="P232" s="175" t="str">
        <f>IF(M232&lt;&gt;0,M232,IF(ISNA(VLOOKUP(D232,TH!D$4:K$3889,6,0))=TRUE,"Nợ HP",""))</f>
        <v/>
      </c>
      <c r="Q232" s="174">
        <f t="shared" si="38"/>
        <v>230</v>
      </c>
      <c r="R232" s="175">
        <f t="shared" si="34"/>
        <v>1</v>
      </c>
    </row>
    <row r="233" spans="1:18" ht="24.75" customHeight="1">
      <c r="A233" s="54">
        <f t="shared" si="35"/>
        <v>231</v>
      </c>
      <c r="B233" s="55" t="str">
        <f t="shared" si="39"/>
        <v>K16E0615</v>
      </c>
      <c r="C233" s="54">
        <f t="shared" si="40"/>
        <v>15</v>
      </c>
      <c r="D233" s="50">
        <v>162354043</v>
      </c>
      <c r="E233" s="57" t="s">
        <v>698</v>
      </c>
      <c r="F233" s="58" t="s">
        <v>459</v>
      </c>
      <c r="G233" s="53" t="s">
        <v>699</v>
      </c>
      <c r="H233" s="51" t="s">
        <v>674</v>
      </c>
      <c r="I233" s="56">
        <v>403</v>
      </c>
      <c r="J233" s="52" t="s">
        <v>670</v>
      </c>
      <c r="K233" s="171" t="str">
        <f t="shared" si="36"/>
        <v>403K16E06</v>
      </c>
      <c r="L233" s="172">
        <f t="shared" si="33"/>
        <v>1</v>
      </c>
      <c r="M233" s="173"/>
      <c r="N233" s="174" t="str">
        <f t="shared" si="37"/>
        <v/>
      </c>
      <c r="O233" s="190" t="str">
        <f>VLOOKUP(D233,TH!D$3:K$3889,6,0)</f>
        <v>x</v>
      </c>
      <c r="P233" s="175" t="str">
        <f>IF(M233&lt;&gt;0,M233,IF(ISNA(VLOOKUP(D233,TH!D$4:K$3889,6,0))=TRUE,"Nợ HP",""))</f>
        <v/>
      </c>
      <c r="Q233" s="174">
        <f t="shared" si="38"/>
        <v>231</v>
      </c>
      <c r="R233" s="175">
        <f t="shared" si="34"/>
        <v>1</v>
      </c>
    </row>
    <row r="234" spans="1:18" ht="24.75" customHeight="1">
      <c r="A234" s="54">
        <f t="shared" si="35"/>
        <v>232</v>
      </c>
      <c r="B234" s="55" t="str">
        <f t="shared" si="39"/>
        <v>K16E0616</v>
      </c>
      <c r="C234" s="54">
        <f t="shared" si="40"/>
        <v>16</v>
      </c>
      <c r="D234" s="50">
        <v>162354048</v>
      </c>
      <c r="E234" s="57" t="s">
        <v>700</v>
      </c>
      <c r="F234" s="58" t="s">
        <v>532</v>
      </c>
      <c r="G234" s="53" t="s">
        <v>701</v>
      </c>
      <c r="H234" s="51" t="s">
        <v>674</v>
      </c>
      <c r="I234" s="56">
        <v>403</v>
      </c>
      <c r="J234" s="52" t="s">
        <v>670</v>
      </c>
      <c r="K234" s="171" t="str">
        <f t="shared" si="36"/>
        <v>403K16E06</v>
      </c>
      <c r="L234" s="172">
        <f t="shared" si="33"/>
        <v>1</v>
      </c>
      <c r="M234" s="173"/>
      <c r="N234" s="174" t="str">
        <f t="shared" si="37"/>
        <v/>
      </c>
      <c r="O234" s="190" t="str">
        <f>VLOOKUP(D234,TH!D$3:K$3889,6,0)</f>
        <v>x</v>
      </c>
      <c r="P234" s="175" t="str">
        <f>IF(M234&lt;&gt;0,M234,IF(ISNA(VLOOKUP(D234,TH!D$4:K$3889,6,0))=TRUE,"Nợ HP",""))</f>
        <v/>
      </c>
      <c r="Q234" s="174">
        <f t="shared" si="38"/>
        <v>232</v>
      </c>
      <c r="R234" s="175">
        <f t="shared" si="34"/>
        <v>1</v>
      </c>
    </row>
    <row r="235" spans="1:18" ht="24.75" customHeight="1">
      <c r="A235" s="54">
        <f t="shared" si="35"/>
        <v>233</v>
      </c>
      <c r="B235" s="55" t="str">
        <f t="shared" si="39"/>
        <v>K16E0617</v>
      </c>
      <c r="C235" s="54">
        <f t="shared" si="40"/>
        <v>17</v>
      </c>
      <c r="D235" s="50">
        <v>162354058</v>
      </c>
      <c r="E235" s="57" t="s">
        <v>702</v>
      </c>
      <c r="F235" s="58" t="s">
        <v>270</v>
      </c>
      <c r="G235" s="53" t="s">
        <v>610</v>
      </c>
      <c r="H235" s="51" t="s">
        <v>674</v>
      </c>
      <c r="I235" s="56">
        <v>403</v>
      </c>
      <c r="J235" s="52" t="s">
        <v>670</v>
      </c>
      <c r="K235" s="171" t="str">
        <f t="shared" si="36"/>
        <v>403K16E06</v>
      </c>
      <c r="L235" s="172">
        <f t="shared" si="33"/>
        <v>1</v>
      </c>
      <c r="M235" s="173"/>
      <c r="N235" s="174" t="str">
        <f t="shared" si="37"/>
        <v/>
      </c>
      <c r="O235" s="190" t="str">
        <f>VLOOKUP(D235,TH!D$3:K$3889,6,0)</f>
        <v>x</v>
      </c>
      <c r="P235" s="175" t="str">
        <f>IF(M235&lt;&gt;0,M235,IF(ISNA(VLOOKUP(D235,TH!D$4:K$3889,6,0))=TRUE,"Nợ HP",""))</f>
        <v/>
      </c>
      <c r="Q235" s="174">
        <f t="shared" si="38"/>
        <v>233</v>
      </c>
      <c r="R235" s="175">
        <f t="shared" si="34"/>
        <v>1</v>
      </c>
    </row>
    <row r="236" spans="1:18" ht="24.75" customHeight="1">
      <c r="A236" s="54">
        <f t="shared" si="35"/>
        <v>234</v>
      </c>
      <c r="B236" s="55" t="str">
        <f t="shared" si="39"/>
        <v>K16E0618</v>
      </c>
      <c r="C236" s="54">
        <f t="shared" si="40"/>
        <v>18</v>
      </c>
      <c r="D236" s="50">
        <v>162354064</v>
      </c>
      <c r="E236" s="57" t="s">
        <v>703</v>
      </c>
      <c r="F236" s="58" t="s">
        <v>282</v>
      </c>
      <c r="G236" s="53" t="s">
        <v>497</v>
      </c>
      <c r="H236" s="51" t="s">
        <v>674</v>
      </c>
      <c r="I236" s="56">
        <v>403</v>
      </c>
      <c r="J236" s="52" t="s">
        <v>670</v>
      </c>
      <c r="K236" s="171" t="str">
        <f t="shared" si="36"/>
        <v>403K16E06</v>
      </c>
      <c r="L236" s="172">
        <f t="shared" si="33"/>
        <v>1</v>
      </c>
      <c r="M236" s="173"/>
      <c r="N236" s="174" t="str">
        <f t="shared" si="37"/>
        <v/>
      </c>
      <c r="O236" s="190" t="str">
        <f>VLOOKUP(D236,TH!D$3:K$3889,6,0)</f>
        <v>x</v>
      </c>
      <c r="P236" s="175" t="str">
        <f>IF(M236&lt;&gt;0,M236,IF(ISNA(VLOOKUP(D236,TH!D$4:K$3889,6,0))=TRUE,"Nợ HP",""))</f>
        <v/>
      </c>
      <c r="Q236" s="174">
        <f t="shared" si="38"/>
        <v>234</v>
      </c>
      <c r="R236" s="175">
        <f t="shared" si="34"/>
        <v>1</v>
      </c>
    </row>
    <row r="237" spans="1:18" ht="24.75" customHeight="1">
      <c r="A237" s="54">
        <f t="shared" si="35"/>
        <v>235</v>
      </c>
      <c r="B237" s="55" t="str">
        <f t="shared" si="39"/>
        <v>K16E0619</v>
      </c>
      <c r="C237" s="54">
        <f t="shared" si="40"/>
        <v>19</v>
      </c>
      <c r="D237" s="50">
        <v>162354065</v>
      </c>
      <c r="E237" s="57" t="s">
        <v>704</v>
      </c>
      <c r="F237" s="58" t="s">
        <v>379</v>
      </c>
      <c r="G237" s="53" t="s">
        <v>705</v>
      </c>
      <c r="H237" s="51" t="s">
        <v>674</v>
      </c>
      <c r="I237" s="56">
        <v>403</v>
      </c>
      <c r="J237" s="52" t="s">
        <v>670</v>
      </c>
      <c r="K237" s="171" t="str">
        <f t="shared" si="36"/>
        <v>403K16E06</v>
      </c>
      <c r="L237" s="172">
        <f t="shared" si="33"/>
        <v>1</v>
      </c>
      <c r="M237" s="173"/>
      <c r="N237" s="174" t="str">
        <f t="shared" si="37"/>
        <v/>
      </c>
      <c r="O237" s="190" t="str">
        <f>VLOOKUP(D237,TH!D$3:K$3889,6,0)</f>
        <v>x</v>
      </c>
      <c r="P237" s="175" t="str">
        <f>IF(M237&lt;&gt;0,M237,IF(ISNA(VLOOKUP(D237,TH!D$4:K$3889,6,0))=TRUE,"Nợ HP",""))</f>
        <v/>
      </c>
      <c r="Q237" s="174">
        <f t="shared" si="38"/>
        <v>235</v>
      </c>
      <c r="R237" s="175">
        <f t="shared" si="34"/>
        <v>1</v>
      </c>
    </row>
    <row r="238" spans="1:18" ht="24.75" customHeight="1">
      <c r="A238" s="54">
        <f t="shared" si="35"/>
        <v>236</v>
      </c>
      <c r="B238" s="55" t="str">
        <f t="shared" si="39"/>
        <v>K16E0620</v>
      </c>
      <c r="C238" s="54">
        <f t="shared" si="40"/>
        <v>20</v>
      </c>
      <c r="D238" s="50">
        <v>162524357</v>
      </c>
      <c r="E238" s="57" t="s">
        <v>706</v>
      </c>
      <c r="F238" s="58" t="s">
        <v>381</v>
      </c>
      <c r="G238" s="53" t="s">
        <v>547</v>
      </c>
      <c r="H238" s="51" t="s">
        <v>674</v>
      </c>
      <c r="I238" s="56">
        <v>403</v>
      </c>
      <c r="J238" s="52" t="s">
        <v>670</v>
      </c>
      <c r="K238" s="171" t="str">
        <f t="shared" si="36"/>
        <v>403K16E06</v>
      </c>
      <c r="L238" s="172">
        <f t="shared" si="33"/>
        <v>1</v>
      </c>
      <c r="M238" s="173"/>
      <c r="N238" s="174" t="str">
        <f t="shared" si="37"/>
        <v/>
      </c>
      <c r="O238" s="190" t="str">
        <f>VLOOKUP(D238,TH!D$3:K$3889,6,0)</f>
        <v>x</v>
      </c>
      <c r="P238" s="175" t="str">
        <f>IF(M238&lt;&gt;0,M238,IF(ISNA(VLOOKUP(D238,TH!D$4:K$3889,6,0))=TRUE,"Nợ HP",""))</f>
        <v/>
      </c>
      <c r="Q238" s="174">
        <f t="shared" si="38"/>
        <v>236</v>
      </c>
      <c r="R238" s="175">
        <f t="shared" si="34"/>
        <v>1</v>
      </c>
    </row>
    <row r="239" spans="1:18" ht="24.75" customHeight="1">
      <c r="A239" s="54">
        <f t="shared" si="35"/>
        <v>237</v>
      </c>
      <c r="B239" s="55" t="str">
        <f t="shared" si="39"/>
        <v>K16E0621</v>
      </c>
      <c r="C239" s="54">
        <f t="shared" si="40"/>
        <v>21</v>
      </c>
      <c r="D239" s="50">
        <v>162354071</v>
      </c>
      <c r="E239" s="57" t="s">
        <v>707</v>
      </c>
      <c r="F239" s="58" t="s">
        <v>546</v>
      </c>
      <c r="G239" s="53" t="s">
        <v>654</v>
      </c>
      <c r="H239" s="51" t="s">
        <v>674</v>
      </c>
      <c r="I239" s="56">
        <v>403</v>
      </c>
      <c r="J239" s="52" t="s">
        <v>670</v>
      </c>
      <c r="K239" s="171" t="str">
        <f t="shared" si="36"/>
        <v>403K16E06</v>
      </c>
      <c r="L239" s="172">
        <f t="shared" si="33"/>
        <v>1</v>
      </c>
      <c r="M239" s="173"/>
      <c r="N239" s="174" t="str">
        <f t="shared" si="37"/>
        <v/>
      </c>
      <c r="O239" s="190" t="str">
        <f>VLOOKUP(D239,TH!D$3:K$3889,6,0)</f>
        <v>x</v>
      </c>
      <c r="P239" s="175" t="str">
        <f>IF(M239&lt;&gt;0,M239,IF(ISNA(VLOOKUP(D239,TH!D$4:K$3889,6,0))=TRUE,"Nợ HP",""))</f>
        <v/>
      </c>
      <c r="Q239" s="174">
        <f t="shared" si="38"/>
        <v>237</v>
      </c>
      <c r="R239" s="175">
        <f t="shared" si="34"/>
        <v>1</v>
      </c>
    </row>
    <row r="240" spans="1:18" ht="24.75" customHeight="1">
      <c r="A240" s="54">
        <f t="shared" si="35"/>
        <v>238</v>
      </c>
      <c r="B240" s="55" t="str">
        <f t="shared" si="39"/>
        <v>K16E0622</v>
      </c>
      <c r="C240" s="54">
        <f t="shared" si="40"/>
        <v>22</v>
      </c>
      <c r="D240" s="50">
        <v>162413944</v>
      </c>
      <c r="E240" s="57" t="s">
        <v>708</v>
      </c>
      <c r="F240" s="58" t="s">
        <v>546</v>
      </c>
      <c r="G240" s="53" t="s">
        <v>709</v>
      </c>
      <c r="H240" s="51" t="s">
        <v>674</v>
      </c>
      <c r="I240" s="56">
        <v>403</v>
      </c>
      <c r="J240" s="52" t="s">
        <v>670</v>
      </c>
      <c r="K240" s="171" t="str">
        <f t="shared" si="36"/>
        <v>403K16E06</v>
      </c>
      <c r="L240" s="172">
        <f t="shared" si="33"/>
        <v>1</v>
      </c>
      <c r="M240" s="173"/>
      <c r="N240" s="174" t="str">
        <f t="shared" si="37"/>
        <v/>
      </c>
      <c r="O240" s="190" t="str">
        <f>VLOOKUP(D240,TH!D$3:K$3889,6,0)</f>
        <v>x</v>
      </c>
      <c r="P240" s="175" t="str">
        <f>IF(M240&lt;&gt;0,M240,IF(ISNA(VLOOKUP(D240,TH!D$4:K$3889,6,0))=TRUE,"Nợ HP",""))</f>
        <v/>
      </c>
      <c r="Q240" s="174">
        <f t="shared" si="38"/>
        <v>238</v>
      </c>
      <c r="R240" s="175">
        <f t="shared" si="34"/>
        <v>1</v>
      </c>
    </row>
    <row r="241" spans="1:18" ht="24.75" customHeight="1">
      <c r="A241" s="54">
        <f t="shared" si="35"/>
        <v>239</v>
      </c>
      <c r="B241" s="55" t="str">
        <f t="shared" si="39"/>
        <v>K16E0623</v>
      </c>
      <c r="C241" s="54">
        <f t="shared" si="40"/>
        <v>23</v>
      </c>
      <c r="D241" s="50">
        <v>162354074</v>
      </c>
      <c r="E241" s="57" t="s">
        <v>281</v>
      </c>
      <c r="F241" s="58" t="s">
        <v>649</v>
      </c>
      <c r="G241" s="53" t="s">
        <v>710</v>
      </c>
      <c r="H241" s="51" t="s">
        <v>674</v>
      </c>
      <c r="I241" s="56">
        <v>403</v>
      </c>
      <c r="J241" s="52" t="s">
        <v>670</v>
      </c>
      <c r="K241" s="171" t="str">
        <f t="shared" si="36"/>
        <v>403K16E06</v>
      </c>
      <c r="L241" s="172">
        <f t="shared" si="33"/>
        <v>1</v>
      </c>
      <c r="M241" s="173"/>
      <c r="N241" s="174" t="str">
        <f t="shared" si="37"/>
        <v/>
      </c>
      <c r="O241" s="190" t="str">
        <f>VLOOKUP(D241,TH!D$3:K$3889,6,0)</f>
        <v>x</v>
      </c>
      <c r="P241" s="175" t="str">
        <f>IF(M241&lt;&gt;0,M241,IF(ISNA(VLOOKUP(D241,TH!D$4:K$3889,6,0))=TRUE,"Nợ HP",""))</f>
        <v/>
      </c>
      <c r="Q241" s="174">
        <f t="shared" si="38"/>
        <v>239</v>
      </c>
      <c r="R241" s="175">
        <f t="shared" si="34"/>
        <v>1</v>
      </c>
    </row>
    <row r="242" spans="1:18" ht="24.75" customHeight="1">
      <c r="A242" s="54">
        <f t="shared" si="35"/>
        <v>240</v>
      </c>
      <c r="B242" s="55" t="str">
        <f t="shared" si="39"/>
        <v>K16E0624</v>
      </c>
      <c r="C242" s="54">
        <f t="shared" si="40"/>
        <v>24</v>
      </c>
      <c r="D242" s="50">
        <v>162354078</v>
      </c>
      <c r="E242" s="57" t="s">
        <v>711</v>
      </c>
      <c r="F242" s="58" t="s">
        <v>712</v>
      </c>
      <c r="G242" s="53" t="s">
        <v>713</v>
      </c>
      <c r="H242" s="51" t="s">
        <v>674</v>
      </c>
      <c r="I242" s="56">
        <v>403</v>
      </c>
      <c r="J242" s="52" t="s">
        <v>670</v>
      </c>
      <c r="K242" s="171" t="str">
        <f t="shared" si="36"/>
        <v>403K16E06</v>
      </c>
      <c r="L242" s="172">
        <f t="shared" si="33"/>
        <v>1</v>
      </c>
      <c r="M242" s="173"/>
      <c r="N242" s="174" t="str">
        <f t="shared" si="37"/>
        <v/>
      </c>
      <c r="O242" s="190" t="str">
        <f>VLOOKUP(D242,TH!D$3:K$3889,6,0)</f>
        <v>x</v>
      </c>
      <c r="P242" s="175" t="str">
        <f>IF(M242&lt;&gt;0,M242,IF(ISNA(VLOOKUP(D242,TH!D$4:K$3889,6,0))=TRUE,"Nợ HP",""))</f>
        <v/>
      </c>
      <c r="Q242" s="174">
        <f t="shared" si="38"/>
        <v>240</v>
      </c>
      <c r="R242" s="175">
        <f t="shared" si="34"/>
        <v>1</v>
      </c>
    </row>
    <row r="243" spans="1:18" ht="24.75" customHeight="1">
      <c r="A243" s="54">
        <f t="shared" si="35"/>
        <v>241</v>
      </c>
      <c r="B243" s="55" t="str">
        <f t="shared" si="39"/>
        <v>K16E0625</v>
      </c>
      <c r="C243" s="54">
        <f t="shared" si="40"/>
        <v>25</v>
      </c>
      <c r="D243" s="50">
        <v>162356523</v>
      </c>
      <c r="E243" s="57" t="s">
        <v>714</v>
      </c>
      <c r="F243" s="58" t="s">
        <v>288</v>
      </c>
      <c r="G243" s="53" t="s">
        <v>715</v>
      </c>
      <c r="H243" s="51" t="s">
        <v>574</v>
      </c>
      <c r="I243" s="56">
        <v>403</v>
      </c>
      <c r="J243" s="52" t="s">
        <v>670</v>
      </c>
      <c r="K243" s="171" t="str">
        <f t="shared" si="36"/>
        <v>403K16E06</v>
      </c>
      <c r="L243" s="172">
        <f t="shared" si="33"/>
        <v>1</v>
      </c>
      <c r="M243" s="173"/>
      <c r="N243" s="174" t="str">
        <f t="shared" si="37"/>
        <v/>
      </c>
      <c r="O243" s="190" t="str">
        <f>VLOOKUP(D243,TH!D$3:K$3889,6,0)</f>
        <v>x</v>
      </c>
      <c r="P243" s="175" t="str">
        <f>IF(M243&lt;&gt;0,M243,IF(ISNA(VLOOKUP(D243,TH!D$4:K$3889,6,0))=TRUE,"Nợ HP",""))</f>
        <v/>
      </c>
      <c r="Q243" s="174">
        <f t="shared" si="38"/>
        <v>241</v>
      </c>
      <c r="R243" s="175">
        <f t="shared" si="34"/>
        <v>1</v>
      </c>
    </row>
    <row r="244" spans="1:18" ht="24.75" customHeight="1">
      <c r="A244" s="54">
        <f t="shared" si="35"/>
        <v>242</v>
      </c>
      <c r="B244" s="55" t="str">
        <f t="shared" si="39"/>
        <v>K16E0626</v>
      </c>
      <c r="C244" s="54">
        <f t="shared" si="40"/>
        <v>26</v>
      </c>
      <c r="D244" s="50">
        <v>162524385</v>
      </c>
      <c r="E244" s="57" t="s">
        <v>198</v>
      </c>
      <c r="F244" s="58" t="s">
        <v>288</v>
      </c>
      <c r="G244" s="53" t="s">
        <v>716</v>
      </c>
      <c r="H244" s="51" t="s">
        <v>674</v>
      </c>
      <c r="I244" s="56">
        <v>403</v>
      </c>
      <c r="J244" s="52" t="s">
        <v>670</v>
      </c>
      <c r="K244" s="171" t="str">
        <f t="shared" si="36"/>
        <v>403K16E06</v>
      </c>
      <c r="L244" s="172">
        <f t="shared" si="33"/>
        <v>1</v>
      </c>
      <c r="M244" s="173"/>
      <c r="N244" s="174" t="str">
        <f t="shared" si="37"/>
        <v/>
      </c>
      <c r="O244" s="190" t="str">
        <f>VLOOKUP(D244,TH!D$3:K$3889,6,0)</f>
        <v>x</v>
      </c>
      <c r="P244" s="175" t="str">
        <f>IF(M244&lt;&gt;0,M244,IF(ISNA(VLOOKUP(D244,TH!D$4:K$3889,6,0))=TRUE,"Nợ HP",""))</f>
        <v/>
      </c>
      <c r="Q244" s="174">
        <f t="shared" si="38"/>
        <v>242</v>
      </c>
      <c r="R244" s="175">
        <f t="shared" si="34"/>
        <v>1</v>
      </c>
    </row>
    <row r="245" spans="1:18" ht="24.75" customHeight="1">
      <c r="A245" s="54">
        <f t="shared" si="35"/>
        <v>243</v>
      </c>
      <c r="B245" s="55" t="str">
        <f t="shared" si="39"/>
        <v>K16E0627</v>
      </c>
      <c r="C245" s="54">
        <f t="shared" si="40"/>
        <v>27</v>
      </c>
      <c r="D245" s="50">
        <v>162354081</v>
      </c>
      <c r="E245" s="57" t="s">
        <v>717</v>
      </c>
      <c r="F245" s="58" t="s">
        <v>291</v>
      </c>
      <c r="G245" s="53" t="s">
        <v>718</v>
      </c>
      <c r="H245" s="51" t="s">
        <v>574</v>
      </c>
      <c r="I245" s="56">
        <v>403</v>
      </c>
      <c r="J245" s="52" t="s">
        <v>670</v>
      </c>
      <c r="K245" s="171" t="str">
        <f t="shared" si="36"/>
        <v>403K16E06</v>
      </c>
      <c r="L245" s="172">
        <f t="shared" si="33"/>
        <v>1</v>
      </c>
      <c r="M245" s="173"/>
      <c r="N245" s="174" t="str">
        <f t="shared" si="37"/>
        <v/>
      </c>
      <c r="O245" s="190" t="str">
        <f>VLOOKUP(D245,TH!D$3:K$3889,6,0)</f>
        <v>x</v>
      </c>
      <c r="P245" s="175" t="str">
        <f>IF(M245&lt;&gt;0,M245,IF(ISNA(VLOOKUP(D245,TH!D$4:K$3889,6,0))=TRUE,"Nợ HP",""))</f>
        <v/>
      </c>
      <c r="Q245" s="174">
        <f t="shared" si="38"/>
        <v>243</v>
      </c>
      <c r="R245" s="175">
        <f t="shared" si="34"/>
        <v>1</v>
      </c>
    </row>
    <row r="246" spans="1:18" ht="24.75" customHeight="1">
      <c r="A246" s="54">
        <f t="shared" si="35"/>
        <v>244</v>
      </c>
      <c r="B246" s="55" t="str">
        <f t="shared" si="39"/>
        <v>K16E0628</v>
      </c>
      <c r="C246" s="54">
        <f t="shared" si="40"/>
        <v>28</v>
      </c>
      <c r="D246" s="50">
        <v>162354082</v>
      </c>
      <c r="E246" s="57" t="s">
        <v>198</v>
      </c>
      <c r="F246" s="58" t="s">
        <v>719</v>
      </c>
      <c r="G246" s="53" t="s">
        <v>584</v>
      </c>
      <c r="H246" s="51" t="s">
        <v>674</v>
      </c>
      <c r="I246" s="56">
        <v>403</v>
      </c>
      <c r="J246" s="52" t="s">
        <v>670</v>
      </c>
      <c r="K246" s="171" t="str">
        <f t="shared" si="36"/>
        <v>403K16E06</v>
      </c>
      <c r="L246" s="172">
        <f t="shared" si="33"/>
        <v>1</v>
      </c>
      <c r="M246" s="173"/>
      <c r="N246" s="174" t="str">
        <f t="shared" si="37"/>
        <v/>
      </c>
      <c r="O246" s="190" t="str">
        <f>VLOOKUP(D246,TH!D$3:K$3889,6,0)</f>
        <v>x</v>
      </c>
      <c r="P246" s="175" t="str">
        <f>IF(M246&lt;&gt;0,M246,IF(ISNA(VLOOKUP(D246,TH!D$4:K$3889,6,0))=TRUE,"Nợ HP",""))</f>
        <v/>
      </c>
      <c r="Q246" s="174">
        <f t="shared" si="38"/>
        <v>244</v>
      </c>
      <c r="R246" s="175">
        <f t="shared" si="34"/>
        <v>1</v>
      </c>
    </row>
    <row r="247" spans="1:18" ht="24.75" customHeight="1">
      <c r="A247" s="54">
        <f t="shared" si="35"/>
        <v>245</v>
      </c>
      <c r="B247" s="55" t="str">
        <f t="shared" si="39"/>
        <v>K16E0629</v>
      </c>
      <c r="C247" s="54">
        <f t="shared" si="40"/>
        <v>29</v>
      </c>
      <c r="D247" s="50">
        <v>162336519</v>
      </c>
      <c r="E247" s="57" t="s">
        <v>720</v>
      </c>
      <c r="F247" s="58" t="s">
        <v>294</v>
      </c>
      <c r="G247" s="53" t="s">
        <v>721</v>
      </c>
      <c r="H247" s="51" t="s">
        <v>674</v>
      </c>
      <c r="I247" s="56">
        <v>403</v>
      </c>
      <c r="J247" s="52" t="s">
        <v>670</v>
      </c>
      <c r="K247" s="171" t="str">
        <f t="shared" si="36"/>
        <v>403K16E06</v>
      </c>
      <c r="L247" s="172">
        <f t="shared" si="33"/>
        <v>1</v>
      </c>
      <c r="M247" s="173"/>
      <c r="N247" s="174" t="str">
        <f t="shared" si="37"/>
        <v/>
      </c>
      <c r="O247" s="190" t="str">
        <f>VLOOKUP(D247,TH!D$3:K$3889,6,0)</f>
        <v>x</v>
      </c>
      <c r="P247" s="175" t="str">
        <f>IF(M247&lt;&gt;0,M247,IF(ISNA(VLOOKUP(D247,TH!D$4:K$3889,6,0))=TRUE,"Nợ HP",""))</f>
        <v/>
      </c>
      <c r="Q247" s="174">
        <f t="shared" si="38"/>
        <v>245</v>
      </c>
      <c r="R247" s="175">
        <f t="shared" si="34"/>
        <v>1</v>
      </c>
    </row>
    <row r="248" spans="1:18" ht="24.75" customHeight="1">
      <c r="A248" s="54">
        <f t="shared" si="35"/>
        <v>246</v>
      </c>
      <c r="B248" s="55" t="str">
        <f t="shared" si="39"/>
        <v>K16E0630</v>
      </c>
      <c r="C248" s="54">
        <f t="shared" si="40"/>
        <v>30</v>
      </c>
      <c r="D248" s="50">
        <v>162354086</v>
      </c>
      <c r="E248" s="57" t="s">
        <v>529</v>
      </c>
      <c r="F248" s="58" t="s">
        <v>722</v>
      </c>
      <c r="G248" s="53" t="s">
        <v>723</v>
      </c>
      <c r="H248" s="51" t="s">
        <v>674</v>
      </c>
      <c r="I248" s="56">
        <v>403</v>
      </c>
      <c r="J248" s="52" t="s">
        <v>670</v>
      </c>
      <c r="K248" s="171" t="str">
        <f t="shared" si="36"/>
        <v>403K16E06</v>
      </c>
      <c r="L248" s="172">
        <f t="shared" si="33"/>
        <v>1</v>
      </c>
      <c r="M248" s="173"/>
      <c r="N248" s="174" t="str">
        <f t="shared" si="37"/>
        <v/>
      </c>
      <c r="O248" s="190" t="str">
        <f>VLOOKUP(D248,TH!D$3:K$3889,6,0)</f>
        <v>x</v>
      </c>
      <c r="P248" s="175" t="str">
        <f>IF(M248&lt;&gt;0,M248,IF(ISNA(VLOOKUP(D248,TH!D$4:K$3889,6,0))=TRUE,"Nợ HP",""))</f>
        <v/>
      </c>
      <c r="Q248" s="174">
        <f t="shared" si="38"/>
        <v>246</v>
      </c>
      <c r="R248" s="175">
        <f t="shared" si="34"/>
        <v>1</v>
      </c>
    </row>
    <row r="249" spans="1:18" ht="24.75" customHeight="1">
      <c r="A249" s="54">
        <f t="shared" si="35"/>
        <v>247</v>
      </c>
      <c r="B249" s="55" t="str">
        <f t="shared" si="39"/>
        <v>K16E0631</v>
      </c>
      <c r="C249" s="54">
        <f t="shared" si="40"/>
        <v>31</v>
      </c>
      <c r="D249" s="50">
        <v>162354088</v>
      </c>
      <c r="E249" s="57" t="s">
        <v>724</v>
      </c>
      <c r="F249" s="58" t="s">
        <v>657</v>
      </c>
      <c r="G249" s="53" t="s">
        <v>384</v>
      </c>
      <c r="H249" s="51" t="s">
        <v>574</v>
      </c>
      <c r="I249" s="56">
        <v>403</v>
      </c>
      <c r="J249" s="52" t="s">
        <v>670</v>
      </c>
      <c r="K249" s="171" t="str">
        <f t="shared" si="36"/>
        <v>403K16E06</v>
      </c>
      <c r="L249" s="172">
        <f t="shared" si="33"/>
        <v>1</v>
      </c>
      <c r="M249" s="173"/>
      <c r="N249" s="174" t="str">
        <f t="shared" si="37"/>
        <v/>
      </c>
      <c r="O249" s="190" t="str">
        <f>VLOOKUP(D249,TH!D$3:K$3889,6,0)</f>
        <v>x</v>
      </c>
      <c r="P249" s="175" t="str">
        <f>IF(M249&lt;&gt;0,M249,IF(ISNA(VLOOKUP(D249,TH!D$4:K$3889,6,0))=TRUE,"Nợ HP",""))</f>
        <v/>
      </c>
      <c r="Q249" s="174">
        <f t="shared" si="38"/>
        <v>247</v>
      </c>
      <c r="R249" s="175">
        <f t="shared" si="34"/>
        <v>1</v>
      </c>
    </row>
    <row r="250" spans="1:18" ht="24.75" customHeight="1">
      <c r="A250" s="54">
        <f t="shared" si="35"/>
        <v>248</v>
      </c>
      <c r="B250" s="55" t="str">
        <f t="shared" si="39"/>
        <v>K16E0632</v>
      </c>
      <c r="C250" s="54">
        <f t="shared" si="40"/>
        <v>32</v>
      </c>
      <c r="D250" s="50">
        <v>162354092</v>
      </c>
      <c r="E250" s="57" t="s">
        <v>725</v>
      </c>
      <c r="F250" s="58" t="s">
        <v>726</v>
      </c>
      <c r="G250" s="53" t="s">
        <v>509</v>
      </c>
      <c r="H250" s="51" t="s">
        <v>674</v>
      </c>
      <c r="I250" s="56">
        <v>403</v>
      </c>
      <c r="J250" s="52" t="s">
        <v>670</v>
      </c>
      <c r="K250" s="171" t="str">
        <f t="shared" si="36"/>
        <v>403K16E06</v>
      </c>
      <c r="L250" s="172">
        <f t="shared" si="33"/>
        <v>1</v>
      </c>
      <c r="M250" s="173"/>
      <c r="N250" s="174" t="str">
        <f t="shared" si="37"/>
        <v/>
      </c>
      <c r="O250" s="190" t="str">
        <f>VLOOKUP(D250,TH!D$3:K$3889,6,0)</f>
        <v>x</v>
      </c>
      <c r="P250" s="175" t="str">
        <f>IF(M250&lt;&gt;0,M250,IF(ISNA(VLOOKUP(D250,TH!D$4:K$3889,6,0))=TRUE,"Nợ HP",""))</f>
        <v/>
      </c>
      <c r="Q250" s="174">
        <f t="shared" si="38"/>
        <v>248</v>
      </c>
      <c r="R250" s="175">
        <f t="shared" si="34"/>
        <v>1</v>
      </c>
    </row>
    <row r="251" spans="1:18" ht="24.75" customHeight="1">
      <c r="A251" s="54">
        <f t="shared" si="35"/>
        <v>249</v>
      </c>
      <c r="B251" s="55" t="str">
        <f t="shared" si="39"/>
        <v>K16E0633</v>
      </c>
      <c r="C251" s="54">
        <f t="shared" si="40"/>
        <v>33</v>
      </c>
      <c r="D251" s="50">
        <v>162354096</v>
      </c>
      <c r="E251" s="57" t="s">
        <v>353</v>
      </c>
      <c r="F251" s="58" t="s">
        <v>303</v>
      </c>
      <c r="G251" s="53" t="s">
        <v>517</v>
      </c>
      <c r="H251" s="51" t="s">
        <v>574</v>
      </c>
      <c r="I251" s="56">
        <v>403</v>
      </c>
      <c r="J251" s="52" t="s">
        <v>670</v>
      </c>
      <c r="K251" s="171" t="str">
        <f t="shared" si="36"/>
        <v>403K16E06</v>
      </c>
      <c r="L251" s="172">
        <f t="shared" si="33"/>
        <v>1</v>
      </c>
      <c r="M251" s="173"/>
      <c r="N251" s="174" t="str">
        <f t="shared" si="37"/>
        <v/>
      </c>
      <c r="O251" s="190" t="str">
        <f>VLOOKUP(D251,TH!D$3:K$3889,6,0)</f>
        <v>x</v>
      </c>
      <c r="P251" s="175" t="str">
        <f>IF(M251&lt;&gt;0,M251,IF(ISNA(VLOOKUP(D251,TH!D$4:K$3889,6,0))=TRUE,"Nợ HP",""))</f>
        <v/>
      </c>
      <c r="Q251" s="174">
        <f t="shared" si="38"/>
        <v>249</v>
      </c>
      <c r="R251" s="175">
        <f t="shared" si="34"/>
        <v>1</v>
      </c>
    </row>
    <row r="252" spans="1:18" ht="24.75" customHeight="1">
      <c r="A252" s="54">
        <f t="shared" si="35"/>
        <v>250</v>
      </c>
      <c r="B252" s="55" t="str">
        <f t="shared" si="39"/>
        <v>K16E0634</v>
      </c>
      <c r="C252" s="54">
        <f t="shared" si="40"/>
        <v>34</v>
      </c>
      <c r="D252" s="50">
        <v>162354106</v>
      </c>
      <c r="E252" s="57" t="s">
        <v>727</v>
      </c>
      <c r="F252" s="58" t="s">
        <v>132</v>
      </c>
      <c r="G252" s="53" t="s">
        <v>728</v>
      </c>
      <c r="H252" s="51" t="s">
        <v>574</v>
      </c>
      <c r="I252" s="56">
        <v>403</v>
      </c>
      <c r="J252" s="52" t="s">
        <v>670</v>
      </c>
      <c r="K252" s="171" t="str">
        <f t="shared" si="36"/>
        <v>403K16E06</v>
      </c>
      <c r="L252" s="172">
        <f t="shared" si="33"/>
        <v>1</v>
      </c>
      <c r="M252" s="173"/>
      <c r="N252" s="174" t="str">
        <f t="shared" si="37"/>
        <v/>
      </c>
      <c r="O252" s="190" t="str">
        <f>VLOOKUP(D252,TH!D$3:K$3889,6,0)</f>
        <v>x</v>
      </c>
      <c r="P252" s="175" t="str">
        <f>IF(M252&lt;&gt;0,M252,IF(ISNA(VLOOKUP(D252,TH!D$4:K$3889,6,0))=TRUE,"Nợ HP",""))</f>
        <v/>
      </c>
      <c r="Q252" s="174">
        <f t="shared" si="38"/>
        <v>250</v>
      </c>
      <c r="R252" s="175">
        <f t="shared" si="34"/>
        <v>1</v>
      </c>
    </row>
    <row r="253" spans="1:18" ht="24.75" customHeight="1">
      <c r="A253" s="54">
        <f t="shared" si="35"/>
        <v>251</v>
      </c>
      <c r="B253" s="55" t="str">
        <f t="shared" si="39"/>
        <v>K16E0635</v>
      </c>
      <c r="C253" s="54">
        <f t="shared" si="40"/>
        <v>35</v>
      </c>
      <c r="D253" s="50">
        <v>162357431</v>
      </c>
      <c r="E253" s="57" t="s">
        <v>729</v>
      </c>
      <c r="F253" s="58" t="s">
        <v>730</v>
      </c>
      <c r="G253" s="53" t="s">
        <v>731</v>
      </c>
      <c r="H253" s="51" t="s">
        <v>674</v>
      </c>
      <c r="I253" s="56">
        <v>403</v>
      </c>
      <c r="J253" s="52" t="s">
        <v>670</v>
      </c>
      <c r="K253" s="171" t="str">
        <f t="shared" si="36"/>
        <v>403K16E06</v>
      </c>
      <c r="L253" s="172">
        <f t="shared" si="33"/>
        <v>1</v>
      </c>
      <c r="M253" s="173"/>
      <c r="N253" s="174" t="str">
        <f t="shared" si="37"/>
        <v/>
      </c>
      <c r="O253" s="190" t="str">
        <f>VLOOKUP(D253,TH!D$3:K$3889,6,0)</f>
        <v>x</v>
      </c>
      <c r="P253" s="175" t="str">
        <f>IF(M253&lt;&gt;0,M253,IF(ISNA(VLOOKUP(D253,TH!D$4:K$3889,6,0))=TRUE,"Nợ HP",""))</f>
        <v/>
      </c>
      <c r="Q253" s="174">
        <f t="shared" si="38"/>
        <v>251</v>
      </c>
      <c r="R253" s="175">
        <f t="shared" si="34"/>
        <v>1</v>
      </c>
    </row>
    <row r="254" spans="1:18" ht="24.75" customHeight="1">
      <c r="A254" s="54">
        <f t="shared" si="35"/>
        <v>252</v>
      </c>
      <c r="B254" s="55" t="str">
        <f t="shared" si="39"/>
        <v>K16E0636</v>
      </c>
      <c r="C254" s="54">
        <f t="shared" si="40"/>
        <v>36</v>
      </c>
      <c r="D254" s="50">
        <v>162354108</v>
      </c>
      <c r="E254" s="57" t="s">
        <v>732</v>
      </c>
      <c r="F254" s="58" t="s">
        <v>565</v>
      </c>
      <c r="G254" s="53" t="s">
        <v>733</v>
      </c>
      <c r="H254" s="51" t="s">
        <v>674</v>
      </c>
      <c r="I254" s="56">
        <v>403</v>
      </c>
      <c r="J254" s="52" t="s">
        <v>670</v>
      </c>
      <c r="K254" s="171" t="str">
        <f t="shared" si="36"/>
        <v>403K16E06</v>
      </c>
      <c r="L254" s="172">
        <f t="shared" si="33"/>
        <v>1</v>
      </c>
      <c r="M254" s="173"/>
      <c r="N254" s="174" t="str">
        <f t="shared" si="37"/>
        <v/>
      </c>
      <c r="O254" s="190" t="str">
        <f>VLOOKUP(D254,TH!D$3:K$3889,6,0)</f>
        <v>x</v>
      </c>
      <c r="P254" s="175" t="str">
        <f>IF(M254&lt;&gt;0,M254,IF(ISNA(VLOOKUP(D254,TH!D$4:K$3889,6,0))=TRUE,"Nợ HP",""))</f>
        <v/>
      </c>
      <c r="Q254" s="174">
        <f t="shared" si="38"/>
        <v>252</v>
      </c>
      <c r="R254" s="175">
        <f t="shared" si="34"/>
        <v>1</v>
      </c>
    </row>
    <row r="255" spans="1:18" ht="24.75" customHeight="1">
      <c r="A255" s="54">
        <f t="shared" si="35"/>
        <v>253</v>
      </c>
      <c r="B255" s="55" t="str">
        <f t="shared" si="39"/>
        <v>K16E0637</v>
      </c>
      <c r="C255" s="54">
        <f t="shared" si="40"/>
        <v>37</v>
      </c>
      <c r="D255" s="50">
        <v>162356841</v>
      </c>
      <c r="E255" s="57" t="s">
        <v>350</v>
      </c>
      <c r="F255" s="58" t="s">
        <v>734</v>
      </c>
      <c r="G255" s="53" t="s">
        <v>456</v>
      </c>
      <c r="H255" s="51" t="s">
        <v>674</v>
      </c>
      <c r="I255" s="56">
        <v>403</v>
      </c>
      <c r="J255" s="52" t="s">
        <v>670</v>
      </c>
      <c r="K255" s="171" t="str">
        <f t="shared" si="36"/>
        <v>403K16E06</v>
      </c>
      <c r="L255" s="172">
        <f t="shared" si="33"/>
        <v>1</v>
      </c>
      <c r="M255" s="173"/>
      <c r="N255" s="174" t="str">
        <f t="shared" si="37"/>
        <v/>
      </c>
      <c r="O255" s="190" t="str">
        <f>VLOOKUP(D255,TH!D$3:K$3889,6,0)</f>
        <v>x</v>
      </c>
      <c r="P255" s="175" t="str">
        <f>IF(M255&lt;&gt;0,M255,IF(ISNA(VLOOKUP(D255,TH!D$4:K$3889,6,0))=TRUE,"Nợ HP",""))</f>
        <v/>
      </c>
      <c r="Q255" s="174">
        <f t="shared" si="38"/>
        <v>253</v>
      </c>
      <c r="R255" s="175">
        <f t="shared" si="34"/>
        <v>1</v>
      </c>
    </row>
    <row r="256" spans="1:18" ht="24.75" customHeight="1">
      <c r="A256" s="54">
        <f t="shared" si="35"/>
        <v>254</v>
      </c>
      <c r="B256" s="55" t="str">
        <f t="shared" si="39"/>
        <v>K16E0701</v>
      </c>
      <c r="C256" s="54">
        <f t="shared" si="40"/>
        <v>1</v>
      </c>
      <c r="D256" s="50">
        <v>162356940</v>
      </c>
      <c r="E256" s="57" t="s">
        <v>735</v>
      </c>
      <c r="F256" s="58" t="s">
        <v>736</v>
      </c>
      <c r="G256" s="53" t="s">
        <v>737</v>
      </c>
      <c r="H256" s="51" t="s">
        <v>697</v>
      </c>
      <c r="I256" s="56">
        <v>403</v>
      </c>
      <c r="J256" s="52" t="s">
        <v>738</v>
      </c>
      <c r="K256" s="171" t="str">
        <f t="shared" si="36"/>
        <v>403K16E07</v>
      </c>
      <c r="L256" s="172">
        <f t="shared" si="33"/>
        <v>1</v>
      </c>
      <c r="M256" s="173"/>
      <c r="N256" s="174" t="str">
        <f t="shared" si="37"/>
        <v/>
      </c>
      <c r="O256" s="190" t="str">
        <f>VLOOKUP(D256,TH!D$3:K$3889,6,0)</f>
        <v>x</v>
      </c>
      <c r="P256" s="175" t="str">
        <f>IF(M256&lt;&gt;0,M256,IF(ISNA(VLOOKUP(D256,TH!D$4:K$3889,6,0))=TRUE,"Nợ HP",""))</f>
        <v/>
      </c>
      <c r="Q256" s="174">
        <f t="shared" si="38"/>
        <v>254</v>
      </c>
      <c r="R256" s="175">
        <f t="shared" si="34"/>
        <v>1</v>
      </c>
    </row>
    <row r="257" spans="1:18" ht="24.75" customHeight="1">
      <c r="A257" s="54">
        <f t="shared" si="35"/>
        <v>255</v>
      </c>
      <c r="B257" s="55" t="str">
        <f t="shared" si="39"/>
        <v>K16E0702</v>
      </c>
      <c r="C257" s="54">
        <f t="shared" si="40"/>
        <v>2</v>
      </c>
      <c r="D257" s="50">
        <v>162353990</v>
      </c>
      <c r="E257" s="57" t="s">
        <v>739</v>
      </c>
      <c r="F257" s="58" t="s">
        <v>193</v>
      </c>
      <c r="G257" s="53" t="s">
        <v>740</v>
      </c>
      <c r="H257" s="51" t="s">
        <v>697</v>
      </c>
      <c r="I257" s="56">
        <v>403</v>
      </c>
      <c r="J257" s="52" t="s">
        <v>738</v>
      </c>
      <c r="K257" s="171" t="str">
        <f t="shared" si="36"/>
        <v>403K16E07</v>
      </c>
      <c r="L257" s="172">
        <f t="shared" si="33"/>
        <v>1</v>
      </c>
      <c r="M257" s="173"/>
      <c r="N257" s="174" t="str">
        <f t="shared" si="37"/>
        <v/>
      </c>
      <c r="O257" s="190" t="str">
        <f>VLOOKUP(D257,TH!D$3:K$3889,6,0)</f>
        <v>x</v>
      </c>
      <c r="P257" s="175" t="str">
        <f>IF(M257&lt;&gt;0,M257,IF(ISNA(VLOOKUP(D257,TH!D$4:K$3889,6,0))=TRUE,"Nợ HP",""))</f>
        <v/>
      </c>
      <c r="Q257" s="174">
        <f t="shared" si="38"/>
        <v>255</v>
      </c>
      <c r="R257" s="175">
        <f t="shared" si="34"/>
        <v>1</v>
      </c>
    </row>
    <row r="258" spans="1:18" ht="24.75" customHeight="1">
      <c r="A258" s="54">
        <f t="shared" si="35"/>
        <v>256</v>
      </c>
      <c r="B258" s="55" t="str">
        <f t="shared" si="39"/>
        <v>K16E0703</v>
      </c>
      <c r="C258" s="54">
        <f t="shared" si="40"/>
        <v>3</v>
      </c>
      <c r="D258" s="50">
        <v>162356521</v>
      </c>
      <c r="E258" s="57" t="s">
        <v>741</v>
      </c>
      <c r="F258" s="58" t="s">
        <v>331</v>
      </c>
      <c r="G258" s="53" t="s">
        <v>742</v>
      </c>
      <c r="H258" s="51" t="s">
        <v>697</v>
      </c>
      <c r="I258" s="56">
        <v>403</v>
      </c>
      <c r="J258" s="52" t="s">
        <v>738</v>
      </c>
      <c r="K258" s="171" t="str">
        <f t="shared" si="36"/>
        <v>403K16E07</v>
      </c>
      <c r="L258" s="172">
        <f t="shared" si="33"/>
        <v>1</v>
      </c>
      <c r="M258" s="173"/>
      <c r="N258" s="174" t="str">
        <f t="shared" si="37"/>
        <v/>
      </c>
      <c r="O258" s="190" t="str">
        <f>VLOOKUP(D258,TH!D$3:K$3889,6,0)</f>
        <v>x</v>
      </c>
      <c r="P258" s="175" t="str">
        <f>IF(M258&lt;&gt;0,M258,IF(ISNA(VLOOKUP(D258,TH!D$4:K$3889,6,0))=TRUE,"Nợ HP",""))</f>
        <v/>
      </c>
      <c r="Q258" s="174">
        <f t="shared" si="38"/>
        <v>256</v>
      </c>
      <c r="R258" s="175">
        <f t="shared" si="34"/>
        <v>1</v>
      </c>
    </row>
    <row r="259" spans="1:18" ht="24.75" customHeight="1">
      <c r="A259" s="54">
        <f t="shared" si="35"/>
        <v>257</v>
      </c>
      <c r="B259" s="55" t="str">
        <f t="shared" si="39"/>
        <v>K16E0704</v>
      </c>
      <c r="C259" s="54">
        <f t="shared" si="40"/>
        <v>4</v>
      </c>
      <c r="D259" s="50">
        <v>162354001</v>
      </c>
      <c r="E259" s="57" t="s">
        <v>743</v>
      </c>
      <c r="F259" s="58" t="s">
        <v>199</v>
      </c>
      <c r="G259" s="53" t="s">
        <v>744</v>
      </c>
      <c r="H259" s="51" t="s">
        <v>697</v>
      </c>
      <c r="I259" s="56">
        <v>403</v>
      </c>
      <c r="J259" s="52" t="s">
        <v>738</v>
      </c>
      <c r="K259" s="171" t="str">
        <f t="shared" si="36"/>
        <v>403K16E07</v>
      </c>
      <c r="L259" s="172">
        <f t="shared" ref="L259:L322" si="41">COUNTIF($D$3:$D$4101,D259)</f>
        <v>1</v>
      </c>
      <c r="M259" s="173"/>
      <c r="N259" s="174" t="str">
        <f t="shared" si="37"/>
        <v/>
      </c>
      <c r="O259" s="190" t="str">
        <f>VLOOKUP(D259,TH!D$3:K$3889,6,0)</f>
        <v>x</v>
      </c>
      <c r="P259" s="175" t="str">
        <f>IF(M259&lt;&gt;0,M259,IF(ISNA(VLOOKUP(D259,TH!D$4:K$3889,6,0))=TRUE,"Nợ HP",""))</f>
        <v/>
      </c>
      <c r="Q259" s="174">
        <f t="shared" si="38"/>
        <v>257</v>
      </c>
      <c r="R259" s="175">
        <f t="shared" si="34"/>
        <v>1</v>
      </c>
    </row>
    <row r="260" spans="1:18" ht="24.75" customHeight="1">
      <c r="A260" s="54">
        <f t="shared" si="35"/>
        <v>258</v>
      </c>
      <c r="B260" s="55" t="str">
        <f t="shared" si="39"/>
        <v>K16E0705</v>
      </c>
      <c r="C260" s="54">
        <f t="shared" si="40"/>
        <v>5</v>
      </c>
      <c r="D260" s="50">
        <v>162357477</v>
      </c>
      <c r="E260" s="57" t="s">
        <v>695</v>
      </c>
      <c r="F260" s="58" t="s">
        <v>199</v>
      </c>
      <c r="G260" s="53" t="s">
        <v>456</v>
      </c>
      <c r="H260" s="51" t="s">
        <v>697</v>
      </c>
      <c r="I260" s="56">
        <v>403</v>
      </c>
      <c r="J260" s="52" t="s">
        <v>738</v>
      </c>
      <c r="K260" s="171" t="str">
        <f t="shared" si="36"/>
        <v>403K16E07</v>
      </c>
      <c r="L260" s="172">
        <f t="shared" si="41"/>
        <v>1</v>
      </c>
      <c r="M260" s="173"/>
      <c r="N260" s="174" t="str">
        <f t="shared" si="37"/>
        <v/>
      </c>
      <c r="O260" s="190" t="str">
        <f>VLOOKUP(D260,TH!D$3:K$3889,6,0)</f>
        <v>x</v>
      </c>
      <c r="P260" s="175" t="str">
        <f>IF(M260&lt;&gt;0,M260,IF(ISNA(VLOOKUP(D260,TH!D$4:K$3889,6,0))=TRUE,"Nợ HP",""))</f>
        <v/>
      </c>
      <c r="Q260" s="174">
        <f t="shared" si="38"/>
        <v>258</v>
      </c>
      <c r="R260" s="175">
        <f t="shared" si="34"/>
        <v>1</v>
      </c>
    </row>
    <row r="261" spans="1:18" ht="24.75" customHeight="1">
      <c r="A261" s="54">
        <f t="shared" si="35"/>
        <v>259</v>
      </c>
      <c r="B261" s="55" t="str">
        <f t="shared" si="39"/>
        <v>K16E0706</v>
      </c>
      <c r="C261" s="54">
        <f t="shared" si="40"/>
        <v>6</v>
      </c>
      <c r="D261" s="50">
        <v>162354004</v>
      </c>
      <c r="E261" s="57" t="s">
        <v>745</v>
      </c>
      <c r="F261" s="58" t="s">
        <v>205</v>
      </c>
      <c r="G261" s="53" t="s">
        <v>746</v>
      </c>
      <c r="H261" s="51" t="s">
        <v>697</v>
      </c>
      <c r="I261" s="56">
        <v>403</v>
      </c>
      <c r="J261" s="52" t="s">
        <v>738</v>
      </c>
      <c r="K261" s="171" t="str">
        <f t="shared" si="36"/>
        <v>403K16E07</v>
      </c>
      <c r="L261" s="172">
        <f t="shared" si="41"/>
        <v>1</v>
      </c>
      <c r="M261" s="173"/>
      <c r="N261" s="174" t="str">
        <f t="shared" si="37"/>
        <v/>
      </c>
      <c r="O261" s="190" t="str">
        <f>VLOOKUP(D261,TH!D$3:K$3889,6,0)</f>
        <v>x</v>
      </c>
      <c r="P261" s="175" t="str">
        <f>IF(M261&lt;&gt;0,M261,IF(ISNA(VLOOKUP(D261,TH!D$4:K$3889,6,0))=TRUE,"Nợ HP",""))</f>
        <v/>
      </c>
      <c r="Q261" s="174">
        <f t="shared" si="38"/>
        <v>259</v>
      </c>
      <c r="R261" s="175">
        <f t="shared" si="34"/>
        <v>1</v>
      </c>
    </row>
    <row r="262" spans="1:18" ht="24.75" customHeight="1">
      <c r="A262" s="54">
        <f t="shared" si="35"/>
        <v>260</v>
      </c>
      <c r="B262" s="55" t="str">
        <f t="shared" si="39"/>
        <v>K16E0707</v>
      </c>
      <c r="C262" s="54">
        <f t="shared" si="40"/>
        <v>7</v>
      </c>
      <c r="D262" s="50">
        <v>162354007</v>
      </c>
      <c r="E262" s="57" t="s">
        <v>677</v>
      </c>
      <c r="F262" s="58" t="s">
        <v>208</v>
      </c>
      <c r="G262" s="53" t="s">
        <v>747</v>
      </c>
      <c r="H262" s="51" t="s">
        <v>697</v>
      </c>
      <c r="I262" s="56">
        <v>403</v>
      </c>
      <c r="J262" s="52" t="s">
        <v>738</v>
      </c>
      <c r="K262" s="171" t="str">
        <f t="shared" si="36"/>
        <v>403K16E07</v>
      </c>
      <c r="L262" s="172">
        <f t="shared" si="41"/>
        <v>1</v>
      </c>
      <c r="M262" s="173"/>
      <c r="N262" s="174" t="str">
        <f t="shared" si="37"/>
        <v/>
      </c>
      <c r="O262" s="190" t="str">
        <f>VLOOKUP(D262,TH!D$3:K$3889,6,0)</f>
        <v>x</v>
      </c>
      <c r="P262" s="175" t="str">
        <f>IF(M262&lt;&gt;0,M262,IF(ISNA(VLOOKUP(D262,TH!D$4:K$3889,6,0))=TRUE,"Nợ HP",""))</f>
        <v/>
      </c>
      <c r="Q262" s="174">
        <f t="shared" si="38"/>
        <v>260</v>
      </c>
      <c r="R262" s="175">
        <f t="shared" si="34"/>
        <v>1</v>
      </c>
    </row>
    <row r="263" spans="1:18" ht="24.75" customHeight="1">
      <c r="A263" s="54">
        <f t="shared" si="35"/>
        <v>261</v>
      </c>
      <c r="B263" s="55" t="str">
        <f t="shared" si="39"/>
        <v>K16E0708</v>
      </c>
      <c r="C263" s="54">
        <f t="shared" si="40"/>
        <v>8</v>
      </c>
      <c r="D263" s="50">
        <v>162354008</v>
      </c>
      <c r="E263" s="57" t="s">
        <v>748</v>
      </c>
      <c r="F263" s="58" t="s">
        <v>749</v>
      </c>
      <c r="G263" s="53" t="s">
        <v>321</v>
      </c>
      <c r="H263" s="51" t="s">
        <v>697</v>
      </c>
      <c r="I263" s="56">
        <v>403</v>
      </c>
      <c r="J263" s="52" t="s">
        <v>738</v>
      </c>
      <c r="K263" s="171" t="str">
        <f t="shared" si="36"/>
        <v>403K16E07</v>
      </c>
      <c r="L263" s="172">
        <f t="shared" si="41"/>
        <v>1</v>
      </c>
      <c r="M263" s="173"/>
      <c r="N263" s="174" t="str">
        <f t="shared" si="37"/>
        <v/>
      </c>
      <c r="O263" s="190" t="str">
        <f>VLOOKUP(D263,TH!D$3:K$3889,6,0)</f>
        <v>x</v>
      </c>
      <c r="P263" s="175" t="str">
        <f>IF(M263&lt;&gt;0,M263,IF(ISNA(VLOOKUP(D263,TH!D$4:K$3889,6,0))=TRUE,"Nợ HP",""))</f>
        <v/>
      </c>
      <c r="Q263" s="174">
        <f t="shared" si="38"/>
        <v>261</v>
      </c>
      <c r="R263" s="175">
        <f t="shared" ref="R263:R326" si="42">R262</f>
        <v>1</v>
      </c>
    </row>
    <row r="264" spans="1:18" ht="24.75" customHeight="1">
      <c r="A264" s="54">
        <f t="shared" ref="A264:A327" si="43">A263+1</f>
        <v>262</v>
      </c>
      <c r="B264" s="55" t="str">
        <f t="shared" si="39"/>
        <v>K16E0709</v>
      </c>
      <c r="C264" s="54">
        <f t="shared" si="40"/>
        <v>9</v>
      </c>
      <c r="D264" s="50">
        <v>162354010</v>
      </c>
      <c r="E264" s="57" t="s">
        <v>750</v>
      </c>
      <c r="F264" s="58" t="s">
        <v>751</v>
      </c>
      <c r="G264" s="53" t="s">
        <v>752</v>
      </c>
      <c r="H264" s="51" t="s">
        <v>697</v>
      </c>
      <c r="I264" s="56">
        <v>403</v>
      </c>
      <c r="J264" s="52" t="s">
        <v>738</v>
      </c>
      <c r="K264" s="171" t="str">
        <f t="shared" si="36"/>
        <v>403K16E07</v>
      </c>
      <c r="L264" s="172">
        <f t="shared" si="41"/>
        <v>1</v>
      </c>
      <c r="M264" s="173"/>
      <c r="N264" s="174" t="str">
        <f t="shared" si="37"/>
        <v/>
      </c>
      <c r="O264" s="190" t="str">
        <f>VLOOKUP(D264,TH!D$3:K$3889,6,0)</f>
        <v>x</v>
      </c>
      <c r="P264" s="175" t="str">
        <f>IF(M264&lt;&gt;0,M264,IF(ISNA(VLOOKUP(D264,TH!D$4:K$3889,6,0))=TRUE,"Nợ HP",""))</f>
        <v/>
      </c>
      <c r="Q264" s="174">
        <f t="shared" si="38"/>
        <v>262</v>
      </c>
      <c r="R264" s="175">
        <f t="shared" si="42"/>
        <v>1</v>
      </c>
    </row>
    <row r="265" spans="1:18" ht="24.75" customHeight="1">
      <c r="A265" s="54">
        <f t="shared" si="43"/>
        <v>263</v>
      </c>
      <c r="B265" s="55" t="str">
        <f t="shared" si="39"/>
        <v>K16E0710</v>
      </c>
      <c r="C265" s="54">
        <f t="shared" si="40"/>
        <v>10</v>
      </c>
      <c r="D265" s="50">
        <v>162354012</v>
      </c>
      <c r="E265" s="57" t="s">
        <v>753</v>
      </c>
      <c r="F265" s="58" t="s">
        <v>601</v>
      </c>
      <c r="G265" s="53" t="s">
        <v>754</v>
      </c>
      <c r="H265" s="51" t="s">
        <v>697</v>
      </c>
      <c r="I265" s="56">
        <v>403</v>
      </c>
      <c r="J265" s="52" t="s">
        <v>738</v>
      </c>
      <c r="K265" s="171" t="str">
        <f t="shared" si="36"/>
        <v>403K16E07</v>
      </c>
      <c r="L265" s="172">
        <f t="shared" si="41"/>
        <v>1</v>
      </c>
      <c r="M265" s="173"/>
      <c r="N265" s="174" t="str">
        <f t="shared" si="37"/>
        <v/>
      </c>
      <c r="O265" s="190" t="str">
        <f>VLOOKUP(D265,TH!D$3:K$3889,6,0)</f>
        <v>x</v>
      </c>
      <c r="P265" s="175" t="str">
        <f>IF(M265&lt;&gt;0,M265,IF(ISNA(VLOOKUP(D265,TH!D$4:K$3889,6,0))=TRUE,"Nợ HP",""))</f>
        <v/>
      </c>
      <c r="Q265" s="174">
        <f t="shared" si="38"/>
        <v>263</v>
      </c>
      <c r="R265" s="175">
        <f t="shared" si="42"/>
        <v>1</v>
      </c>
    </row>
    <row r="266" spans="1:18" ht="24.75" customHeight="1">
      <c r="A266" s="54">
        <f t="shared" si="43"/>
        <v>264</v>
      </c>
      <c r="B266" s="55" t="str">
        <f t="shared" si="39"/>
        <v>K16E0711</v>
      </c>
      <c r="C266" s="54">
        <f t="shared" si="40"/>
        <v>11</v>
      </c>
      <c r="D266" s="50">
        <v>162357013</v>
      </c>
      <c r="E266" s="57" t="s">
        <v>755</v>
      </c>
      <c r="F266" s="58" t="s">
        <v>601</v>
      </c>
      <c r="G266" s="53" t="s">
        <v>756</v>
      </c>
      <c r="H266" s="51" t="s">
        <v>697</v>
      </c>
      <c r="I266" s="56">
        <v>403</v>
      </c>
      <c r="J266" s="52" t="s">
        <v>738</v>
      </c>
      <c r="K266" s="171" t="str">
        <f t="shared" ref="K266:K332" si="44">I266&amp;J266</f>
        <v>403K16E07</v>
      </c>
      <c r="L266" s="172">
        <f t="shared" si="41"/>
        <v>1</v>
      </c>
      <c r="M266" s="173"/>
      <c r="N266" s="174" t="str">
        <f t="shared" ref="N266:N331" si="45">IF(M266&lt;&gt;0,"Học Ghép","")</f>
        <v/>
      </c>
      <c r="O266" s="190" t="str">
        <f>VLOOKUP(D266,TH!D$3:K$3889,6,0)</f>
        <v>x</v>
      </c>
      <c r="P266" s="175" t="str">
        <f>IF(M266&lt;&gt;0,M266,IF(ISNA(VLOOKUP(D266,TH!D$4:K$3889,6,0))=TRUE,"Nợ HP",""))</f>
        <v/>
      </c>
      <c r="Q266" s="174">
        <f t="shared" ref="Q266:Q329" si="46">Q265+1</f>
        <v>264</v>
      </c>
      <c r="R266" s="175">
        <f t="shared" si="42"/>
        <v>1</v>
      </c>
    </row>
    <row r="267" spans="1:18" ht="24.75" customHeight="1">
      <c r="A267" s="54">
        <f t="shared" si="43"/>
        <v>265</v>
      </c>
      <c r="B267" s="55" t="str">
        <f t="shared" si="39"/>
        <v>K16E0712</v>
      </c>
      <c r="C267" s="54">
        <f t="shared" si="40"/>
        <v>12</v>
      </c>
      <c r="D267" s="50">
        <v>162354015</v>
      </c>
      <c r="E267" s="57" t="s">
        <v>757</v>
      </c>
      <c r="F267" s="58" t="s">
        <v>758</v>
      </c>
      <c r="G267" s="53" t="s">
        <v>759</v>
      </c>
      <c r="H267" s="51" t="s">
        <v>697</v>
      </c>
      <c r="I267" s="56">
        <v>403</v>
      </c>
      <c r="J267" s="52" t="s">
        <v>738</v>
      </c>
      <c r="K267" s="171" t="str">
        <f t="shared" si="44"/>
        <v>403K16E07</v>
      </c>
      <c r="L267" s="172">
        <f t="shared" si="41"/>
        <v>1</v>
      </c>
      <c r="M267" s="173"/>
      <c r="N267" s="174" t="str">
        <f t="shared" si="45"/>
        <v/>
      </c>
      <c r="O267" s="190" t="str">
        <f>VLOOKUP(D267,TH!D$3:K$3889,6,0)</f>
        <v>x</v>
      </c>
      <c r="P267" s="175" t="str">
        <f>IF(M267&lt;&gt;0,M267,IF(ISNA(VLOOKUP(D267,TH!D$4:K$3889,6,0))=TRUE,"Nợ HP",""))</f>
        <v/>
      </c>
      <c r="Q267" s="174">
        <f t="shared" si="46"/>
        <v>265</v>
      </c>
      <c r="R267" s="175">
        <f t="shared" si="42"/>
        <v>1</v>
      </c>
    </row>
    <row r="268" spans="1:18" ht="24.75" customHeight="1">
      <c r="A268" s="54">
        <f t="shared" si="43"/>
        <v>266</v>
      </c>
      <c r="B268" s="55" t="str">
        <f t="shared" si="39"/>
        <v>K16E0713</v>
      </c>
      <c r="C268" s="54">
        <f t="shared" si="40"/>
        <v>13</v>
      </c>
      <c r="D268" s="50">
        <v>162357579</v>
      </c>
      <c r="E268" s="57" t="s">
        <v>760</v>
      </c>
      <c r="F268" s="58" t="s">
        <v>448</v>
      </c>
      <c r="G268" s="53" t="s">
        <v>384</v>
      </c>
      <c r="H268" s="51" t="s">
        <v>697</v>
      </c>
      <c r="I268" s="56">
        <v>403</v>
      </c>
      <c r="J268" s="52" t="s">
        <v>738</v>
      </c>
      <c r="K268" s="171" t="str">
        <f t="shared" si="44"/>
        <v>403K16E07</v>
      </c>
      <c r="L268" s="172">
        <f t="shared" si="41"/>
        <v>1</v>
      </c>
      <c r="M268" s="173"/>
      <c r="N268" s="174" t="str">
        <f t="shared" si="45"/>
        <v/>
      </c>
      <c r="O268" s="190" t="str">
        <f>VLOOKUP(D268,TH!D$3:K$3889,6,0)</f>
        <v>x</v>
      </c>
      <c r="P268" s="175" t="str">
        <f>IF(M268&lt;&gt;0,M268,IF(ISNA(VLOOKUP(D268,TH!D$4:K$3889,6,0))=TRUE,"Nợ HP",""))</f>
        <v/>
      </c>
      <c r="Q268" s="174">
        <f t="shared" si="46"/>
        <v>266</v>
      </c>
      <c r="R268" s="175">
        <f t="shared" si="42"/>
        <v>1</v>
      </c>
    </row>
    <row r="269" spans="1:18" ht="24.75" customHeight="1">
      <c r="A269" s="54">
        <f t="shared" si="43"/>
        <v>267</v>
      </c>
      <c r="B269" s="55" t="str">
        <f t="shared" ref="B269:B332" si="47">J269&amp;TEXT(C269,"00")</f>
        <v>K16E0714</v>
      </c>
      <c r="C269" s="54">
        <f t="shared" ref="C269:C332" si="48">IF(J269&lt;&gt;J268,1,C268+1)</f>
        <v>14</v>
      </c>
      <c r="D269" s="50">
        <v>162413919</v>
      </c>
      <c r="E269" s="57" t="s">
        <v>761</v>
      </c>
      <c r="F269" s="58" t="s">
        <v>448</v>
      </c>
      <c r="G269" s="53" t="s">
        <v>426</v>
      </c>
      <c r="H269" s="51" t="s">
        <v>697</v>
      </c>
      <c r="I269" s="56">
        <v>403</v>
      </c>
      <c r="J269" s="52" t="s">
        <v>738</v>
      </c>
      <c r="K269" s="171" t="str">
        <f t="shared" si="44"/>
        <v>403K16E07</v>
      </c>
      <c r="L269" s="172">
        <f t="shared" si="41"/>
        <v>1</v>
      </c>
      <c r="M269" s="173"/>
      <c r="N269" s="174" t="str">
        <f t="shared" si="45"/>
        <v/>
      </c>
      <c r="O269" s="190" t="str">
        <f>VLOOKUP(D269,TH!D$3:K$3889,6,0)</f>
        <v>x</v>
      </c>
      <c r="P269" s="175" t="str">
        <f>IF(M269&lt;&gt;0,M269,IF(ISNA(VLOOKUP(D269,TH!D$4:K$3889,6,0))=TRUE,"Nợ HP",""))</f>
        <v/>
      </c>
      <c r="Q269" s="174">
        <f t="shared" si="46"/>
        <v>267</v>
      </c>
      <c r="R269" s="175">
        <f t="shared" si="42"/>
        <v>1</v>
      </c>
    </row>
    <row r="270" spans="1:18" ht="24.75" customHeight="1">
      <c r="A270" s="54">
        <f t="shared" si="43"/>
        <v>268</v>
      </c>
      <c r="B270" s="55" t="str">
        <f t="shared" si="47"/>
        <v>K16E0715</v>
      </c>
      <c r="C270" s="54">
        <f t="shared" si="48"/>
        <v>15</v>
      </c>
      <c r="D270" s="50">
        <v>162354032</v>
      </c>
      <c r="E270" s="57" t="s">
        <v>762</v>
      </c>
      <c r="F270" s="58" t="s">
        <v>342</v>
      </c>
      <c r="G270" s="53" t="s">
        <v>763</v>
      </c>
      <c r="H270" s="51" t="s">
        <v>697</v>
      </c>
      <c r="I270" s="56">
        <v>403</v>
      </c>
      <c r="J270" s="52" t="s">
        <v>738</v>
      </c>
      <c r="K270" s="171" t="str">
        <f t="shared" si="44"/>
        <v>403K16E07</v>
      </c>
      <c r="L270" s="172">
        <f t="shared" si="41"/>
        <v>1</v>
      </c>
      <c r="M270" s="173"/>
      <c r="N270" s="174" t="str">
        <f t="shared" si="45"/>
        <v/>
      </c>
      <c r="O270" s="190" t="str">
        <f>VLOOKUP(D270,TH!D$3:K$3889,6,0)</f>
        <v>x</v>
      </c>
      <c r="P270" s="175" t="str">
        <f>IF(M270&lt;&gt;0,M270,IF(ISNA(VLOOKUP(D270,TH!D$4:K$3889,6,0))=TRUE,"Nợ HP",""))</f>
        <v/>
      </c>
      <c r="Q270" s="174">
        <f t="shared" si="46"/>
        <v>268</v>
      </c>
      <c r="R270" s="175">
        <f t="shared" si="42"/>
        <v>1</v>
      </c>
    </row>
    <row r="271" spans="1:18" ht="24.75" customHeight="1">
      <c r="A271" s="54">
        <f t="shared" si="43"/>
        <v>269</v>
      </c>
      <c r="B271" s="55" t="str">
        <f t="shared" si="47"/>
        <v>K16E0716</v>
      </c>
      <c r="C271" s="54">
        <f t="shared" si="48"/>
        <v>16</v>
      </c>
      <c r="D271" s="50">
        <v>162354037</v>
      </c>
      <c r="E271" s="57" t="s">
        <v>764</v>
      </c>
      <c r="F271" s="58" t="s">
        <v>453</v>
      </c>
      <c r="G271" s="53" t="s">
        <v>765</v>
      </c>
      <c r="H271" s="51" t="s">
        <v>697</v>
      </c>
      <c r="I271" s="56">
        <v>403</v>
      </c>
      <c r="J271" s="52" t="s">
        <v>738</v>
      </c>
      <c r="K271" s="171" t="str">
        <f t="shared" si="44"/>
        <v>403K16E07</v>
      </c>
      <c r="L271" s="172">
        <f t="shared" si="41"/>
        <v>1</v>
      </c>
      <c r="M271" s="173"/>
      <c r="N271" s="174" t="str">
        <f t="shared" si="45"/>
        <v/>
      </c>
      <c r="O271" s="190" t="str">
        <f>VLOOKUP(D271,TH!D$3:K$3889,6,0)</f>
        <v>x</v>
      </c>
      <c r="P271" s="175" t="str">
        <f>IF(M271&lt;&gt;0,M271,IF(ISNA(VLOOKUP(D271,TH!D$4:K$3889,6,0))=TRUE,"Nợ HP",""))</f>
        <v/>
      </c>
      <c r="Q271" s="174">
        <f t="shared" si="46"/>
        <v>269</v>
      </c>
      <c r="R271" s="175">
        <f t="shared" si="42"/>
        <v>1</v>
      </c>
    </row>
    <row r="272" spans="1:18" ht="24.75" customHeight="1">
      <c r="A272" s="54">
        <f t="shared" si="43"/>
        <v>270</v>
      </c>
      <c r="B272" s="55" t="str">
        <f t="shared" si="47"/>
        <v>K16E0717</v>
      </c>
      <c r="C272" s="54">
        <f t="shared" si="48"/>
        <v>17</v>
      </c>
      <c r="D272" s="50">
        <v>162354039</v>
      </c>
      <c r="E272" s="57" t="s">
        <v>766</v>
      </c>
      <c r="F272" s="58" t="s">
        <v>767</v>
      </c>
      <c r="G272" s="53" t="s">
        <v>768</v>
      </c>
      <c r="H272" s="51" t="s">
        <v>697</v>
      </c>
      <c r="I272" s="56">
        <v>403</v>
      </c>
      <c r="J272" s="52" t="s">
        <v>738</v>
      </c>
      <c r="K272" s="171" t="str">
        <f t="shared" si="44"/>
        <v>403K16E07</v>
      </c>
      <c r="L272" s="172">
        <f t="shared" si="41"/>
        <v>1</v>
      </c>
      <c r="M272" s="173"/>
      <c r="N272" s="174" t="str">
        <f t="shared" si="45"/>
        <v/>
      </c>
      <c r="O272" s="190" t="str">
        <f>VLOOKUP(D272,TH!D$3:K$3889,6,0)</f>
        <v>x</v>
      </c>
      <c r="P272" s="175" t="str">
        <f>IF(M272&lt;&gt;0,M272,IF(ISNA(VLOOKUP(D272,TH!D$4:K$3889,6,0))=TRUE,"Nợ HP",""))</f>
        <v/>
      </c>
      <c r="Q272" s="174">
        <f t="shared" si="46"/>
        <v>270</v>
      </c>
      <c r="R272" s="175">
        <f t="shared" si="42"/>
        <v>1</v>
      </c>
    </row>
    <row r="273" spans="1:18" ht="24.75" customHeight="1">
      <c r="A273" s="54">
        <f t="shared" si="43"/>
        <v>271</v>
      </c>
      <c r="B273" s="55" t="str">
        <f t="shared" si="47"/>
        <v>K16E0718</v>
      </c>
      <c r="C273" s="54">
        <f t="shared" si="48"/>
        <v>18</v>
      </c>
      <c r="D273" s="50">
        <v>162354040</v>
      </c>
      <c r="E273" s="57" t="s">
        <v>769</v>
      </c>
      <c r="F273" s="58" t="s">
        <v>459</v>
      </c>
      <c r="G273" s="53" t="s">
        <v>247</v>
      </c>
      <c r="H273" s="51" t="s">
        <v>574</v>
      </c>
      <c r="I273" s="56">
        <v>403</v>
      </c>
      <c r="J273" s="52" t="s">
        <v>738</v>
      </c>
      <c r="K273" s="171" t="str">
        <f t="shared" si="44"/>
        <v>403K16E07</v>
      </c>
      <c r="L273" s="172">
        <f t="shared" si="41"/>
        <v>1</v>
      </c>
      <c r="M273" s="173"/>
      <c r="N273" s="174" t="str">
        <f t="shared" si="45"/>
        <v/>
      </c>
      <c r="O273" s="190" t="str">
        <f>VLOOKUP(D273,TH!D$3:K$3889,6,0)</f>
        <v>x</v>
      </c>
      <c r="P273" s="175" t="str">
        <f>IF(M273&lt;&gt;0,M273,IF(ISNA(VLOOKUP(D273,TH!D$4:K$3889,6,0))=TRUE,"Nợ HP",""))</f>
        <v/>
      </c>
      <c r="Q273" s="174">
        <f t="shared" si="46"/>
        <v>271</v>
      </c>
      <c r="R273" s="175">
        <f t="shared" si="42"/>
        <v>1</v>
      </c>
    </row>
    <row r="274" spans="1:18" ht="24.75" customHeight="1">
      <c r="A274" s="54">
        <f t="shared" si="43"/>
        <v>272</v>
      </c>
      <c r="B274" s="55" t="str">
        <f t="shared" si="47"/>
        <v>K16E0719</v>
      </c>
      <c r="C274" s="54">
        <f t="shared" si="48"/>
        <v>19</v>
      </c>
      <c r="D274" s="50">
        <v>162354042</v>
      </c>
      <c r="E274" s="57" t="s">
        <v>770</v>
      </c>
      <c r="F274" s="58" t="s">
        <v>459</v>
      </c>
      <c r="G274" s="53" t="s">
        <v>771</v>
      </c>
      <c r="H274" s="51" t="s">
        <v>697</v>
      </c>
      <c r="I274" s="56">
        <v>403</v>
      </c>
      <c r="J274" s="52" t="s">
        <v>738</v>
      </c>
      <c r="K274" s="171" t="str">
        <f t="shared" si="44"/>
        <v>403K16E07</v>
      </c>
      <c r="L274" s="172">
        <f t="shared" si="41"/>
        <v>1</v>
      </c>
      <c r="M274" s="173"/>
      <c r="N274" s="174" t="str">
        <f t="shared" si="45"/>
        <v/>
      </c>
      <c r="O274" s="190" t="str">
        <f>VLOOKUP(D274,TH!D$3:K$3889,6,0)</f>
        <v>x</v>
      </c>
      <c r="P274" s="175" t="str">
        <f>IF(M274&lt;&gt;0,M274,IF(ISNA(VLOOKUP(D274,TH!D$4:K$3889,6,0))=TRUE,"Nợ HP",""))</f>
        <v/>
      </c>
      <c r="Q274" s="174">
        <f t="shared" si="46"/>
        <v>272</v>
      </c>
      <c r="R274" s="175">
        <f t="shared" si="42"/>
        <v>1</v>
      </c>
    </row>
    <row r="275" spans="1:18" ht="24.75" customHeight="1">
      <c r="A275" s="54">
        <f t="shared" si="43"/>
        <v>273</v>
      </c>
      <c r="B275" s="55" t="str">
        <f t="shared" si="47"/>
        <v>K16E0720</v>
      </c>
      <c r="C275" s="54">
        <f t="shared" si="48"/>
        <v>20</v>
      </c>
      <c r="D275" s="50">
        <v>162357580</v>
      </c>
      <c r="E275" s="57" t="s">
        <v>772</v>
      </c>
      <c r="F275" s="58" t="s">
        <v>345</v>
      </c>
      <c r="G275" s="53">
        <v>33583</v>
      </c>
      <c r="H275" s="51" t="s">
        <v>697</v>
      </c>
      <c r="I275" s="56">
        <v>403</v>
      </c>
      <c r="J275" s="52" t="s">
        <v>738</v>
      </c>
      <c r="K275" s="171" t="str">
        <f t="shared" si="44"/>
        <v>403K16E07</v>
      </c>
      <c r="L275" s="172">
        <f t="shared" si="41"/>
        <v>1</v>
      </c>
      <c r="M275" s="173"/>
      <c r="N275" s="174" t="str">
        <f t="shared" si="45"/>
        <v/>
      </c>
      <c r="O275" s="190" t="str">
        <f>VLOOKUP(D275,TH!D$3:K$3889,6,0)</f>
        <v>x</v>
      </c>
      <c r="P275" s="175" t="str">
        <f>IF(M275&lt;&gt;0,M275,IF(ISNA(VLOOKUP(D275,TH!D$4:K$3889,6,0))=TRUE,"Nợ HP",""))</f>
        <v/>
      </c>
      <c r="Q275" s="174">
        <f t="shared" si="46"/>
        <v>273</v>
      </c>
      <c r="R275" s="175">
        <f t="shared" si="42"/>
        <v>1</v>
      </c>
    </row>
    <row r="276" spans="1:18" ht="24.75" customHeight="1">
      <c r="A276" s="54">
        <f t="shared" si="43"/>
        <v>274</v>
      </c>
      <c r="B276" s="55" t="str">
        <f t="shared" si="47"/>
        <v>K16E0721</v>
      </c>
      <c r="C276" s="54">
        <f t="shared" si="48"/>
        <v>21</v>
      </c>
      <c r="D276" s="50">
        <v>162354046</v>
      </c>
      <c r="E276" s="57" t="s">
        <v>773</v>
      </c>
      <c r="F276" s="58" t="s">
        <v>464</v>
      </c>
      <c r="G276" s="53" t="s">
        <v>774</v>
      </c>
      <c r="H276" s="51" t="s">
        <v>697</v>
      </c>
      <c r="I276" s="56">
        <v>403</v>
      </c>
      <c r="J276" s="52" t="s">
        <v>738</v>
      </c>
      <c r="K276" s="171" t="str">
        <f t="shared" si="44"/>
        <v>403K16E07</v>
      </c>
      <c r="L276" s="172">
        <f t="shared" si="41"/>
        <v>1</v>
      </c>
      <c r="M276" s="173"/>
      <c r="N276" s="174" t="str">
        <f t="shared" si="45"/>
        <v/>
      </c>
      <c r="O276" s="190" t="str">
        <f>VLOOKUP(D276,TH!D$3:K$3889,6,0)</f>
        <v>x</v>
      </c>
      <c r="P276" s="175" t="str">
        <f>IF(M276&lt;&gt;0,M276,IF(ISNA(VLOOKUP(D276,TH!D$4:K$3889,6,0))=TRUE,"Nợ HP",""))</f>
        <v/>
      </c>
      <c r="Q276" s="174">
        <f t="shared" si="46"/>
        <v>274</v>
      </c>
      <c r="R276" s="175">
        <f t="shared" si="42"/>
        <v>1</v>
      </c>
    </row>
    <row r="277" spans="1:18" ht="24.75" customHeight="1">
      <c r="A277" s="54">
        <f t="shared" si="43"/>
        <v>275</v>
      </c>
      <c r="B277" s="55" t="str">
        <f t="shared" si="47"/>
        <v>K16E0722</v>
      </c>
      <c r="C277" s="54">
        <f t="shared" si="48"/>
        <v>22</v>
      </c>
      <c r="D277" s="50">
        <v>162357269</v>
      </c>
      <c r="E277" s="57" t="s">
        <v>775</v>
      </c>
      <c r="F277" s="58" t="s">
        <v>254</v>
      </c>
      <c r="G277" s="53" t="s">
        <v>776</v>
      </c>
      <c r="H277" s="51" t="s">
        <v>697</v>
      </c>
      <c r="I277" s="56">
        <v>403</v>
      </c>
      <c r="J277" s="52" t="s">
        <v>738</v>
      </c>
      <c r="K277" s="171" t="str">
        <f t="shared" si="44"/>
        <v>403K16E07</v>
      </c>
      <c r="L277" s="172">
        <f t="shared" si="41"/>
        <v>1</v>
      </c>
      <c r="M277" s="173"/>
      <c r="N277" s="174" t="str">
        <f t="shared" si="45"/>
        <v/>
      </c>
      <c r="O277" s="190" t="str">
        <f>VLOOKUP(D277,TH!D$3:K$3889,6,0)</f>
        <v>x</v>
      </c>
      <c r="P277" s="175" t="str">
        <f>IF(M277&lt;&gt;0,M277,IF(ISNA(VLOOKUP(D277,TH!D$4:K$3889,6,0))=TRUE,"Nợ HP",""))</f>
        <v/>
      </c>
      <c r="Q277" s="174">
        <f t="shared" si="46"/>
        <v>275</v>
      </c>
      <c r="R277" s="175">
        <f t="shared" si="42"/>
        <v>1</v>
      </c>
    </row>
    <row r="278" spans="1:18" ht="24.75" customHeight="1">
      <c r="A278" s="54">
        <f t="shared" si="43"/>
        <v>276</v>
      </c>
      <c r="B278" s="55" t="str">
        <f t="shared" si="47"/>
        <v>K16E0723</v>
      </c>
      <c r="C278" s="54">
        <f t="shared" si="48"/>
        <v>23</v>
      </c>
      <c r="D278" s="50">
        <v>162354051</v>
      </c>
      <c r="E278" s="57" t="s">
        <v>777</v>
      </c>
      <c r="F278" s="58" t="s">
        <v>259</v>
      </c>
      <c r="G278" s="53" t="s">
        <v>778</v>
      </c>
      <c r="H278" s="51" t="s">
        <v>697</v>
      </c>
      <c r="I278" s="56">
        <v>403</v>
      </c>
      <c r="J278" s="52" t="s">
        <v>738</v>
      </c>
      <c r="K278" s="171" t="str">
        <f t="shared" si="44"/>
        <v>403K16E07</v>
      </c>
      <c r="L278" s="172">
        <f t="shared" si="41"/>
        <v>1</v>
      </c>
      <c r="M278" s="173"/>
      <c r="N278" s="174" t="str">
        <f t="shared" si="45"/>
        <v/>
      </c>
      <c r="O278" s="190" t="str">
        <f>VLOOKUP(D278,TH!D$3:K$3889,6,0)</f>
        <v>x</v>
      </c>
      <c r="P278" s="175" t="str">
        <f>IF(M278&lt;&gt;0,M278,IF(ISNA(VLOOKUP(D278,TH!D$4:K$3889,6,0))=TRUE,"Nợ HP",""))</f>
        <v/>
      </c>
      <c r="Q278" s="174">
        <f t="shared" si="46"/>
        <v>276</v>
      </c>
      <c r="R278" s="175">
        <f t="shared" si="42"/>
        <v>1</v>
      </c>
    </row>
    <row r="279" spans="1:18" ht="24.75" customHeight="1">
      <c r="A279" s="54">
        <f t="shared" si="43"/>
        <v>277</v>
      </c>
      <c r="B279" s="55" t="str">
        <f t="shared" si="47"/>
        <v>K16E0724</v>
      </c>
      <c r="C279" s="54">
        <f t="shared" si="48"/>
        <v>24</v>
      </c>
      <c r="D279" s="50">
        <v>162354053</v>
      </c>
      <c r="E279" s="57" t="s">
        <v>129</v>
      </c>
      <c r="F279" s="58" t="s">
        <v>121</v>
      </c>
      <c r="G279" s="53" t="s">
        <v>779</v>
      </c>
      <c r="H279" s="51" t="s">
        <v>697</v>
      </c>
      <c r="I279" s="56">
        <v>403</v>
      </c>
      <c r="J279" s="52" t="s">
        <v>738</v>
      </c>
      <c r="K279" s="171" t="str">
        <f t="shared" si="44"/>
        <v>403K16E07</v>
      </c>
      <c r="L279" s="172">
        <f t="shared" si="41"/>
        <v>1</v>
      </c>
      <c r="M279" s="173"/>
      <c r="N279" s="174" t="str">
        <f t="shared" si="45"/>
        <v/>
      </c>
      <c r="O279" s="190" t="str">
        <f>VLOOKUP(D279,TH!D$3:K$3889,6,0)</f>
        <v>x</v>
      </c>
      <c r="P279" s="175" t="str">
        <f>IF(M279&lt;&gt;0,M279,IF(ISNA(VLOOKUP(D279,TH!D$4:K$3889,6,0))=TRUE,"Nợ HP",""))</f>
        <v/>
      </c>
      <c r="Q279" s="174">
        <f t="shared" si="46"/>
        <v>277</v>
      </c>
      <c r="R279" s="175">
        <f t="shared" si="42"/>
        <v>1</v>
      </c>
    </row>
    <row r="280" spans="1:18" ht="24.75" customHeight="1">
      <c r="A280" s="54">
        <f t="shared" si="43"/>
        <v>278</v>
      </c>
      <c r="B280" s="55" t="str">
        <f t="shared" si="47"/>
        <v>K16E0725</v>
      </c>
      <c r="C280" s="54">
        <f t="shared" si="48"/>
        <v>25</v>
      </c>
      <c r="D280" s="50">
        <v>162354057</v>
      </c>
      <c r="E280" s="57" t="s">
        <v>780</v>
      </c>
      <c r="F280" s="58" t="s">
        <v>270</v>
      </c>
      <c r="G280" s="53" t="s">
        <v>718</v>
      </c>
      <c r="H280" s="51" t="s">
        <v>697</v>
      </c>
      <c r="I280" s="56">
        <v>403</v>
      </c>
      <c r="J280" s="52" t="s">
        <v>738</v>
      </c>
      <c r="K280" s="171" t="str">
        <f t="shared" si="44"/>
        <v>403K16E07</v>
      </c>
      <c r="L280" s="172">
        <f t="shared" si="41"/>
        <v>1</v>
      </c>
      <c r="M280" s="173"/>
      <c r="N280" s="174" t="str">
        <f t="shared" si="45"/>
        <v/>
      </c>
      <c r="O280" s="190" t="str">
        <f>VLOOKUP(D280,TH!D$3:K$3889,6,0)</f>
        <v>x</v>
      </c>
      <c r="P280" s="175" t="str">
        <f>IF(M280&lt;&gt;0,M280,IF(ISNA(VLOOKUP(D280,TH!D$4:K$3889,6,0))=TRUE,"Nợ HP",""))</f>
        <v/>
      </c>
      <c r="Q280" s="174">
        <f t="shared" si="46"/>
        <v>278</v>
      </c>
      <c r="R280" s="175">
        <f t="shared" si="42"/>
        <v>1</v>
      </c>
    </row>
    <row r="281" spans="1:18" ht="24.75" customHeight="1">
      <c r="A281" s="54">
        <f t="shared" si="43"/>
        <v>279</v>
      </c>
      <c r="B281" s="55" t="str">
        <f t="shared" si="47"/>
        <v>K16E0726</v>
      </c>
      <c r="C281" s="54">
        <f t="shared" si="48"/>
        <v>26</v>
      </c>
      <c r="D281" s="50">
        <v>162354062</v>
      </c>
      <c r="E281" s="57" t="s">
        <v>781</v>
      </c>
      <c r="F281" s="58" t="s">
        <v>276</v>
      </c>
      <c r="G281" s="53" t="s">
        <v>782</v>
      </c>
      <c r="H281" s="51" t="s">
        <v>574</v>
      </c>
      <c r="I281" s="56">
        <v>403</v>
      </c>
      <c r="J281" s="52" t="s">
        <v>738</v>
      </c>
      <c r="K281" s="171" t="str">
        <f t="shared" si="44"/>
        <v>403K16E07</v>
      </c>
      <c r="L281" s="172">
        <f t="shared" si="41"/>
        <v>1</v>
      </c>
      <c r="M281" s="173"/>
      <c r="N281" s="174" t="str">
        <f t="shared" si="45"/>
        <v/>
      </c>
      <c r="O281" s="190" t="str">
        <f>VLOOKUP(D281,TH!D$3:K$3889,6,0)</f>
        <v>x</v>
      </c>
      <c r="P281" s="175" t="str">
        <f>IF(M281&lt;&gt;0,M281,IF(ISNA(VLOOKUP(D281,TH!D$4:K$3889,6,0))=TRUE,"Nợ HP",""))</f>
        <v/>
      </c>
      <c r="Q281" s="174">
        <f t="shared" si="46"/>
        <v>279</v>
      </c>
      <c r="R281" s="175">
        <f t="shared" si="42"/>
        <v>1</v>
      </c>
    </row>
    <row r="282" spans="1:18" ht="24.75" customHeight="1">
      <c r="A282" s="54">
        <f t="shared" si="43"/>
        <v>280</v>
      </c>
      <c r="B282" s="55" t="str">
        <f t="shared" si="47"/>
        <v>K16E0727</v>
      </c>
      <c r="C282" s="54">
        <f t="shared" si="48"/>
        <v>27</v>
      </c>
      <c r="D282" s="50">
        <v>162354066</v>
      </c>
      <c r="E282" s="57" t="s">
        <v>783</v>
      </c>
      <c r="F282" s="58" t="s">
        <v>143</v>
      </c>
      <c r="G282" s="53" t="s">
        <v>255</v>
      </c>
      <c r="H282" s="51" t="s">
        <v>697</v>
      </c>
      <c r="I282" s="56">
        <v>403</v>
      </c>
      <c r="J282" s="52" t="s">
        <v>738</v>
      </c>
      <c r="K282" s="171" t="str">
        <f t="shared" si="44"/>
        <v>403K16E07</v>
      </c>
      <c r="L282" s="172">
        <f t="shared" si="41"/>
        <v>1</v>
      </c>
      <c r="M282" s="173"/>
      <c r="N282" s="174" t="str">
        <f t="shared" si="45"/>
        <v/>
      </c>
      <c r="O282" s="190" t="str">
        <f>VLOOKUP(D282,TH!D$3:K$3889,6,0)</f>
        <v>x</v>
      </c>
      <c r="P282" s="175" t="str">
        <f>IF(M282&lt;&gt;0,M282,IF(ISNA(VLOOKUP(D282,TH!D$4:K$3889,6,0))=TRUE,"Nợ HP",""))</f>
        <v/>
      </c>
      <c r="Q282" s="174">
        <f t="shared" si="46"/>
        <v>280</v>
      </c>
      <c r="R282" s="175">
        <f t="shared" si="42"/>
        <v>1</v>
      </c>
    </row>
    <row r="283" spans="1:18" ht="24.75" customHeight="1">
      <c r="A283" s="54">
        <f t="shared" si="43"/>
        <v>281</v>
      </c>
      <c r="B283" s="55" t="str">
        <f t="shared" si="47"/>
        <v>K16E0728</v>
      </c>
      <c r="C283" s="54">
        <f t="shared" si="48"/>
        <v>28</v>
      </c>
      <c r="D283" s="50">
        <v>162354070</v>
      </c>
      <c r="E283" s="57" t="s">
        <v>322</v>
      </c>
      <c r="F283" s="58" t="s">
        <v>546</v>
      </c>
      <c r="G283" s="53" t="s">
        <v>280</v>
      </c>
      <c r="H283" s="51" t="s">
        <v>697</v>
      </c>
      <c r="I283" s="56">
        <v>403</v>
      </c>
      <c r="J283" s="52" t="s">
        <v>738</v>
      </c>
      <c r="K283" s="171" t="str">
        <f t="shared" si="44"/>
        <v>403K16E07</v>
      </c>
      <c r="L283" s="172">
        <f t="shared" si="41"/>
        <v>1</v>
      </c>
      <c r="M283" s="173"/>
      <c r="N283" s="174" t="str">
        <f t="shared" si="45"/>
        <v/>
      </c>
      <c r="O283" s="190" t="str">
        <f>VLOOKUP(D283,TH!D$3:K$3889,6,0)</f>
        <v>x</v>
      </c>
      <c r="P283" s="175" t="str">
        <f>IF(M283&lt;&gt;0,M283,IF(ISNA(VLOOKUP(D283,TH!D$4:K$3889,6,0))=TRUE,"Nợ HP",""))</f>
        <v/>
      </c>
      <c r="Q283" s="174">
        <f t="shared" si="46"/>
        <v>281</v>
      </c>
      <c r="R283" s="175">
        <f t="shared" si="42"/>
        <v>1</v>
      </c>
    </row>
    <row r="284" spans="1:18" ht="24.75" customHeight="1">
      <c r="A284" s="54">
        <f t="shared" si="43"/>
        <v>282</v>
      </c>
      <c r="B284" s="55" t="str">
        <f t="shared" si="47"/>
        <v>K16E0729</v>
      </c>
      <c r="C284" s="54">
        <f t="shared" si="48"/>
        <v>29</v>
      </c>
      <c r="D284" s="50">
        <v>162354077</v>
      </c>
      <c r="E284" s="57" t="s">
        <v>784</v>
      </c>
      <c r="F284" s="58" t="s">
        <v>649</v>
      </c>
      <c r="G284" s="53" t="s">
        <v>785</v>
      </c>
      <c r="H284" s="51" t="s">
        <v>697</v>
      </c>
      <c r="I284" s="56">
        <v>403</v>
      </c>
      <c r="J284" s="52" t="s">
        <v>738</v>
      </c>
      <c r="K284" s="171" t="str">
        <f t="shared" si="44"/>
        <v>403K16E07</v>
      </c>
      <c r="L284" s="172">
        <f t="shared" si="41"/>
        <v>1</v>
      </c>
      <c r="M284" s="173"/>
      <c r="N284" s="174" t="str">
        <f t="shared" si="45"/>
        <v/>
      </c>
      <c r="O284" s="190" t="str">
        <f>VLOOKUP(D284,TH!D$3:K$3889,6,0)</f>
        <v>x</v>
      </c>
      <c r="P284" s="175" t="str">
        <f>IF(M284&lt;&gt;0,M284,IF(ISNA(VLOOKUP(D284,TH!D$4:K$3889,6,0))=TRUE,"Nợ HP",""))</f>
        <v/>
      </c>
      <c r="Q284" s="174">
        <f t="shared" si="46"/>
        <v>282</v>
      </c>
      <c r="R284" s="175">
        <f t="shared" si="42"/>
        <v>1</v>
      </c>
    </row>
    <row r="285" spans="1:18" ht="24.75" customHeight="1">
      <c r="A285" s="54">
        <f t="shared" si="43"/>
        <v>283</v>
      </c>
      <c r="B285" s="55" t="str">
        <f t="shared" si="47"/>
        <v>K16E0730</v>
      </c>
      <c r="C285" s="54">
        <f t="shared" si="48"/>
        <v>30</v>
      </c>
      <c r="D285" s="50">
        <v>162324950</v>
      </c>
      <c r="E285" s="57" t="s">
        <v>529</v>
      </c>
      <c r="F285" s="58" t="s">
        <v>786</v>
      </c>
      <c r="G285" s="53" t="s">
        <v>236</v>
      </c>
      <c r="H285" s="51" t="s">
        <v>697</v>
      </c>
      <c r="I285" s="56">
        <v>403</v>
      </c>
      <c r="J285" s="52" t="s">
        <v>738</v>
      </c>
      <c r="K285" s="171" t="str">
        <f t="shared" si="44"/>
        <v>403K16E07</v>
      </c>
      <c r="L285" s="172">
        <f t="shared" si="41"/>
        <v>1</v>
      </c>
      <c r="M285" s="173"/>
      <c r="N285" s="174" t="str">
        <f t="shared" si="45"/>
        <v/>
      </c>
      <c r="O285" s="190" t="str">
        <f>VLOOKUP(D285,TH!D$3:K$3889,6,0)</f>
        <v>x</v>
      </c>
      <c r="P285" s="175" t="str">
        <f>IF(M285&lt;&gt;0,M285,IF(ISNA(VLOOKUP(D285,TH!D$4:K$3889,6,0))=TRUE,"Nợ HP",""))</f>
        <v/>
      </c>
      <c r="Q285" s="174">
        <f t="shared" si="46"/>
        <v>283</v>
      </c>
      <c r="R285" s="175">
        <f t="shared" si="42"/>
        <v>1</v>
      </c>
    </row>
    <row r="286" spans="1:18" ht="24.75" customHeight="1">
      <c r="A286" s="54">
        <f t="shared" si="43"/>
        <v>284</v>
      </c>
      <c r="B286" s="55" t="str">
        <f t="shared" si="47"/>
        <v>K16E0731</v>
      </c>
      <c r="C286" s="54">
        <f t="shared" si="48"/>
        <v>31</v>
      </c>
      <c r="D286" s="50">
        <v>162357102</v>
      </c>
      <c r="E286" s="57" t="s">
        <v>787</v>
      </c>
      <c r="F286" s="58" t="s">
        <v>788</v>
      </c>
      <c r="G286" s="53" t="s">
        <v>789</v>
      </c>
      <c r="H286" s="51" t="s">
        <v>697</v>
      </c>
      <c r="I286" s="56">
        <v>403</v>
      </c>
      <c r="J286" s="52" t="s">
        <v>738</v>
      </c>
      <c r="K286" s="171" t="str">
        <f t="shared" si="44"/>
        <v>403K16E07</v>
      </c>
      <c r="L286" s="172">
        <f t="shared" si="41"/>
        <v>1</v>
      </c>
      <c r="M286" s="173"/>
      <c r="N286" s="174" t="str">
        <f t="shared" si="45"/>
        <v/>
      </c>
      <c r="O286" s="190" t="str">
        <f>VLOOKUP(D286,TH!D$3:K$3889,6,0)</f>
        <v>x</v>
      </c>
      <c r="P286" s="175" t="str">
        <f>IF(M286&lt;&gt;0,M286,IF(ISNA(VLOOKUP(D286,TH!D$4:K$3889,6,0))=TRUE,"Nợ HP",""))</f>
        <v/>
      </c>
      <c r="Q286" s="174">
        <f t="shared" si="46"/>
        <v>284</v>
      </c>
      <c r="R286" s="175">
        <f t="shared" si="42"/>
        <v>1</v>
      </c>
    </row>
    <row r="287" spans="1:18" ht="24.75" customHeight="1">
      <c r="A287" s="54">
        <f t="shared" si="43"/>
        <v>285</v>
      </c>
      <c r="B287" s="55" t="str">
        <f t="shared" si="47"/>
        <v>K16E0732</v>
      </c>
      <c r="C287" s="54">
        <f t="shared" si="48"/>
        <v>32</v>
      </c>
      <c r="D287" s="50">
        <v>162354093</v>
      </c>
      <c r="E287" s="57" t="s">
        <v>269</v>
      </c>
      <c r="F287" s="58" t="s">
        <v>726</v>
      </c>
      <c r="G287" s="53" t="s">
        <v>790</v>
      </c>
      <c r="H287" s="51" t="s">
        <v>697</v>
      </c>
      <c r="I287" s="56">
        <v>403</v>
      </c>
      <c r="J287" s="52" t="s">
        <v>738</v>
      </c>
      <c r="K287" s="171" t="str">
        <f t="shared" si="44"/>
        <v>403K16E07</v>
      </c>
      <c r="L287" s="172">
        <f t="shared" si="41"/>
        <v>1</v>
      </c>
      <c r="M287" s="173"/>
      <c r="N287" s="174" t="str">
        <f t="shared" si="45"/>
        <v/>
      </c>
      <c r="O287" s="190" t="str">
        <f>VLOOKUP(D287,TH!D$3:K$3889,6,0)</f>
        <v>x</v>
      </c>
      <c r="P287" s="175" t="str">
        <f>IF(M287&lt;&gt;0,M287,IF(ISNA(VLOOKUP(D287,TH!D$4:K$3889,6,0))=TRUE,"Nợ HP",""))</f>
        <v/>
      </c>
      <c r="Q287" s="174">
        <f t="shared" si="46"/>
        <v>285</v>
      </c>
      <c r="R287" s="175">
        <f t="shared" si="42"/>
        <v>1</v>
      </c>
    </row>
    <row r="288" spans="1:18" ht="24.75" customHeight="1">
      <c r="A288" s="54">
        <f t="shared" si="43"/>
        <v>286</v>
      </c>
      <c r="B288" s="55" t="str">
        <f t="shared" si="47"/>
        <v>K16E0733</v>
      </c>
      <c r="C288" s="54">
        <f t="shared" si="48"/>
        <v>33</v>
      </c>
      <c r="D288" s="50">
        <v>162354095</v>
      </c>
      <c r="E288" s="57" t="s">
        <v>791</v>
      </c>
      <c r="F288" s="58" t="s">
        <v>303</v>
      </c>
      <c r="G288" s="53" t="s">
        <v>792</v>
      </c>
      <c r="H288" s="51" t="s">
        <v>697</v>
      </c>
      <c r="I288" s="56">
        <v>403</v>
      </c>
      <c r="J288" s="52" t="s">
        <v>738</v>
      </c>
      <c r="K288" s="171" t="str">
        <f t="shared" si="44"/>
        <v>403K16E07</v>
      </c>
      <c r="L288" s="172">
        <f t="shared" si="41"/>
        <v>1</v>
      </c>
      <c r="M288" s="173"/>
      <c r="N288" s="174" t="str">
        <f t="shared" si="45"/>
        <v/>
      </c>
      <c r="O288" s="190" t="str">
        <f>VLOOKUP(D288,TH!D$3:K$3889,6,0)</f>
        <v>x</v>
      </c>
      <c r="P288" s="175" t="str">
        <f>IF(M288&lt;&gt;0,M288,IF(ISNA(VLOOKUP(D288,TH!D$4:K$3889,6,0))=TRUE,"Nợ HP",""))</f>
        <v/>
      </c>
      <c r="Q288" s="174">
        <f t="shared" si="46"/>
        <v>286</v>
      </c>
      <c r="R288" s="175">
        <f t="shared" si="42"/>
        <v>1</v>
      </c>
    </row>
    <row r="289" spans="1:18" ht="24.75" customHeight="1">
      <c r="A289" s="54">
        <f t="shared" si="43"/>
        <v>287</v>
      </c>
      <c r="B289" s="55" t="str">
        <f t="shared" si="47"/>
        <v>K16E0734</v>
      </c>
      <c r="C289" s="54">
        <f t="shared" si="48"/>
        <v>34</v>
      </c>
      <c r="D289" s="50">
        <v>162354097</v>
      </c>
      <c r="E289" s="57" t="s">
        <v>793</v>
      </c>
      <c r="F289" s="58" t="s">
        <v>303</v>
      </c>
      <c r="G289" s="53" t="s">
        <v>794</v>
      </c>
      <c r="H289" s="51" t="s">
        <v>697</v>
      </c>
      <c r="I289" s="56">
        <v>403</v>
      </c>
      <c r="J289" s="52" t="s">
        <v>738</v>
      </c>
      <c r="K289" s="171" t="str">
        <f t="shared" si="44"/>
        <v>403K16E07</v>
      </c>
      <c r="L289" s="172">
        <f t="shared" si="41"/>
        <v>1</v>
      </c>
      <c r="M289" s="173"/>
      <c r="N289" s="174" t="str">
        <f t="shared" si="45"/>
        <v/>
      </c>
      <c r="O289" s="190" t="str">
        <f>VLOOKUP(D289,TH!D$3:K$3889,6,0)</f>
        <v>x</v>
      </c>
      <c r="P289" s="175" t="str">
        <f>IF(M289&lt;&gt;0,M289,IF(ISNA(VLOOKUP(D289,TH!D$4:K$3889,6,0))=TRUE,"Nợ HP",""))</f>
        <v/>
      </c>
      <c r="Q289" s="174">
        <f t="shared" si="46"/>
        <v>287</v>
      </c>
      <c r="R289" s="175">
        <f t="shared" si="42"/>
        <v>1</v>
      </c>
    </row>
    <row r="290" spans="1:18" ht="24.75" customHeight="1">
      <c r="A290" s="54">
        <f t="shared" si="43"/>
        <v>288</v>
      </c>
      <c r="B290" s="55" t="str">
        <f t="shared" si="47"/>
        <v>K16E0735</v>
      </c>
      <c r="C290" s="54">
        <f t="shared" si="48"/>
        <v>35</v>
      </c>
      <c r="D290" s="50">
        <v>162354103</v>
      </c>
      <c r="E290" s="57" t="s">
        <v>134</v>
      </c>
      <c r="F290" s="58" t="s">
        <v>795</v>
      </c>
      <c r="G290" s="53" t="s">
        <v>796</v>
      </c>
      <c r="H290" s="51" t="s">
        <v>697</v>
      </c>
      <c r="I290" s="56">
        <v>403</v>
      </c>
      <c r="J290" s="52" t="s">
        <v>738</v>
      </c>
      <c r="K290" s="171" t="str">
        <f t="shared" si="44"/>
        <v>403K16E07</v>
      </c>
      <c r="L290" s="172">
        <f t="shared" si="41"/>
        <v>1</v>
      </c>
      <c r="M290" s="173"/>
      <c r="N290" s="174" t="str">
        <f t="shared" si="45"/>
        <v/>
      </c>
      <c r="O290" s="190" t="str">
        <f>VLOOKUP(D290,TH!D$3:K$3889,6,0)</f>
        <v>x</v>
      </c>
      <c r="P290" s="175" t="str">
        <f>IF(M290&lt;&gt;0,M290,IF(ISNA(VLOOKUP(D290,TH!D$4:K$3889,6,0))=TRUE,"Nợ HP",""))</f>
        <v/>
      </c>
      <c r="Q290" s="174">
        <f t="shared" si="46"/>
        <v>288</v>
      </c>
      <c r="R290" s="175">
        <f t="shared" si="42"/>
        <v>1</v>
      </c>
    </row>
    <row r="291" spans="1:18" ht="24.75" customHeight="1">
      <c r="A291" s="54">
        <f t="shared" si="43"/>
        <v>289</v>
      </c>
      <c r="B291" s="55" t="str">
        <f t="shared" si="47"/>
        <v>K16E0736</v>
      </c>
      <c r="C291" s="54">
        <f t="shared" si="48"/>
        <v>36</v>
      </c>
      <c r="D291" s="50">
        <v>162357186</v>
      </c>
      <c r="E291" s="57" t="s">
        <v>797</v>
      </c>
      <c r="F291" s="58" t="s">
        <v>405</v>
      </c>
      <c r="G291" s="53" t="s">
        <v>623</v>
      </c>
      <c r="H291" s="51" t="s">
        <v>697</v>
      </c>
      <c r="I291" s="56">
        <v>403</v>
      </c>
      <c r="J291" s="52" t="s">
        <v>738</v>
      </c>
      <c r="K291" s="171" t="str">
        <f t="shared" si="44"/>
        <v>403K16E07</v>
      </c>
      <c r="L291" s="172">
        <f t="shared" si="41"/>
        <v>1</v>
      </c>
      <c r="M291" s="173"/>
      <c r="N291" s="174" t="str">
        <f t="shared" si="45"/>
        <v/>
      </c>
      <c r="O291" s="190" t="str">
        <f>VLOOKUP(D291,TH!D$3:K$3889,6,0)</f>
        <v>x</v>
      </c>
      <c r="P291" s="175" t="str">
        <f>IF(M291&lt;&gt;0,M291,IF(ISNA(VLOOKUP(D291,TH!D$4:K$3889,6,0))=TRUE,"Nợ HP",""))</f>
        <v/>
      </c>
      <c r="Q291" s="174">
        <f t="shared" si="46"/>
        <v>289</v>
      </c>
      <c r="R291" s="175">
        <f t="shared" si="42"/>
        <v>1</v>
      </c>
    </row>
    <row r="292" spans="1:18" ht="24.75" customHeight="1">
      <c r="A292" s="54">
        <f t="shared" si="43"/>
        <v>290</v>
      </c>
      <c r="B292" s="55" t="str">
        <f t="shared" si="47"/>
        <v>K16E0737</v>
      </c>
      <c r="C292" s="54">
        <f t="shared" si="48"/>
        <v>37</v>
      </c>
      <c r="D292" s="50">
        <v>162354109</v>
      </c>
      <c r="E292" s="57" t="s">
        <v>281</v>
      </c>
      <c r="F292" s="58" t="s">
        <v>308</v>
      </c>
      <c r="G292" s="53" t="s">
        <v>798</v>
      </c>
      <c r="H292" s="51" t="s">
        <v>697</v>
      </c>
      <c r="I292" s="56">
        <v>403</v>
      </c>
      <c r="J292" s="52" t="s">
        <v>738</v>
      </c>
      <c r="K292" s="171" t="str">
        <f t="shared" si="44"/>
        <v>403K16E07</v>
      </c>
      <c r="L292" s="172">
        <f t="shared" si="41"/>
        <v>1</v>
      </c>
      <c r="M292" s="173"/>
      <c r="N292" s="174" t="str">
        <f t="shared" si="45"/>
        <v/>
      </c>
      <c r="O292" s="190" t="str">
        <f>VLOOKUP(D292,TH!D$3:K$3889,6,0)</f>
        <v>x</v>
      </c>
      <c r="P292" s="175" t="str">
        <f>IF(M292&lt;&gt;0,M292,IF(ISNA(VLOOKUP(D292,TH!D$4:K$3889,6,0))=TRUE,"Nợ HP",""))</f>
        <v/>
      </c>
      <c r="Q292" s="174">
        <f t="shared" si="46"/>
        <v>290</v>
      </c>
      <c r="R292" s="175">
        <f t="shared" si="42"/>
        <v>1</v>
      </c>
    </row>
    <row r="293" spans="1:18" ht="24.75" customHeight="1">
      <c r="A293" s="54">
        <f t="shared" si="43"/>
        <v>291</v>
      </c>
      <c r="B293" s="55" t="str">
        <f t="shared" si="47"/>
        <v>K16E0738</v>
      </c>
      <c r="C293" s="54">
        <f t="shared" si="48"/>
        <v>38</v>
      </c>
      <c r="D293" s="50">
        <v>162354111</v>
      </c>
      <c r="E293" s="57" t="s">
        <v>799</v>
      </c>
      <c r="F293" s="58" t="s">
        <v>569</v>
      </c>
      <c r="G293" s="53" t="s">
        <v>389</v>
      </c>
      <c r="H293" s="51" t="s">
        <v>697</v>
      </c>
      <c r="I293" s="56">
        <v>403</v>
      </c>
      <c r="J293" s="52" t="s">
        <v>738</v>
      </c>
      <c r="K293" s="171" t="str">
        <f t="shared" si="44"/>
        <v>403K16E07</v>
      </c>
      <c r="L293" s="172">
        <f t="shared" si="41"/>
        <v>1</v>
      </c>
      <c r="M293" s="173"/>
      <c r="N293" s="174" t="str">
        <f t="shared" si="45"/>
        <v/>
      </c>
      <c r="O293" s="190" t="str">
        <f>VLOOKUP(D293,TH!D$3:K$3889,6,0)</f>
        <v>x</v>
      </c>
      <c r="P293" s="175" t="str">
        <f>IF(M293&lt;&gt;0,M293,IF(ISNA(VLOOKUP(D293,TH!D$4:K$3889,6,0))=TRUE,"Nợ HP",""))</f>
        <v/>
      </c>
      <c r="Q293" s="174">
        <f t="shared" si="46"/>
        <v>291</v>
      </c>
      <c r="R293" s="175">
        <f t="shared" si="42"/>
        <v>1</v>
      </c>
    </row>
    <row r="294" spans="1:18" ht="24.75" customHeight="1">
      <c r="A294" s="54">
        <f t="shared" si="43"/>
        <v>292</v>
      </c>
      <c r="B294" s="55" t="str">
        <f t="shared" si="47"/>
        <v>K16E0739</v>
      </c>
      <c r="C294" s="54">
        <f t="shared" si="48"/>
        <v>39</v>
      </c>
      <c r="D294" s="50">
        <v>162354112</v>
      </c>
      <c r="E294" s="57" t="s">
        <v>412</v>
      </c>
      <c r="F294" s="58" t="s">
        <v>800</v>
      </c>
      <c r="G294" s="53" t="s">
        <v>801</v>
      </c>
      <c r="H294" s="51" t="s">
        <v>697</v>
      </c>
      <c r="I294" s="56">
        <v>403</v>
      </c>
      <c r="J294" s="52" t="s">
        <v>738</v>
      </c>
      <c r="K294" s="171" t="str">
        <f t="shared" si="44"/>
        <v>403K16E07</v>
      </c>
      <c r="L294" s="172">
        <f t="shared" si="41"/>
        <v>1</v>
      </c>
      <c r="M294" s="173"/>
      <c r="N294" s="174" t="str">
        <f t="shared" si="45"/>
        <v/>
      </c>
      <c r="O294" s="190" t="str">
        <f>VLOOKUP(D294,TH!D$3:K$3889,6,0)</f>
        <v>x</v>
      </c>
      <c r="P294" s="175" t="str">
        <f>IF(M294&lt;&gt;0,M294,IF(ISNA(VLOOKUP(D294,TH!D$4:K$3889,6,0))=TRUE,"Nợ HP",""))</f>
        <v/>
      </c>
      <c r="Q294" s="174">
        <f t="shared" si="46"/>
        <v>292</v>
      </c>
      <c r="R294" s="175">
        <f t="shared" si="42"/>
        <v>1</v>
      </c>
    </row>
    <row r="295" spans="1:18" ht="24.75" customHeight="1">
      <c r="A295" s="54">
        <f t="shared" si="43"/>
        <v>293</v>
      </c>
      <c r="B295" s="55" t="str">
        <f t="shared" si="47"/>
        <v>K16E0740</v>
      </c>
      <c r="C295" s="54">
        <f t="shared" si="48"/>
        <v>40</v>
      </c>
      <c r="D295" s="333">
        <v>3552</v>
      </c>
      <c r="E295" s="334" t="s">
        <v>1059</v>
      </c>
      <c r="F295" s="335" t="s">
        <v>786</v>
      </c>
      <c r="G295" s="336"/>
      <c r="H295" s="51" t="s">
        <v>2346</v>
      </c>
      <c r="I295" s="56">
        <v>404</v>
      </c>
      <c r="J295" s="52" t="s">
        <v>738</v>
      </c>
      <c r="K295" s="171" t="str">
        <f t="shared" ref="K295:K296" si="49">I295&amp;J295</f>
        <v>404K16E07</v>
      </c>
      <c r="L295" s="172">
        <f t="shared" si="41"/>
        <v>1</v>
      </c>
      <c r="M295" s="173">
        <v>25447</v>
      </c>
      <c r="N295" s="174" t="str">
        <f t="shared" ref="N295:N296" si="50">IF(M295&lt;&gt;0,"Học Ghép","")</f>
        <v>Học Ghép</v>
      </c>
      <c r="O295" s="190" t="e">
        <f>VLOOKUP(D295,TH!D$3:K$3889,6,0)</f>
        <v>#N/A</v>
      </c>
      <c r="P295" s="175">
        <f>IF(M295&lt;&gt;0,M295,IF(ISNA(VLOOKUP(D295,TH!D$4:K$3889,6,0))=TRUE,"Nợ HP",""))</f>
        <v>25447</v>
      </c>
      <c r="Q295" s="174">
        <f t="shared" si="46"/>
        <v>293</v>
      </c>
      <c r="R295" s="175">
        <f t="shared" si="42"/>
        <v>1</v>
      </c>
    </row>
    <row r="296" spans="1:18" ht="24.75" customHeight="1">
      <c r="A296" s="54">
        <f t="shared" si="43"/>
        <v>294</v>
      </c>
      <c r="B296" s="55" t="str">
        <f t="shared" si="47"/>
        <v>K16E0741</v>
      </c>
      <c r="C296" s="54">
        <f t="shared" si="48"/>
        <v>41</v>
      </c>
      <c r="D296" s="333">
        <v>1966</v>
      </c>
      <c r="E296" s="334" t="s">
        <v>1032</v>
      </c>
      <c r="F296" s="335" t="s">
        <v>480</v>
      </c>
      <c r="G296" s="336"/>
      <c r="H296" s="51" t="s">
        <v>2359</v>
      </c>
      <c r="I296" s="56">
        <v>404</v>
      </c>
      <c r="J296" s="52" t="s">
        <v>738</v>
      </c>
      <c r="K296" s="171" t="str">
        <f t="shared" si="49"/>
        <v>404K16E07</v>
      </c>
      <c r="L296" s="172">
        <f t="shared" si="41"/>
        <v>1</v>
      </c>
      <c r="M296" s="173">
        <v>25621</v>
      </c>
      <c r="N296" s="174" t="str">
        <f t="shared" si="50"/>
        <v>Học Ghép</v>
      </c>
      <c r="O296" s="190" t="e">
        <f>VLOOKUP(D296,TH!D$3:K$3889,6,0)</f>
        <v>#N/A</v>
      </c>
      <c r="P296" s="175">
        <f>IF(M296&lt;&gt;0,M296,IF(ISNA(VLOOKUP(D296,TH!D$4:K$3889,6,0))=TRUE,"Nợ HP",""))</f>
        <v>25621</v>
      </c>
      <c r="Q296" s="174">
        <f t="shared" si="46"/>
        <v>294</v>
      </c>
      <c r="R296" s="175">
        <f t="shared" si="42"/>
        <v>1</v>
      </c>
    </row>
    <row r="297" spans="1:18" ht="24.75" customHeight="1">
      <c r="A297" s="54">
        <f t="shared" si="43"/>
        <v>295</v>
      </c>
      <c r="B297" s="55" t="str">
        <f t="shared" si="47"/>
        <v>K16E0801</v>
      </c>
      <c r="C297" s="54">
        <f t="shared" si="48"/>
        <v>1</v>
      </c>
      <c r="D297" s="50">
        <v>162324803</v>
      </c>
      <c r="E297" s="57" t="s">
        <v>802</v>
      </c>
      <c r="F297" s="58" t="s">
        <v>803</v>
      </c>
      <c r="G297" s="53" t="s">
        <v>804</v>
      </c>
      <c r="H297" s="51" t="s">
        <v>805</v>
      </c>
      <c r="I297" s="56">
        <v>406</v>
      </c>
      <c r="J297" s="52" t="s">
        <v>806</v>
      </c>
      <c r="K297" s="171" t="str">
        <f t="shared" si="44"/>
        <v>406K16E08</v>
      </c>
      <c r="L297" s="172">
        <f t="shared" si="41"/>
        <v>1</v>
      </c>
      <c r="M297" s="173"/>
      <c r="N297" s="174" t="str">
        <f t="shared" si="45"/>
        <v/>
      </c>
      <c r="O297" s="190" t="str">
        <f>VLOOKUP(D297,TH!D$3:K$3889,6,0)</f>
        <v>x</v>
      </c>
      <c r="P297" s="175" t="str">
        <f>IF(M297&lt;&gt;0,M297,IF(ISNA(VLOOKUP(D297,TH!D$4:K$3889,6,0))=TRUE,"Nợ HP",""))</f>
        <v/>
      </c>
      <c r="Q297" s="174">
        <f t="shared" si="46"/>
        <v>295</v>
      </c>
      <c r="R297" s="175">
        <f t="shared" si="42"/>
        <v>1</v>
      </c>
    </row>
    <row r="298" spans="1:18" ht="24.75" customHeight="1">
      <c r="A298" s="54">
        <f t="shared" si="43"/>
        <v>296</v>
      </c>
      <c r="B298" s="55" t="str">
        <f t="shared" si="47"/>
        <v>K16E0802</v>
      </c>
      <c r="C298" s="54">
        <f t="shared" si="48"/>
        <v>2</v>
      </c>
      <c r="D298" s="50">
        <v>162324807</v>
      </c>
      <c r="E298" s="57" t="s">
        <v>807</v>
      </c>
      <c r="F298" s="58" t="s">
        <v>808</v>
      </c>
      <c r="G298" s="53" t="s">
        <v>809</v>
      </c>
      <c r="H298" s="51" t="s">
        <v>805</v>
      </c>
      <c r="I298" s="56">
        <v>406</v>
      </c>
      <c r="J298" s="52" t="s">
        <v>806</v>
      </c>
      <c r="K298" s="171" t="str">
        <f t="shared" si="44"/>
        <v>406K16E08</v>
      </c>
      <c r="L298" s="172">
        <f t="shared" si="41"/>
        <v>1</v>
      </c>
      <c r="M298" s="173"/>
      <c r="N298" s="174" t="str">
        <f t="shared" si="45"/>
        <v/>
      </c>
      <c r="O298" s="190" t="str">
        <f>VLOOKUP(D298,TH!D$3:K$3889,6,0)</f>
        <v>x</v>
      </c>
      <c r="P298" s="175" t="str">
        <f>IF(M298&lt;&gt;0,M298,IF(ISNA(VLOOKUP(D298,TH!D$4:K$3889,6,0))=TRUE,"Nợ HP",""))</f>
        <v/>
      </c>
      <c r="Q298" s="174">
        <f t="shared" si="46"/>
        <v>296</v>
      </c>
      <c r="R298" s="175">
        <f t="shared" si="42"/>
        <v>1</v>
      </c>
    </row>
    <row r="299" spans="1:18" ht="24.75" customHeight="1">
      <c r="A299" s="54">
        <f t="shared" si="43"/>
        <v>297</v>
      </c>
      <c r="B299" s="55" t="str">
        <f t="shared" si="47"/>
        <v>K16E0803</v>
      </c>
      <c r="C299" s="54">
        <f t="shared" si="48"/>
        <v>3</v>
      </c>
      <c r="D299" s="50">
        <v>162324809</v>
      </c>
      <c r="E299" s="57" t="s">
        <v>810</v>
      </c>
      <c r="F299" s="58" t="s">
        <v>328</v>
      </c>
      <c r="G299" s="53" t="s">
        <v>796</v>
      </c>
      <c r="H299" s="51" t="s">
        <v>805</v>
      </c>
      <c r="I299" s="56">
        <v>406</v>
      </c>
      <c r="J299" s="52" t="s">
        <v>806</v>
      </c>
      <c r="K299" s="171" t="str">
        <f t="shared" si="44"/>
        <v>406K16E08</v>
      </c>
      <c r="L299" s="172">
        <f t="shared" si="41"/>
        <v>1</v>
      </c>
      <c r="M299" s="173"/>
      <c r="N299" s="174" t="str">
        <f t="shared" si="45"/>
        <v/>
      </c>
      <c r="O299" s="190" t="str">
        <f>VLOOKUP(D299,TH!D$3:K$3889,6,0)</f>
        <v>x</v>
      </c>
      <c r="P299" s="175" t="str">
        <f>IF(M299&lt;&gt;0,M299,IF(ISNA(VLOOKUP(D299,TH!D$4:K$3889,6,0))=TRUE,"Nợ HP",""))</f>
        <v/>
      </c>
      <c r="Q299" s="174">
        <f t="shared" si="46"/>
        <v>297</v>
      </c>
      <c r="R299" s="175">
        <f t="shared" si="42"/>
        <v>1</v>
      </c>
    </row>
    <row r="300" spans="1:18" ht="24.75" customHeight="1">
      <c r="A300" s="54">
        <f t="shared" si="43"/>
        <v>298</v>
      </c>
      <c r="B300" s="55" t="str">
        <f t="shared" si="47"/>
        <v>K16E0804</v>
      </c>
      <c r="C300" s="54">
        <f t="shared" si="48"/>
        <v>4</v>
      </c>
      <c r="D300" s="50">
        <v>162324813</v>
      </c>
      <c r="E300" s="57" t="s">
        <v>811</v>
      </c>
      <c r="F300" s="58" t="s">
        <v>331</v>
      </c>
      <c r="G300" s="53" t="s">
        <v>812</v>
      </c>
      <c r="H300" s="51" t="s">
        <v>805</v>
      </c>
      <c r="I300" s="56">
        <v>406</v>
      </c>
      <c r="J300" s="52" t="s">
        <v>806</v>
      </c>
      <c r="K300" s="171" t="str">
        <f t="shared" si="44"/>
        <v>406K16E08</v>
      </c>
      <c r="L300" s="172">
        <f t="shared" si="41"/>
        <v>1</v>
      </c>
      <c r="M300" s="173"/>
      <c r="N300" s="174" t="str">
        <f t="shared" si="45"/>
        <v/>
      </c>
      <c r="O300" s="190" t="str">
        <f>VLOOKUP(D300,TH!D$3:K$3889,6,0)</f>
        <v>x</v>
      </c>
      <c r="P300" s="175" t="str">
        <f>IF(M300&lt;&gt;0,M300,IF(ISNA(VLOOKUP(D300,TH!D$4:K$3889,6,0))=TRUE,"Nợ HP",""))</f>
        <v/>
      </c>
      <c r="Q300" s="174">
        <f t="shared" si="46"/>
        <v>298</v>
      </c>
      <c r="R300" s="175">
        <f t="shared" si="42"/>
        <v>1</v>
      </c>
    </row>
    <row r="301" spans="1:18" ht="24.75" customHeight="1">
      <c r="A301" s="54">
        <f t="shared" si="43"/>
        <v>299</v>
      </c>
      <c r="B301" s="55" t="str">
        <f t="shared" si="47"/>
        <v>K16E0805</v>
      </c>
      <c r="C301" s="54">
        <f t="shared" si="48"/>
        <v>5</v>
      </c>
      <c r="D301" s="50">
        <v>162324817</v>
      </c>
      <c r="E301" s="57" t="s">
        <v>813</v>
      </c>
      <c r="F301" s="58" t="s">
        <v>331</v>
      </c>
      <c r="G301" s="53" t="s">
        <v>814</v>
      </c>
      <c r="H301" s="51" t="s">
        <v>805</v>
      </c>
      <c r="I301" s="56">
        <v>406</v>
      </c>
      <c r="J301" s="52" t="s">
        <v>806</v>
      </c>
      <c r="K301" s="171" t="str">
        <f t="shared" si="44"/>
        <v>406K16E08</v>
      </c>
      <c r="L301" s="172">
        <f t="shared" si="41"/>
        <v>1</v>
      </c>
      <c r="M301" s="173"/>
      <c r="N301" s="174" t="str">
        <f t="shared" si="45"/>
        <v/>
      </c>
      <c r="O301" s="190" t="str">
        <f>VLOOKUP(D301,TH!D$3:K$3889,6,0)</f>
        <v>x</v>
      </c>
      <c r="P301" s="175" t="str">
        <f>IF(M301&lt;&gt;0,M301,IF(ISNA(VLOOKUP(D301,TH!D$4:K$3889,6,0))=TRUE,"Nợ HP",""))</f>
        <v/>
      </c>
      <c r="Q301" s="174">
        <f t="shared" si="46"/>
        <v>299</v>
      </c>
      <c r="R301" s="175">
        <f t="shared" si="42"/>
        <v>1</v>
      </c>
    </row>
    <row r="302" spans="1:18" ht="24.75" customHeight="1">
      <c r="A302" s="54">
        <f t="shared" si="43"/>
        <v>300</v>
      </c>
      <c r="B302" s="55" t="str">
        <f t="shared" si="47"/>
        <v>K16E0806</v>
      </c>
      <c r="C302" s="54">
        <f t="shared" si="48"/>
        <v>6</v>
      </c>
      <c r="D302" s="50">
        <v>162324827</v>
      </c>
      <c r="E302" s="57" t="s">
        <v>815</v>
      </c>
      <c r="F302" s="58" t="s">
        <v>683</v>
      </c>
      <c r="G302" s="53" t="s">
        <v>816</v>
      </c>
      <c r="H302" s="51" t="s">
        <v>805</v>
      </c>
      <c r="I302" s="56">
        <v>406</v>
      </c>
      <c r="J302" s="52" t="s">
        <v>806</v>
      </c>
      <c r="K302" s="171" t="str">
        <f t="shared" si="44"/>
        <v>406K16E08</v>
      </c>
      <c r="L302" s="172">
        <f t="shared" si="41"/>
        <v>1</v>
      </c>
      <c r="M302" s="173"/>
      <c r="N302" s="174" t="str">
        <f t="shared" si="45"/>
        <v/>
      </c>
      <c r="O302" s="190" t="str">
        <f>VLOOKUP(D302,TH!D$3:K$3889,6,0)</f>
        <v>x</v>
      </c>
      <c r="P302" s="175" t="str">
        <f>IF(M302&lt;&gt;0,M302,IF(ISNA(VLOOKUP(D302,TH!D$4:K$3889,6,0))=TRUE,"Nợ HP",""))</f>
        <v/>
      </c>
      <c r="Q302" s="174">
        <f t="shared" si="46"/>
        <v>300</v>
      </c>
      <c r="R302" s="175">
        <f t="shared" si="42"/>
        <v>1</v>
      </c>
    </row>
    <row r="303" spans="1:18" ht="24.75" customHeight="1">
      <c r="A303" s="54">
        <f t="shared" si="43"/>
        <v>301</v>
      </c>
      <c r="B303" s="55" t="str">
        <f t="shared" si="47"/>
        <v>K16E0807</v>
      </c>
      <c r="C303" s="54">
        <f t="shared" si="48"/>
        <v>7</v>
      </c>
      <c r="D303" s="50">
        <v>162324831</v>
      </c>
      <c r="E303" s="57" t="s">
        <v>123</v>
      </c>
      <c r="F303" s="58" t="s">
        <v>432</v>
      </c>
      <c r="G303" s="53" t="s">
        <v>817</v>
      </c>
      <c r="H303" s="51" t="s">
        <v>805</v>
      </c>
      <c r="I303" s="56">
        <v>406</v>
      </c>
      <c r="J303" s="52" t="s">
        <v>806</v>
      </c>
      <c r="K303" s="171" t="str">
        <f t="shared" si="44"/>
        <v>406K16E08</v>
      </c>
      <c r="L303" s="172">
        <f t="shared" si="41"/>
        <v>1</v>
      </c>
      <c r="M303" s="173"/>
      <c r="N303" s="174" t="str">
        <f t="shared" si="45"/>
        <v/>
      </c>
      <c r="O303" s="190" t="str">
        <f>VLOOKUP(D303,TH!D$3:K$3889,6,0)</f>
        <v>x</v>
      </c>
      <c r="P303" s="175" t="str">
        <f>IF(M303&lt;&gt;0,M303,IF(ISNA(VLOOKUP(D303,TH!D$4:K$3889,6,0))=TRUE,"Nợ HP",""))</f>
        <v/>
      </c>
      <c r="Q303" s="174">
        <f t="shared" si="46"/>
        <v>301</v>
      </c>
      <c r="R303" s="175">
        <f t="shared" si="42"/>
        <v>1</v>
      </c>
    </row>
    <row r="304" spans="1:18" ht="24.75" customHeight="1">
      <c r="A304" s="54">
        <f t="shared" si="43"/>
        <v>302</v>
      </c>
      <c r="B304" s="55" t="str">
        <f t="shared" si="47"/>
        <v>K16E0808</v>
      </c>
      <c r="C304" s="54">
        <f t="shared" si="48"/>
        <v>8</v>
      </c>
      <c r="D304" s="50">
        <v>162423970</v>
      </c>
      <c r="E304" s="57" t="s">
        <v>818</v>
      </c>
      <c r="F304" s="58" t="s">
        <v>434</v>
      </c>
      <c r="G304" s="53" t="s">
        <v>819</v>
      </c>
      <c r="H304" s="51" t="s">
        <v>805</v>
      </c>
      <c r="I304" s="56">
        <v>406</v>
      </c>
      <c r="J304" s="52" t="s">
        <v>806</v>
      </c>
      <c r="K304" s="171" t="str">
        <f t="shared" si="44"/>
        <v>406K16E08</v>
      </c>
      <c r="L304" s="172">
        <f t="shared" si="41"/>
        <v>1</v>
      </c>
      <c r="M304" s="173"/>
      <c r="N304" s="174" t="str">
        <f t="shared" si="45"/>
        <v/>
      </c>
      <c r="O304" s="190" t="str">
        <f>VLOOKUP(D304,TH!D$3:K$3889,6,0)</f>
        <v>x</v>
      </c>
      <c r="P304" s="175" t="str">
        <f>IF(M304&lt;&gt;0,M304,IF(ISNA(VLOOKUP(D304,TH!D$4:K$3889,6,0))=TRUE,"Nợ HP",""))</f>
        <v/>
      </c>
      <c r="Q304" s="174">
        <f t="shared" si="46"/>
        <v>302</v>
      </c>
      <c r="R304" s="175">
        <f t="shared" si="42"/>
        <v>1</v>
      </c>
    </row>
    <row r="305" spans="1:18" ht="24.75" customHeight="1">
      <c r="A305" s="54">
        <f t="shared" si="43"/>
        <v>303</v>
      </c>
      <c r="B305" s="55" t="str">
        <f t="shared" si="47"/>
        <v>K16E0809</v>
      </c>
      <c r="C305" s="54">
        <f t="shared" si="48"/>
        <v>9</v>
      </c>
      <c r="D305" s="50">
        <v>162324834</v>
      </c>
      <c r="E305" s="57" t="s">
        <v>820</v>
      </c>
      <c r="F305" s="58" t="s">
        <v>208</v>
      </c>
      <c r="G305" s="53" t="s">
        <v>821</v>
      </c>
      <c r="H305" s="51" t="s">
        <v>805</v>
      </c>
      <c r="I305" s="56">
        <v>406</v>
      </c>
      <c r="J305" s="52" t="s">
        <v>806</v>
      </c>
      <c r="K305" s="171" t="str">
        <f t="shared" si="44"/>
        <v>406K16E08</v>
      </c>
      <c r="L305" s="172">
        <f t="shared" si="41"/>
        <v>1</v>
      </c>
      <c r="M305" s="173"/>
      <c r="N305" s="174" t="str">
        <f t="shared" si="45"/>
        <v/>
      </c>
      <c r="O305" s="190" t="str">
        <f>VLOOKUP(D305,TH!D$3:K$3889,6,0)</f>
        <v>x</v>
      </c>
      <c r="P305" s="175" t="str">
        <f>IF(M305&lt;&gt;0,M305,IF(ISNA(VLOOKUP(D305,TH!D$4:K$3889,6,0))=TRUE,"Nợ HP",""))</f>
        <v/>
      </c>
      <c r="Q305" s="174">
        <f t="shared" si="46"/>
        <v>303</v>
      </c>
      <c r="R305" s="175">
        <f t="shared" si="42"/>
        <v>1</v>
      </c>
    </row>
    <row r="306" spans="1:18" ht="24.75" customHeight="1">
      <c r="A306" s="54">
        <f t="shared" si="43"/>
        <v>304</v>
      </c>
      <c r="B306" s="55" t="str">
        <f t="shared" si="47"/>
        <v>K16E0810</v>
      </c>
      <c r="C306" s="54">
        <f t="shared" si="48"/>
        <v>10</v>
      </c>
      <c r="D306" s="50">
        <v>162333728</v>
      </c>
      <c r="E306" s="57" t="s">
        <v>123</v>
      </c>
      <c r="F306" s="58" t="s">
        <v>437</v>
      </c>
      <c r="G306" s="53" t="s">
        <v>517</v>
      </c>
      <c r="H306" s="51" t="s">
        <v>805</v>
      </c>
      <c r="I306" s="56">
        <v>406</v>
      </c>
      <c r="J306" s="52" t="s">
        <v>806</v>
      </c>
      <c r="K306" s="171" t="str">
        <f t="shared" si="44"/>
        <v>406K16E08</v>
      </c>
      <c r="L306" s="172">
        <f t="shared" si="41"/>
        <v>1</v>
      </c>
      <c r="M306" s="173"/>
      <c r="N306" s="174" t="str">
        <f t="shared" si="45"/>
        <v/>
      </c>
      <c r="O306" s="190" t="str">
        <f>VLOOKUP(D306,TH!D$3:K$3889,6,0)</f>
        <v>x</v>
      </c>
      <c r="P306" s="175" t="str">
        <f>IF(M306&lt;&gt;0,M306,IF(ISNA(VLOOKUP(D306,TH!D$4:K$3889,6,0))=TRUE,"Nợ HP",""))</f>
        <v/>
      </c>
      <c r="Q306" s="174">
        <f t="shared" si="46"/>
        <v>304</v>
      </c>
      <c r="R306" s="175">
        <f t="shared" si="42"/>
        <v>1</v>
      </c>
    </row>
    <row r="307" spans="1:18" ht="24.75" customHeight="1">
      <c r="A307" s="54">
        <f t="shared" si="43"/>
        <v>305</v>
      </c>
      <c r="B307" s="55" t="str">
        <f t="shared" si="47"/>
        <v>K16E0811</v>
      </c>
      <c r="C307" s="54">
        <f t="shared" si="48"/>
        <v>11</v>
      </c>
      <c r="D307" s="50">
        <v>162324848</v>
      </c>
      <c r="E307" s="57" t="s">
        <v>123</v>
      </c>
      <c r="F307" s="58" t="s">
        <v>601</v>
      </c>
      <c r="G307" s="53" t="s">
        <v>247</v>
      </c>
      <c r="H307" s="51" t="s">
        <v>805</v>
      </c>
      <c r="I307" s="56">
        <v>406</v>
      </c>
      <c r="J307" s="52" t="s">
        <v>806</v>
      </c>
      <c r="K307" s="171" t="str">
        <f t="shared" si="44"/>
        <v>406K16E08</v>
      </c>
      <c r="L307" s="172">
        <f t="shared" si="41"/>
        <v>1</v>
      </c>
      <c r="M307" s="173"/>
      <c r="N307" s="174" t="str">
        <f t="shared" si="45"/>
        <v/>
      </c>
      <c r="O307" s="190" t="str">
        <f>VLOOKUP(D307,TH!D$3:K$3889,6,0)</f>
        <v>x</v>
      </c>
      <c r="P307" s="175" t="str">
        <f>IF(M307&lt;&gt;0,M307,IF(ISNA(VLOOKUP(D307,TH!D$4:K$3889,6,0))=TRUE,"Nợ HP",""))</f>
        <v/>
      </c>
      <c r="Q307" s="174">
        <f t="shared" si="46"/>
        <v>305</v>
      </c>
      <c r="R307" s="175">
        <f t="shared" si="42"/>
        <v>1</v>
      </c>
    </row>
    <row r="308" spans="1:18" ht="24.75" customHeight="1">
      <c r="A308" s="54">
        <f t="shared" si="43"/>
        <v>306</v>
      </c>
      <c r="B308" s="55" t="str">
        <f t="shared" si="47"/>
        <v>K16E0812</v>
      </c>
      <c r="C308" s="54">
        <f t="shared" si="48"/>
        <v>12</v>
      </c>
      <c r="D308" s="50">
        <v>162326455</v>
      </c>
      <c r="E308" s="57" t="s">
        <v>822</v>
      </c>
      <c r="F308" s="58" t="s">
        <v>692</v>
      </c>
      <c r="G308" s="53" t="s">
        <v>823</v>
      </c>
      <c r="H308" s="51" t="s">
        <v>805</v>
      </c>
      <c r="I308" s="56">
        <v>406</v>
      </c>
      <c r="J308" s="52" t="s">
        <v>806</v>
      </c>
      <c r="K308" s="171" t="str">
        <f t="shared" si="44"/>
        <v>406K16E08</v>
      </c>
      <c r="L308" s="172">
        <f t="shared" si="41"/>
        <v>1</v>
      </c>
      <c r="M308" s="173"/>
      <c r="N308" s="174" t="str">
        <f t="shared" si="45"/>
        <v/>
      </c>
      <c r="O308" s="190" t="str">
        <f>VLOOKUP(D308,TH!D$3:K$3889,6,0)</f>
        <v>x</v>
      </c>
      <c r="P308" s="175" t="str">
        <f>IF(M308&lt;&gt;0,M308,IF(ISNA(VLOOKUP(D308,TH!D$4:K$3889,6,0))=TRUE,"Nợ HP",""))</f>
        <v/>
      </c>
      <c r="Q308" s="174">
        <f t="shared" si="46"/>
        <v>306</v>
      </c>
      <c r="R308" s="175">
        <f t="shared" si="42"/>
        <v>1</v>
      </c>
    </row>
    <row r="309" spans="1:18" ht="24.75" customHeight="1">
      <c r="A309" s="54">
        <f t="shared" si="43"/>
        <v>307</v>
      </c>
      <c r="B309" s="55" t="str">
        <f t="shared" si="47"/>
        <v>K16E0813</v>
      </c>
      <c r="C309" s="54">
        <f t="shared" si="48"/>
        <v>13</v>
      </c>
      <c r="D309" s="50">
        <v>162324858</v>
      </c>
      <c r="E309" s="57" t="s">
        <v>824</v>
      </c>
      <c r="F309" s="58" t="s">
        <v>238</v>
      </c>
      <c r="G309" s="53" t="s">
        <v>825</v>
      </c>
      <c r="H309" s="51" t="s">
        <v>805</v>
      </c>
      <c r="I309" s="56">
        <v>406</v>
      </c>
      <c r="J309" s="52" t="s">
        <v>806</v>
      </c>
      <c r="K309" s="171" t="str">
        <f t="shared" si="44"/>
        <v>406K16E08</v>
      </c>
      <c r="L309" s="172">
        <f t="shared" si="41"/>
        <v>1</v>
      </c>
      <c r="M309" s="173"/>
      <c r="N309" s="174" t="str">
        <f t="shared" si="45"/>
        <v/>
      </c>
      <c r="O309" s="190" t="str">
        <f>VLOOKUP(D309,TH!D$3:K$3889,6,0)</f>
        <v>x</v>
      </c>
      <c r="P309" s="175" t="str">
        <f>IF(M309&lt;&gt;0,M309,IF(ISNA(VLOOKUP(D309,TH!D$4:K$3889,6,0))=TRUE,"Nợ HP",""))</f>
        <v/>
      </c>
      <c r="Q309" s="174">
        <f t="shared" si="46"/>
        <v>307</v>
      </c>
      <c r="R309" s="175">
        <f t="shared" si="42"/>
        <v>1</v>
      </c>
    </row>
    <row r="310" spans="1:18" ht="24.75" customHeight="1">
      <c r="A310" s="54">
        <f t="shared" si="43"/>
        <v>308</v>
      </c>
      <c r="B310" s="55" t="str">
        <f t="shared" si="47"/>
        <v>K16E0814</v>
      </c>
      <c r="C310" s="54">
        <f t="shared" si="48"/>
        <v>14</v>
      </c>
      <c r="D310" s="50">
        <v>162324860</v>
      </c>
      <c r="E310" s="57" t="s">
        <v>826</v>
      </c>
      <c r="F310" s="58" t="s">
        <v>238</v>
      </c>
      <c r="G310" s="53" t="s">
        <v>827</v>
      </c>
      <c r="H310" s="51" t="s">
        <v>805</v>
      </c>
      <c r="I310" s="56">
        <v>406</v>
      </c>
      <c r="J310" s="52" t="s">
        <v>806</v>
      </c>
      <c r="K310" s="171" t="str">
        <f t="shared" si="44"/>
        <v>406K16E08</v>
      </c>
      <c r="L310" s="172">
        <f t="shared" si="41"/>
        <v>1</v>
      </c>
      <c r="M310" s="173"/>
      <c r="N310" s="174" t="str">
        <f t="shared" si="45"/>
        <v/>
      </c>
      <c r="O310" s="190" t="str">
        <f>VLOOKUP(D310,TH!D$3:K$3889,6,0)</f>
        <v>x</v>
      </c>
      <c r="P310" s="175" t="str">
        <f>IF(M310&lt;&gt;0,M310,IF(ISNA(VLOOKUP(D310,TH!D$4:K$3889,6,0))=TRUE,"Nợ HP",""))</f>
        <v/>
      </c>
      <c r="Q310" s="174">
        <f t="shared" si="46"/>
        <v>308</v>
      </c>
      <c r="R310" s="175">
        <f t="shared" si="42"/>
        <v>1</v>
      </c>
    </row>
    <row r="311" spans="1:18" ht="24.75" customHeight="1">
      <c r="A311" s="54">
        <f t="shared" si="43"/>
        <v>309</v>
      </c>
      <c r="B311" s="55" t="str">
        <f t="shared" si="47"/>
        <v>K16E0815</v>
      </c>
      <c r="C311" s="54">
        <f t="shared" si="48"/>
        <v>15</v>
      </c>
      <c r="D311" s="50">
        <v>162413913</v>
      </c>
      <c r="E311" s="57" t="s">
        <v>828</v>
      </c>
      <c r="F311" s="58" t="s">
        <v>829</v>
      </c>
      <c r="G311" s="53" t="s">
        <v>830</v>
      </c>
      <c r="H311" s="51" t="s">
        <v>805</v>
      </c>
      <c r="I311" s="56">
        <v>406</v>
      </c>
      <c r="J311" s="52" t="s">
        <v>806</v>
      </c>
      <c r="K311" s="171" t="str">
        <f t="shared" si="44"/>
        <v>406K16E08</v>
      </c>
      <c r="L311" s="172">
        <f t="shared" si="41"/>
        <v>1</v>
      </c>
      <c r="M311" s="173"/>
      <c r="N311" s="174" t="str">
        <f t="shared" si="45"/>
        <v/>
      </c>
      <c r="O311" s="190" t="str">
        <f>VLOOKUP(D311,TH!D$3:K$3889,6,0)</f>
        <v>x</v>
      </c>
      <c r="P311" s="175" t="str">
        <f>IF(M311&lt;&gt;0,M311,IF(ISNA(VLOOKUP(D311,TH!D$4:K$3889,6,0))=TRUE,"Nợ HP",""))</f>
        <v/>
      </c>
      <c r="Q311" s="174">
        <f t="shared" si="46"/>
        <v>309</v>
      </c>
      <c r="R311" s="175">
        <f t="shared" si="42"/>
        <v>1</v>
      </c>
    </row>
    <row r="312" spans="1:18" ht="24.75" customHeight="1">
      <c r="A312" s="54">
        <f t="shared" si="43"/>
        <v>310</v>
      </c>
      <c r="B312" s="55" t="str">
        <f t="shared" si="47"/>
        <v>K16E0816</v>
      </c>
      <c r="C312" s="54">
        <f t="shared" si="48"/>
        <v>16</v>
      </c>
      <c r="D312" s="50">
        <v>162327062</v>
      </c>
      <c r="E312" s="57" t="s">
        <v>831</v>
      </c>
      <c r="F312" s="58" t="s">
        <v>832</v>
      </c>
      <c r="G312" s="53" t="s">
        <v>796</v>
      </c>
      <c r="H312" s="51" t="s">
        <v>805</v>
      </c>
      <c r="I312" s="56">
        <v>406</v>
      </c>
      <c r="J312" s="52" t="s">
        <v>806</v>
      </c>
      <c r="K312" s="171" t="str">
        <f t="shared" si="44"/>
        <v>406K16E08</v>
      </c>
      <c r="L312" s="172">
        <f t="shared" si="41"/>
        <v>1</v>
      </c>
      <c r="M312" s="173"/>
      <c r="N312" s="174" t="str">
        <f t="shared" si="45"/>
        <v/>
      </c>
      <c r="O312" s="190" t="str">
        <f>VLOOKUP(D312,TH!D$3:K$3889,6,0)</f>
        <v>x</v>
      </c>
      <c r="P312" s="175" t="str">
        <f>IF(M312&lt;&gt;0,M312,IF(ISNA(VLOOKUP(D312,TH!D$4:K$3889,6,0))=TRUE,"Nợ HP",""))</f>
        <v/>
      </c>
      <c r="Q312" s="174">
        <f t="shared" si="46"/>
        <v>310</v>
      </c>
      <c r="R312" s="175">
        <f t="shared" si="42"/>
        <v>1</v>
      </c>
    </row>
    <row r="313" spans="1:18" ht="24.75" customHeight="1">
      <c r="A313" s="54">
        <f t="shared" si="43"/>
        <v>311</v>
      </c>
      <c r="B313" s="55" t="str">
        <f t="shared" si="47"/>
        <v>K16E0817</v>
      </c>
      <c r="C313" s="54">
        <f t="shared" si="48"/>
        <v>17</v>
      </c>
      <c r="D313" s="50">
        <v>162324878</v>
      </c>
      <c r="E313" s="57" t="s">
        <v>833</v>
      </c>
      <c r="F313" s="58" t="s">
        <v>834</v>
      </c>
      <c r="G313" s="53" t="s">
        <v>435</v>
      </c>
      <c r="H313" s="51" t="s">
        <v>805</v>
      </c>
      <c r="I313" s="56">
        <v>406</v>
      </c>
      <c r="J313" s="52" t="s">
        <v>806</v>
      </c>
      <c r="K313" s="171" t="str">
        <f t="shared" si="44"/>
        <v>406K16E08</v>
      </c>
      <c r="L313" s="172">
        <f t="shared" si="41"/>
        <v>1</v>
      </c>
      <c r="M313" s="173"/>
      <c r="N313" s="174" t="str">
        <f t="shared" si="45"/>
        <v/>
      </c>
      <c r="O313" s="190" t="str">
        <f>VLOOKUP(D313,TH!D$3:K$3889,6,0)</f>
        <v>x</v>
      </c>
      <c r="P313" s="175" t="str">
        <f>IF(M313&lt;&gt;0,M313,IF(ISNA(VLOOKUP(D313,TH!D$4:K$3889,6,0))=TRUE,"Nợ HP",""))</f>
        <v/>
      </c>
      <c r="Q313" s="174">
        <f t="shared" si="46"/>
        <v>311</v>
      </c>
      <c r="R313" s="175">
        <f t="shared" si="42"/>
        <v>1</v>
      </c>
    </row>
    <row r="314" spans="1:18" ht="24.75" customHeight="1">
      <c r="A314" s="54">
        <f t="shared" si="43"/>
        <v>312</v>
      </c>
      <c r="B314" s="55" t="str">
        <f t="shared" si="47"/>
        <v>K16E0818</v>
      </c>
      <c r="C314" s="54">
        <f t="shared" si="48"/>
        <v>18</v>
      </c>
      <c r="D314" s="50">
        <v>162326658</v>
      </c>
      <c r="E314" s="57" t="s">
        <v>704</v>
      </c>
      <c r="F314" s="58" t="s">
        <v>835</v>
      </c>
      <c r="G314" s="53" t="s">
        <v>816</v>
      </c>
      <c r="H314" s="51" t="s">
        <v>805</v>
      </c>
      <c r="I314" s="56">
        <v>406</v>
      </c>
      <c r="J314" s="52" t="s">
        <v>806</v>
      </c>
      <c r="K314" s="171" t="str">
        <f t="shared" si="44"/>
        <v>406K16E08</v>
      </c>
      <c r="L314" s="172">
        <f t="shared" si="41"/>
        <v>1</v>
      </c>
      <c r="M314" s="173"/>
      <c r="N314" s="174" t="str">
        <f t="shared" si="45"/>
        <v/>
      </c>
      <c r="O314" s="190" t="str">
        <f>VLOOKUP(D314,TH!D$3:K$3889,6,0)</f>
        <v>x</v>
      </c>
      <c r="P314" s="175" t="str">
        <f>IF(M314&lt;&gt;0,M314,IF(ISNA(VLOOKUP(D314,TH!D$4:K$3889,6,0))=TRUE,"Nợ HP",""))</f>
        <v/>
      </c>
      <c r="Q314" s="174">
        <f t="shared" si="46"/>
        <v>312</v>
      </c>
      <c r="R314" s="175">
        <f t="shared" si="42"/>
        <v>1</v>
      </c>
    </row>
    <row r="315" spans="1:18" ht="24.75" customHeight="1">
      <c r="A315" s="54">
        <f t="shared" si="43"/>
        <v>313</v>
      </c>
      <c r="B315" s="55" t="str">
        <f t="shared" si="47"/>
        <v>K16E0819</v>
      </c>
      <c r="C315" s="54">
        <f t="shared" si="48"/>
        <v>19</v>
      </c>
      <c r="D315" s="50">
        <v>162327438</v>
      </c>
      <c r="E315" s="57" t="s">
        <v>836</v>
      </c>
      <c r="F315" s="58" t="s">
        <v>254</v>
      </c>
      <c r="G315" s="53" t="s">
        <v>837</v>
      </c>
      <c r="H315" s="51" t="s">
        <v>805</v>
      </c>
      <c r="I315" s="56">
        <v>406</v>
      </c>
      <c r="J315" s="52" t="s">
        <v>806</v>
      </c>
      <c r="K315" s="171" t="str">
        <f t="shared" si="44"/>
        <v>406K16E08</v>
      </c>
      <c r="L315" s="172">
        <f t="shared" si="41"/>
        <v>1</v>
      </c>
      <c r="M315" s="173"/>
      <c r="N315" s="174" t="str">
        <f t="shared" si="45"/>
        <v/>
      </c>
      <c r="O315" s="190" t="str">
        <f>VLOOKUP(D315,TH!D$3:K$3889,6,0)</f>
        <v>x</v>
      </c>
      <c r="P315" s="175" t="str">
        <f>IF(M315&lt;&gt;0,M315,IF(ISNA(VLOOKUP(D315,TH!D$4:K$3889,6,0))=TRUE,"Nợ HP",""))</f>
        <v/>
      </c>
      <c r="Q315" s="174">
        <f t="shared" si="46"/>
        <v>313</v>
      </c>
      <c r="R315" s="175">
        <f t="shared" si="42"/>
        <v>1</v>
      </c>
    </row>
    <row r="316" spans="1:18" ht="24.75" customHeight="1">
      <c r="A316" s="54">
        <f t="shared" si="43"/>
        <v>314</v>
      </c>
      <c r="B316" s="55" t="str">
        <f t="shared" si="47"/>
        <v>K16E0820</v>
      </c>
      <c r="C316" s="54">
        <f t="shared" si="48"/>
        <v>20</v>
      </c>
      <c r="D316" s="50">
        <v>162324894</v>
      </c>
      <c r="E316" s="57" t="s">
        <v>838</v>
      </c>
      <c r="F316" s="58" t="s">
        <v>839</v>
      </c>
      <c r="G316" s="53" t="s">
        <v>723</v>
      </c>
      <c r="H316" s="51" t="s">
        <v>805</v>
      </c>
      <c r="I316" s="56">
        <v>406</v>
      </c>
      <c r="J316" s="52" t="s">
        <v>806</v>
      </c>
      <c r="K316" s="171" t="str">
        <f t="shared" si="44"/>
        <v>406K16E08</v>
      </c>
      <c r="L316" s="172">
        <f t="shared" si="41"/>
        <v>1</v>
      </c>
      <c r="M316" s="173"/>
      <c r="N316" s="174" t="str">
        <f t="shared" si="45"/>
        <v/>
      </c>
      <c r="O316" s="190" t="str">
        <f>VLOOKUP(D316,TH!D$3:K$3889,6,0)</f>
        <v>x</v>
      </c>
      <c r="P316" s="175" t="str">
        <f>IF(M316&lt;&gt;0,M316,IF(ISNA(VLOOKUP(D316,TH!D$4:K$3889,6,0))=TRUE,"Nợ HP",""))</f>
        <v/>
      </c>
      <c r="Q316" s="174">
        <f t="shared" si="46"/>
        <v>314</v>
      </c>
      <c r="R316" s="175">
        <f t="shared" si="42"/>
        <v>1</v>
      </c>
    </row>
    <row r="317" spans="1:18" ht="24.75" customHeight="1">
      <c r="A317" s="54">
        <f t="shared" si="43"/>
        <v>315</v>
      </c>
      <c r="B317" s="55" t="str">
        <f t="shared" si="47"/>
        <v>K16E0821</v>
      </c>
      <c r="C317" s="54">
        <f t="shared" si="48"/>
        <v>21</v>
      </c>
      <c r="D317" s="50">
        <v>162324897</v>
      </c>
      <c r="E317" s="57" t="s">
        <v>840</v>
      </c>
      <c r="F317" s="58" t="s">
        <v>121</v>
      </c>
      <c r="G317" s="53" t="s">
        <v>796</v>
      </c>
      <c r="H317" s="51" t="s">
        <v>805</v>
      </c>
      <c r="I317" s="56">
        <v>406</v>
      </c>
      <c r="J317" s="52" t="s">
        <v>806</v>
      </c>
      <c r="K317" s="171" t="str">
        <f t="shared" si="44"/>
        <v>406K16E08</v>
      </c>
      <c r="L317" s="172">
        <f t="shared" si="41"/>
        <v>1</v>
      </c>
      <c r="M317" s="173"/>
      <c r="N317" s="174" t="str">
        <f t="shared" si="45"/>
        <v/>
      </c>
      <c r="O317" s="190" t="str">
        <f>VLOOKUP(D317,TH!D$3:K$3889,6,0)</f>
        <v>x</v>
      </c>
      <c r="P317" s="175" t="str">
        <f>IF(M317&lt;&gt;0,M317,IF(ISNA(VLOOKUP(D317,TH!D$4:K$3889,6,0))=TRUE,"Nợ HP",""))</f>
        <v/>
      </c>
      <c r="Q317" s="174">
        <f t="shared" si="46"/>
        <v>315</v>
      </c>
      <c r="R317" s="175">
        <f t="shared" si="42"/>
        <v>1</v>
      </c>
    </row>
    <row r="318" spans="1:18" ht="24.75" customHeight="1">
      <c r="A318" s="54">
        <f t="shared" si="43"/>
        <v>316</v>
      </c>
      <c r="B318" s="55" t="str">
        <f t="shared" si="47"/>
        <v>K16E0822</v>
      </c>
      <c r="C318" s="54">
        <f t="shared" si="48"/>
        <v>22</v>
      </c>
      <c r="D318" s="50">
        <v>162324899</v>
      </c>
      <c r="E318" s="57" t="s">
        <v>841</v>
      </c>
      <c r="F318" s="58" t="s">
        <v>121</v>
      </c>
      <c r="G318" s="53" t="s">
        <v>842</v>
      </c>
      <c r="H318" s="51" t="s">
        <v>805</v>
      </c>
      <c r="I318" s="56">
        <v>406</v>
      </c>
      <c r="J318" s="52" t="s">
        <v>806</v>
      </c>
      <c r="K318" s="171" t="str">
        <f t="shared" si="44"/>
        <v>406K16E08</v>
      </c>
      <c r="L318" s="172">
        <f t="shared" si="41"/>
        <v>1</v>
      </c>
      <c r="M318" s="173"/>
      <c r="N318" s="174" t="str">
        <f t="shared" si="45"/>
        <v/>
      </c>
      <c r="O318" s="190" t="str">
        <f>VLOOKUP(D318,TH!D$3:K$3889,6,0)</f>
        <v>x</v>
      </c>
      <c r="P318" s="175" t="str">
        <f>IF(M318&lt;&gt;0,M318,IF(ISNA(VLOOKUP(D318,TH!D$4:K$3889,6,0))=TRUE,"Nợ HP",""))</f>
        <v/>
      </c>
      <c r="Q318" s="174">
        <f t="shared" si="46"/>
        <v>316</v>
      </c>
      <c r="R318" s="175">
        <f t="shared" si="42"/>
        <v>1</v>
      </c>
    </row>
    <row r="319" spans="1:18" ht="24.75" customHeight="1">
      <c r="A319" s="54">
        <f t="shared" si="43"/>
        <v>317</v>
      </c>
      <c r="B319" s="55" t="str">
        <f t="shared" si="47"/>
        <v>K16E0823</v>
      </c>
      <c r="C319" s="54">
        <f t="shared" si="48"/>
        <v>23</v>
      </c>
      <c r="D319" s="50">
        <v>162324906</v>
      </c>
      <c r="E319" s="57" t="s">
        <v>843</v>
      </c>
      <c r="F319" s="58" t="s">
        <v>279</v>
      </c>
      <c r="G319" s="53" t="s">
        <v>844</v>
      </c>
      <c r="H319" s="51" t="s">
        <v>805</v>
      </c>
      <c r="I319" s="56">
        <v>406</v>
      </c>
      <c r="J319" s="52" t="s">
        <v>806</v>
      </c>
      <c r="K319" s="171" t="str">
        <f t="shared" si="44"/>
        <v>406K16E08</v>
      </c>
      <c r="L319" s="172">
        <f t="shared" si="41"/>
        <v>1</v>
      </c>
      <c r="M319" s="173"/>
      <c r="N319" s="174" t="str">
        <f t="shared" si="45"/>
        <v/>
      </c>
      <c r="O319" s="190" t="str">
        <f>VLOOKUP(D319,TH!D$3:K$3889,6,0)</f>
        <v>x</v>
      </c>
      <c r="P319" s="175" t="str">
        <f>IF(M319&lt;&gt;0,M319,IF(ISNA(VLOOKUP(D319,TH!D$4:K$3889,6,0))=TRUE,"Nợ HP",""))</f>
        <v/>
      </c>
      <c r="Q319" s="174">
        <f t="shared" si="46"/>
        <v>317</v>
      </c>
      <c r="R319" s="175">
        <f t="shared" si="42"/>
        <v>1</v>
      </c>
    </row>
    <row r="320" spans="1:18" ht="24.75" customHeight="1">
      <c r="A320" s="54">
        <f t="shared" si="43"/>
        <v>318</v>
      </c>
      <c r="B320" s="55" t="str">
        <f t="shared" si="47"/>
        <v>K16E0824</v>
      </c>
      <c r="C320" s="54">
        <f t="shared" si="48"/>
        <v>24</v>
      </c>
      <c r="D320" s="50">
        <v>162324908</v>
      </c>
      <c r="E320" s="57" t="s">
        <v>845</v>
      </c>
      <c r="F320" s="58" t="s">
        <v>379</v>
      </c>
      <c r="G320" s="53" t="s">
        <v>846</v>
      </c>
      <c r="H320" s="51" t="s">
        <v>805</v>
      </c>
      <c r="I320" s="56">
        <v>406</v>
      </c>
      <c r="J320" s="52" t="s">
        <v>806</v>
      </c>
      <c r="K320" s="171" t="str">
        <f t="shared" si="44"/>
        <v>406K16E08</v>
      </c>
      <c r="L320" s="172">
        <f t="shared" si="41"/>
        <v>1</v>
      </c>
      <c r="M320" s="173"/>
      <c r="N320" s="174" t="str">
        <f t="shared" si="45"/>
        <v/>
      </c>
      <c r="O320" s="190" t="str">
        <f>VLOOKUP(D320,TH!D$3:K$3889,6,0)</f>
        <v>x</v>
      </c>
      <c r="P320" s="175" t="str">
        <f>IF(M320&lt;&gt;0,M320,IF(ISNA(VLOOKUP(D320,TH!D$4:K$3889,6,0))=TRUE,"Nợ HP",""))</f>
        <v/>
      </c>
      <c r="Q320" s="174">
        <f t="shared" si="46"/>
        <v>318</v>
      </c>
      <c r="R320" s="175">
        <f t="shared" si="42"/>
        <v>1</v>
      </c>
    </row>
    <row r="321" spans="1:18" ht="24.75" customHeight="1">
      <c r="A321" s="54">
        <f t="shared" si="43"/>
        <v>319</v>
      </c>
      <c r="B321" s="55" t="str">
        <f t="shared" si="47"/>
        <v>K16E0825</v>
      </c>
      <c r="C321" s="54">
        <f t="shared" si="48"/>
        <v>25</v>
      </c>
      <c r="D321" s="50">
        <v>162324927</v>
      </c>
      <c r="E321" s="57" t="s">
        <v>847</v>
      </c>
      <c r="F321" s="58" t="s">
        <v>288</v>
      </c>
      <c r="G321" s="53" t="s">
        <v>848</v>
      </c>
      <c r="H321" s="51" t="s">
        <v>805</v>
      </c>
      <c r="I321" s="56">
        <v>406</v>
      </c>
      <c r="J321" s="52" t="s">
        <v>806</v>
      </c>
      <c r="K321" s="171" t="str">
        <f t="shared" si="44"/>
        <v>406K16E08</v>
      </c>
      <c r="L321" s="172">
        <f t="shared" si="41"/>
        <v>1</v>
      </c>
      <c r="M321" s="173"/>
      <c r="N321" s="174" t="str">
        <f t="shared" si="45"/>
        <v/>
      </c>
      <c r="O321" s="190" t="str">
        <f>VLOOKUP(D321,TH!D$3:K$3889,6,0)</f>
        <v>x</v>
      </c>
      <c r="P321" s="175" t="str">
        <f>IF(M321&lt;&gt;0,M321,IF(ISNA(VLOOKUP(D321,TH!D$4:K$3889,6,0))=TRUE,"Nợ HP",""))</f>
        <v/>
      </c>
      <c r="Q321" s="174">
        <f t="shared" si="46"/>
        <v>319</v>
      </c>
      <c r="R321" s="175">
        <f t="shared" si="42"/>
        <v>1</v>
      </c>
    </row>
    <row r="322" spans="1:18" ht="24.75" customHeight="1">
      <c r="A322" s="54">
        <f t="shared" si="43"/>
        <v>320</v>
      </c>
      <c r="B322" s="55" t="str">
        <f t="shared" si="47"/>
        <v>K16E0826</v>
      </c>
      <c r="C322" s="54">
        <f t="shared" si="48"/>
        <v>26</v>
      </c>
      <c r="D322" s="50">
        <v>162324931</v>
      </c>
      <c r="E322" s="57" t="s">
        <v>849</v>
      </c>
      <c r="F322" s="58" t="s">
        <v>719</v>
      </c>
      <c r="G322" s="53" t="s">
        <v>371</v>
      </c>
      <c r="H322" s="51" t="s">
        <v>805</v>
      </c>
      <c r="I322" s="56">
        <v>406</v>
      </c>
      <c r="J322" s="52" t="s">
        <v>806</v>
      </c>
      <c r="K322" s="171" t="str">
        <f t="shared" si="44"/>
        <v>406K16E08</v>
      </c>
      <c r="L322" s="172">
        <f t="shared" si="41"/>
        <v>1</v>
      </c>
      <c r="M322" s="173"/>
      <c r="N322" s="174" t="str">
        <f t="shared" si="45"/>
        <v/>
      </c>
      <c r="O322" s="190" t="str">
        <f>VLOOKUP(D322,TH!D$3:K$3889,6,0)</f>
        <v>x</v>
      </c>
      <c r="P322" s="175" t="str">
        <f>IF(M322&lt;&gt;0,M322,IF(ISNA(VLOOKUP(D322,TH!D$4:K$3889,6,0))=TRUE,"Nợ HP",""))</f>
        <v/>
      </c>
      <c r="Q322" s="174">
        <f t="shared" si="46"/>
        <v>320</v>
      </c>
      <c r="R322" s="175">
        <f t="shared" si="42"/>
        <v>1</v>
      </c>
    </row>
    <row r="323" spans="1:18" ht="24.75" customHeight="1">
      <c r="A323" s="54">
        <f t="shared" si="43"/>
        <v>321</v>
      </c>
      <c r="B323" s="55" t="str">
        <f t="shared" si="47"/>
        <v>K16E0827</v>
      </c>
      <c r="C323" s="54">
        <f t="shared" si="48"/>
        <v>27</v>
      </c>
      <c r="D323" s="50">
        <v>162324933</v>
      </c>
      <c r="E323" s="57" t="s">
        <v>850</v>
      </c>
      <c r="F323" s="58" t="s">
        <v>851</v>
      </c>
      <c r="G323" s="53" t="s">
        <v>852</v>
      </c>
      <c r="H323" s="51" t="s">
        <v>805</v>
      </c>
      <c r="I323" s="56">
        <v>406</v>
      </c>
      <c r="J323" s="52" t="s">
        <v>806</v>
      </c>
      <c r="K323" s="171" t="str">
        <f t="shared" si="44"/>
        <v>406K16E08</v>
      </c>
      <c r="L323" s="172">
        <f t="shared" ref="L323:L386" si="51">COUNTIF($D$3:$D$4101,D323)</f>
        <v>1</v>
      </c>
      <c r="M323" s="173"/>
      <c r="N323" s="174" t="str">
        <f t="shared" si="45"/>
        <v/>
      </c>
      <c r="O323" s="190" t="str">
        <f>VLOOKUP(D323,TH!D$3:K$3889,6,0)</f>
        <v>x</v>
      </c>
      <c r="P323" s="175" t="str">
        <f>IF(M323&lt;&gt;0,M323,IF(ISNA(VLOOKUP(D323,TH!D$4:K$3889,6,0))=TRUE,"Nợ HP",""))</f>
        <v/>
      </c>
      <c r="Q323" s="174">
        <f t="shared" si="46"/>
        <v>321</v>
      </c>
      <c r="R323" s="175">
        <f t="shared" si="42"/>
        <v>1</v>
      </c>
    </row>
    <row r="324" spans="1:18" ht="24.75" customHeight="1">
      <c r="A324" s="54">
        <f t="shared" si="43"/>
        <v>322</v>
      </c>
      <c r="B324" s="55" t="str">
        <f t="shared" si="47"/>
        <v>K16E0828</v>
      </c>
      <c r="C324" s="54">
        <f t="shared" si="48"/>
        <v>28</v>
      </c>
      <c r="D324" s="50">
        <v>152324177</v>
      </c>
      <c r="E324" s="57" t="s">
        <v>494</v>
      </c>
      <c r="F324" s="58" t="s">
        <v>853</v>
      </c>
      <c r="G324" s="53" t="s">
        <v>854</v>
      </c>
      <c r="H324" s="51" t="s">
        <v>805</v>
      </c>
      <c r="I324" s="56">
        <v>406</v>
      </c>
      <c r="J324" s="52" t="s">
        <v>806</v>
      </c>
      <c r="K324" s="171" t="str">
        <f t="shared" si="44"/>
        <v>406K16E08</v>
      </c>
      <c r="L324" s="172">
        <f t="shared" si="51"/>
        <v>1</v>
      </c>
      <c r="M324" s="173"/>
      <c r="N324" s="174" t="str">
        <f t="shared" si="45"/>
        <v/>
      </c>
      <c r="O324" s="190" t="str">
        <f>VLOOKUP(D324,TH!D$3:K$3889,6,0)</f>
        <v>x</v>
      </c>
      <c r="P324" s="175" t="str">
        <f>IF(M324&lt;&gt;0,M324,IF(ISNA(VLOOKUP(D324,TH!D$4:K$3889,6,0))=TRUE,"Nợ HP",""))</f>
        <v/>
      </c>
      <c r="Q324" s="174">
        <f t="shared" si="46"/>
        <v>322</v>
      </c>
      <c r="R324" s="175">
        <f t="shared" si="42"/>
        <v>1</v>
      </c>
    </row>
    <row r="325" spans="1:18" ht="24.75" customHeight="1">
      <c r="A325" s="54">
        <f t="shared" si="43"/>
        <v>323</v>
      </c>
      <c r="B325" s="55" t="str">
        <f t="shared" si="47"/>
        <v>K16E0829</v>
      </c>
      <c r="C325" s="54">
        <f t="shared" si="48"/>
        <v>29</v>
      </c>
      <c r="D325" s="50">
        <v>162314785</v>
      </c>
      <c r="E325" s="57" t="s">
        <v>855</v>
      </c>
      <c r="F325" s="58" t="s">
        <v>396</v>
      </c>
      <c r="G325" s="53" t="s">
        <v>856</v>
      </c>
      <c r="H325" s="51" t="s">
        <v>805</v>
      </c>
      <c r="I325" s="56">
        <v>406</v>
      </c>
      <c r="J325" s="52" t="s">
        <v>806</v>
      </c>
      <c r="K325" s="171" t="str">
        <f t="shared" si="44"/>
        <v>406K16E08</v>
      </c>
      <c r="L325" s="172">
        <f t="shared" si="51"/>
        <v>1</v>
      </c>
      <c r="M325" s="173"/>
      <c r="N325" s="174" t="str">
        <f t="shared" si="45"/>
        <v/>
      </c>
      <c r="O325" s="190" t="str">
        <f>VLOOKUP(D325,TH!D$3:K$3889,6,0)</f>
        <v>x</v>
      </c>
      <c r="P325" s="175" t="str">
        <f>IF(M325&lt;&gt;0,M325,IF(ISNA(VLOOKUP(D325,TH!D$4:K$3889,6,0))=TRUE,"Nợ HP",""))</f>
        <v/>
      </c>
      <c r="Q325" s="174">
        <f t="shared" si="46"/>
        <v>323</v>
      </c>
      <c r="R325" s="175">
        <f t="shared" si="42"/>
        <v>1</v>
      </c>
    </row>
    <row r="326" spans="1:18" ht="24.75" customHeight="1">
      <c r="A326" s="54">
        <f t="shared" si="43"/>
        <v>324</v>
      </c>
      <c r="B326" s="55" t="str">
        <f t="shared" si="47"/>
        <v>K16E0830</v>
      </c>
      <c r="C326" s="54">
        <f t="shared" si="48"/>
        <v>30</v>
      </c>
      <c r="D326" s="50">
        <v>162324941</v>
      </c>
      <c r="E326" s="57" t="s">
        <v>857</v>
      </c>
      <c r="F326" s="58" t="s">
        <v>657</v>
      </c>
      <c r="G326" s="53" t="s">
        <v>718</v>
      </c>
      <c r="H326" s="51" t="s">
        <v>805</v>
      </c>
      <c r="I326" s="56">
        <v>406</v>
      </c>
      <c r="J326" s="52" t="s">
        <v>806</v>
      </c>
      <c r="K326" s="171" t="str">
        <f t="shared" si="44"/>
        <v>406K16E08</v>
      </c>
      <c r="L326" s="172">
        <f t="shared" si="51"/>
        <v>1</v>
      </c>
      <c r="M326" s="173"/>
      <c r="N326" s="174" t="str">
        <f t="shared" si="45"/>
        <v/>
      </c>
      <c r="O326" s="190" t="str">
        <f>VLOOKUP(D326,TH!D$3:K$3889,6,0)</f>
        <v>x</v>
      </c>
      <c r="P326" s="175" t="str">
        <f>IF(M326&lt;&gt;0,M326,IF(ISNA(VLOOKUP(D326,TH!D$4:K$3889,6,0))=TRUE,"Nợ HP",""))</f>
        <v/>
      </c>
      <c r="Q326" s="174">
        <f t="shared" si="46"/>
        <v>324</v>
      </c>
      <c r="R326" s="175">
        <f t="shared" si="42"/>
        <v>1</v>
      </c>
    </row>
    <row r="327" spans="1:18" ht="24.75" customHeight="1">
      <c r="A327" s="54">
        <f t="shared" si="43"/>
        <v>325</v>
      </c>
      <c r="B327" s="55" t="str">
        <f t="shared" si="47"/>
        <v>K16E0831</v>
      </c>
      <c r="C327" s="54">
        <f t="shared" si="48"/>
        <v>31</v>
      </c>
      <c r="D327" s="50">
        <v>162324952</v>
      </c>
      <c r="E327" s="57" t="s">
        <v>858</v>
      </c>
      <c r="F327" s="58" t="s">
        <v>660</v>
      </c>
      <c r="G327" s="53" t="s">
        <v>225</v>
      </c>
      <c r="H327" s="51" t="s">
        <v>805</v>
      </c>
      <c r="I327" s="56">
        <v>406</v>
      </c>
      <c r="J327" s="52" t="s">
        <v>806</v>
      </c>
      <c r="K327" s="171" t="str">
        <f t="shared" si="44"/>
        <v>406K16E08</v>
      </c>
      <c r="L327" s="172">
        <f t="shared" si="51"/>
        <v>1</v>
      </c>
      <c r="M327" s="173"/>
      <c r="N327" s="174" t="str">
        <f t="shared" si="45"/>
        <v/>
      </c>
      <c r="O327" s="190" t="str">
        <f>VLOOKUP(D327,TH!D$3:K$3889,6,0)</f>
        <v>x</v>
      </c>
      <c r="P327" s="175" t="str">
        <f>IF(M327&lt;&gt;0,M327,IF(ISNA(VLOOKUP(D327,TH!D$4:K$3889,6,0))=TRUE,"Nợ HP",""))</f>
        <v/>
      </c>
      <c r="Q327" s="174">
        <f t="shared" si="46"/>
        <v>325</v>
      </c>
      <c r="R327" s="175">
        <f t="shared" ref="R327:R390" si="52">R326</f>
        <v>1</v>
      </c>
    </row>
    <row r="328" spans="1:18" ht="24.75" customHeight="1">
      <c r="A328" s="54">
        <f t="shared" ref="A328:A391" si="53">A327+1</f>
        <v>326</v>
      </c>
      <c r="B328" s="55" t="str">
        <f t="shared" si="47"/>
        <v>K16E0832</v>
      </c>
      <c r="C328" s="54">
        <f t="shared" si="48"/>
        <v>32</v>
      </c>
      <c r="D328" s="50">
        <v>162324957</v>
      </c>
      <c r="E328" s="57" t="s">
        <v>859</v>
      </c>
      <c r="F328" s="58" t="s">
        <v>860</v>
      </c>
      <c r="G328" s="53" t="s">
        <v>689</v>
      </c>
      <c r="H328" s="51" t="s">
        <v>805</v>
      </c>
      <c r="I328" s="56">
        <v>406</v>
      </c>
      <c r="J328" s="52" t="s">
        <v>806</v>
      </c>
      <c r="K328" s="171" t="str">
        <f t="shared" si="44"/>
        <v>406K16E08</v>
      </c>
      <c r="L328" s="172">
        <f t="shared" si="51"/>
        <v>1</v>
      </c>
      <c r="M328" s="173"/>
      <c r="N328" s="174" t="str">
        <f t="shared" si="45"/>
        <v/>
      </c>
      <c r="O328" s="190" t="str">
        <f>VLOOKUP(D328,TH!D$3:K$3889,6,0)</f>
        <v>x</v>
      </c>
      <c r="P328" s="175" t="str">
        <f>IF(M328&lt;&gt;0,M328,IF(ISNA(VLOOKUP(D328,TH!D$4:K$3889,6,0))=TRUE,"Nợ HP",""))</f>
        <v/>
      </c>
      <c r="Q328" s="174">
        <f t="shared" si="46"/>
        <v>326</v>
      </c>
      <c r="R328" s="175">
        <f t="shared" si="52"/>
        <v>1</v>
      </c>
    </row>
    <row r="329" spans="1:18" ht="24.75" customHeight="1">
      <c r="A329" s="54">
        <f t="shared" si="53"/>
        <v>327</v>
      </c>
      <c r="B329" s="55" t="str">
        <f t="shared" si="47"/>
        <v>K16E0833</v>
      </c>
      <c r="C329" s="54">
        <f t="shared" si="48"/>
        <v>33</v>
      </c>
      <c r="D329" s="50">
        <v>162333833</v>
      </c>
      <c r="E329" s="57" t="s">
        <v>861</v>
      </c>
      <c r="F329" s="58" t="s">
        <v>571</v>
      </c>
      <c r="G329" s="53" t="s">
        <v>862</v>
      </c>
      <c r="H329" s="51" t="s">
        <v>805</v>
      </c>
      <c r="I329" s="56">
        <v>406</v>
      </c>
      <c r="J329" s="52" t="s">
        <v>806</v>
      </c>
      <c r="K329" s="171" t="str">
        <f t="shared" si="44"/>
        <v>406K16E08</v>
      </c>
      <c r="L329" s="172">
        <f t="shared" si="51"/>
        <v>1</v>
      </c>
      <c r="M329" s="173"/>
      <c r="N329" s="174" t="str">
        <f t="shared" si="45"/>
        <v/>
      </c>
      <c r="O329" s="190" t="str">
        <f>VLOOKUP(D329,TH!D$3:K$3889,6,0)</f>
        <v>x</v>
      </c>
      <c r="P329" s="175" t="str">
        <f>IF(M329&lt;&gt;0,M329,IF(ISNA(VLOOKUP(D329,TH!D$4:K$3889,6,0))=TRUE,"Nợ HP",""))</f>
        <v/>
      </c>
      <c r="Q329" s="174">
        <f t="shared" si="46"/>
        <v>327</v>
      </c>
      <c r="R329" s="175">
        <f t="shared" si="52"/>
        <v>1</v>
      </c>
    </row>
    <row r="330" spans="1:18" ht="24.75" customHeight="1">
      <c r="A330" s="54">
        <f t="shared" si="53"/>
        <v>328</v>
      </c>
      <c r="B330" s="55" t="str">
        <f t="shared" si="47"/>
        <v>K16E0834</v>
      </c>
      <c r="C330" s="54">
        <f t="shared" si="48"/>
        <v>34</v>
      </c>
      <c r="D330" s="333">
        <v>542</v>
      </c>
      <c r="E330" s="334" t="s">
        <v>281</v>
      </c>
      <c r="F330" s="335" t="s">
        <v>486</v>
      </c>
      <c r="G330" s="53"/>
      <c r="H330" s="51" t="s">
        <v>2360</v>
      </c>
      <c r="I330" s="56">
        <v>107</v>
      </c>
      <c r="J330" s="52" t="s">
        <v>806</v>
      </c>
      <c r="K330" s="171" t="str">
        <f t="shared" ref="K330" si="54">I330&amp;J330</f>
        <v>107K16E08</v>
      </c>
      <c r="L330" s="172">
        <f t="shared" si="51"/>
        <v>2</v>
      </c>
      <c r="M330" s="173">
        <v>22750</v>
      </c>
      <c r="N330" s="174" t="str">
        <f t="shared" ref="N330" si="55">IF(M330&lt;&gt;0,"Học Ghép","")</f>
        <v>Học Ghép</v>
      </c>
      <c r="O330" s="190" t="e">
        <f>VLOOKUP(D330,TH!D$3:K$3889,6,0)</f>
        <v>#N/A</v>
      </c>
      <c r="P330" s="175">
        <f>IF(M330&lt;&gt;0,M330,IF(ISNA(VLOOKUP(D330,TH!D$4:K$3889,6,0))=TRUE,"Nợ HP",""))</f>
        <v>22750</v>
      </c>
      <c r="Q330" s="174">
        <f t="shared" ref="Q330:Q393" si="56">Q329+1</f>
        <v>328</v>
      </c>
      <c r="R330" s="175">
        <f t="shared" si="52"/>
        <v>1</v>
      </c>
    </row>
    <row r="331" spans="1:18" ht="24.75" customHeight="1">
      <c r="A331" s="54">
        <f t="shared" si="53"/>
        <v>329</v>
      </c>
      <c r="B331" s="55" t="str">
        <f t="shared" si="47"/>
        <v>K16E0901</v>
      </c>
      <c r="C331" s="54">
        <f t="shared" si="48"/>
        <v>1</v>
      </c>
      <c r="D331" s="50">
        <v>162413883</v>
      </c>
      <c r="E331" s="57" t="s">
        <v>863</v>
      </c>
      <c r="F331" s="58" t="s">
        <v>408</v>
      </c>
      <c r="G331" s="53" t="s">
        <v>756</v>
      </c>
      <c r="H331" s="51" t="s">
        <v>864</v>
      </c>
      <c r="I331" s="56">
        <v>406</v>
      </c>
      <c r="J331" s="52" t="s">
        <v>865</v>
      </c>
      <c r="K331" s="171" t="str">
        <f t="shared" si="44"/>
        <v>406K16E09</v>
      </c>
      <c r="L331" s="172">
        <f t="shared" si="51"/>
        <v>1</v>
      </c>
      <c r="M331" s="173"/>
      <c r="N331" s="174" t="str">
        <f t="shared" si="45"/>
        <v/>
      </c>
      <c r="O331" s="190" t="str">
        <f>VLOOKUP(D331,TH!D$3:K$3889,6,0)</f>
        <v>x</v>
      </c>
      <c r="P331" s="175" t="str">
        <f>IF(M331&lt;&gt;0,M331,IF(ISNA(VLOOKUP(D331,TH!D$4:K$3889,6,0))=TRUE,"Nợ HP",""))</f>
        <v/>
      </c>
      <c r="Q331" s="174">
        <f t="shared" si="56"/>
        <v>329</v>
      </c>
      <c r="R331" s="175">
        <f t="shared" si="52"/>
        <v>1</v>
      </c>
    </row>
    <row r="332" spans="1:18" ht="24.75" customHeight="1">
      <c r="A332" s="54">
        <f t="shared" si="53"/>
        <v>330</v>
      </c>
      <c r="B332" s="55" t="str">
        <f t="shared" si="47"/>
        <v>K16E0902</v>
      </c>
      <c r="C332" s="54">
        <f t="shared" si="48"/>
        <v>2</v>
      </c>
      <c r="D332" s="50">
        <v>162413891</v>
      </c>
      <c r="E332" s="57" t="s">
        <v>866</v>
      </c>
      <c r="F332" s="58" t="s">
        <v>193</v>
      </c>
      <c r="G332" s="53" t="s">
        <v>867</v>
      </c>
      <c r="H332" s="51" t="s">
        <v>864</v>
      </c>
      <c r="I332" s="56">
        <v>406</v>
      </c>
      <c r="J332" s="52" t="s">
        <v>865</v>
      </c>
      <c r="K332" s="171" t="str">
        <f t="shared" si="44"/>
        <v>406K16E09</v>
      </c>
      <c r="L332" s="172">
        <f t="shared" si="51"/>
        <v>1</v>
      </c>
      <c r="M332" s="173"/>
      <c r="N332" s="174" t="str">
        <f t="shared" ref="N332:N396" si="57">IF(M332&lt;&gt;0,"Học Ghép","")</f>
        <v/>
      </c>
      <c r="O332" s="190" t="str">
        <f>VLOOKUP(D332,TH!D$3:K$3889,6,0)</f>
        <v>x</v>
      </c>
      <c r="P332" s="175" t="str">
        <f>IF(M332&lt;&gt;0,M332,IF(ISNA(VLOOKUP(D332,TH!D$4:K$3889,6,0))=TRUE,"Nợ HP",""))</f>
        <v/>
      </c>
      <c r="Q332" s="174">
        <f t="shared" si="56"/>
        <v>330</v>
      </c>
      <c r="R332" s="175">
        <f t="shared" si="52"/>
        <v>1</v>
      </c>
    </row>
    <row r="333" spans="1:18" ht="24.75" customHeight="1">
      <c r="A333" s="54">
        <f t="shared" si="53"/>
        <v>331</v>
      </c>
      <c r="B333" s="55" t="str">
        <f t="shared" ref="B333:B396" si="58">J333&amp;TEXT(C333,"00")</f>
        <v>K16E0903</v>
      </c>
      <c r="C333" s="54">
        <f t="shared" ref="C333:C396" si="59">IF(J333&lt;&gt;J332,1,C332+1)</f>
        <v>3</v>
      </c>
      <c r="D333" s="50">
        <v>162324816</v>
      </c>
      <c r="E333" s="57" t="s">
        <v>868</v>
      </c>
      <c r="F333" s="58" t="s">
        <v>331</v>
      </c>
      <c r="G333" s="53" t="s">
        <v>869</v>
      </c>
      <c r="H333" s="51" t="s">
        <v>864</v>
      </c>
      <c r="I333" s="56">
        <v>406</v>
      </c>
      <c r="J333" s="52" t="s">
        <v>865</v>
      </c>
      <c r="K333" s="171" t="str">
        <f t="shared" ref="K333:K397" si="60">I333&amp;J333</f>
        <v>406K16E09</v>
      </c>
      <c r="L333" s="172">
        <f t="shared" si="51"/>
        <v>1</v>
      </c>
      <c r="M333" s="173"/>
      <c r="N333" s="174" t="str">
        <f t="shared" si="57"/>
        <v/>
      </c>
      <c r="O333" s="190" t="str">
        <f>VLOOKUP(D333,TH!D$3:K$3889,6,0)</f>
        <v>x</v>
      </c>
      <c r="P333" s="175" t="str">
        <f>IF(M333&lt;&gt;0,M333,IF(ISNA(VLOOKUP(D333,TH!D$4:K$3889,6,0))=TRUE,"Nợ HP",""))</f>
        <v/>
      </c>
      <c r="Q333" s="174">
        <f t="shared" si="56"/>
        <v>331</v>
      </c>
      <c r="R333" s="175">
        <f t="shared" si="52"/>
        <v>1</v>
      </c>
    </row>
    <row r="334" spans="1:18" ht="24.75" customHeight="1">
      <c r="A334" s="54">
        <f t="shared" si="53"/>
        <v>332</v>
      </c>
      <c r="B334" s="55" t="str">
        <f t="shared" si="58"/>
        <v>K16E0904</v>
      </c>
      <c r="C334" s="54">
        <f t="shared" si="59"/>
        <v>4</v>
      </c>
      <c r="D334" s="50">
        <v>162326546</v>
      </c>
      <c r="E334" s="57" t="s">
        <v>870</v>
      </c>
      <c r="F334" s="58" t="s">
        <v>331</v>
      </c>
      <c r="G334" s="53" t="s">
        <v>871</v>
      </c>
      <c r="H334" s="51" t="s">
        <v>864</v>
      </c>
      <c r="I334" s="56">
        <v>406</v>
      </c>
      <c r="J334" s="52" t="s">
        <v>865</v>
      </c>
      <c r="K334" s="171" t="str">
        <f t="shared" si="60"/>
        <v>406K16E09</v>
      </c>
      <c r="L334" s="172">
        <f t="shared" si="51"/>
        <v>1</v>
      </c>
      <c r="M334" s="173"/>
      <c r="N334" s="174" t="str">
        <f t="shared" si="57"/>
        <v/>
      </c>
      <c r="O334" s="190" t="str">
        <f>VLOOKUP(D334,TH!D$3:K$3889,6,0)</f>
        <v>x</v>
      </c>
      <c r="P334" s="175" t="str">
        <f>IF(M334&lt;&gt;0,M334,IF(ISNA(VLOOKUP(D334,TH!D$4:K$3889,6,0))=TRUE,"Nợ HP",""))</f>
        <v/>
      </c>
      <c r="Q334" s="174">
        <f t="shared" si="56"/>
        <v>332</v>
      </c>
      <c r="R334" s="175">
        <f t="shared" si="52"/>
        <v>1</v>
      </c>
    </row>
    <row r="335" spans="1:18" ht="24.75" customHeight="1">
      <c r="A335" s="54">
        <f t="shared" si="53"/>
        <v>333</v>
      </c>
      <c r="B335" s="55" t="str">
        <f t="shared" si="58"/>
        <v>K16E0905</v>
      </c>
      <c r="C335" s="54">
        <f t="shared" si="59"/>
        <v>5</v>
      </c>
      <c r="D335" s="50">
        <v>162324829</v>
      </c>
      <c r="E335" s="57" t="s">
        <v>872</v>
      </c>
      <c r="F335" s="58" t="s">
        <v>683</v>
      </c>
      <c r="G335" s="53" t="s">
        <v>510</v>
      </c>
      <c r="H335" s="51" t="s">
        <v>864</v>
      </c>
      <c r="I335" s="56">
        <v>406</v>
      </c>
      <c r="J335" s="52" t="s">
        <v>865</v>
      </c>
      <c r="K335" s="171" t="str">
        <f t="shared" si="60"/>
        <v>406K16E09</v>
      </c>
      <c r="L335" s="172">
        <f t="shared" si="51"/>
        <v>1</v>
      </c>
      <c r="M335" s="173"/>
      <c r="N335" s="174" t="str">
        <f t="shared" si="57"/>
        <v/>
      </c>
      <c r="O335" s="190" t="str">
        <f>VLOOKUP(D335,TH!D$3:K$3889,6,0)</f>
        <v>x</v>
      </c>
      <c r="P335" s="175" t="str">
        <f>IF(M335&lt;&gt;0,M335,IF(ISNA(VLOOKUP(D335,TH!D$4:K$3889,6,0))=TRUE,"Nợ HP",""))</f>
        <v/>
      </c>
      <c r="Q335" s="174">
        <f t="shared" si="56"/>
        <v>333</v>
      </c>
      <c r="R335" s="175">
        <f t="shared" si="52"/>
        <v>1</v>
      </c>
    </row>
    <row r="336" spans="1:18" ht="24.75" customHeight="1">
      <c r="A336" s="54">
        <f t="shared" si="53"/>
        <v>334</v>
      </c>
      <c r="B336" s="55" t="str">
        <f t="shared" si="58"/>
        <v>K16E0906</v>
      </c>
      <c r="C336" s="54">
        <f t="shared" si="59"/>
        <v>6</v>
      </c>
      <c r="D336" s="50">
        <v>162327198</v>
      </c>
      <c r="E336" s="57" t="s">
        <v>873</v>
      </c>
      <c r="F336" s="58" t="s">
        <v>205</v>
      </c>
      <c r="G336" s="53" t="s">
        <v>874</v>
      </c>
      <c r="H336" s="51" t="s">
        <v>864</v>
      </c>
      <c r="I336" s="56">
        <v>406</v>
      </c>
      <c r="J336" s="52" t="s">
        <v>865</v>
      </c>
      <c r="K336" s="171" t="str">
        <f t="shared" si="60"/>
        <v>406K16E09</v>
      </c>
      <c r="L336" s="172">
        <f t="shared" si="51"/>
        <v>1</v>
      </c>
      <c r="M336" s="173"/>
      <c r="N336" s="174" t="str">
        <f t="shared" si="57"/>
        <v/>
      </c>
      <c r="O336" s="190" t="str">
        <f>VLOOKUP(D336,TH!D$3:K$3889,6,0)</f>
        <v>x</v>
      </c>
      <c r="P336" s="175" t="str">
        <f>IF(M336&lt;&gt;0,M336,IF(ISNA(VLOOKUP(D336,TH!D$4:K$3889,6,0))=TRUE,"Nợ HP",""))</f>
        <v/>
      </c>
      <c r="Q336" s="174">
        <f t="shared" si="56"/>
        <v>334</v>
      </c>
      <c r="R336" s="175">
        <f t="shared" si="52"/>
        <v>1</v>
      </c>
    </row>
    <row r="337" spans="1:18" ht="24.75" customHeight="1">
      <c r="A337" s="54">
        <f t="shared" si="53"/>
        <v>335</v>
      </c>
      <c r="B337" s="55" t="str">
        <f t="shared" si="58"/>
        <v>K16E0907</v>
      </c>
      <c r="C337" s="54">
        <f t="shared" si="59"/>
        <v>7</v>
      </c>
      <c r="D337" s="50">
        <v>162324833</v>
      </c>
      <c r="E337" s="57" t="s">
        <v>875</v>
      </c>
      <c r="F337" s="58" t="s">
        <v>687</v>
      </c>
      <c r="G337" s="53" t="s">
        <v>876</v>
      </c>
      <c r="H337" s="51" t="s">
        <v>864</v>
      </c>
      <c r="I337" s="56">
        <v>406</v>
      </c>
      <c r="J337" s="52" t="s">
        <v>865</v>
      </c>
      <c r="K337" s="171" t="str">
        <f t="shared" si="60"/>
        <v>406K16E09</v>
      </c>
      <c r="L337" s="172">
        <f t="shared" si="51"/>
        <v>1</v>
      </c>
      <c r="M337" s="173"/>
      <c r="N337" s="174" t="str">
        <f t="shared" si="57"/>
        <v/>
      </c>
      <c r="O337" s="190" t="str">
        <f>VLOOKUP(D337,TH!D$3:K$3889,6,0)</f>
        <v>x</v>
      </c>
      <c r="P337" s="175" t="str">
        <f>IF(M337&lt;&gt;0,M337,IF(ISNA(VLOOKUP(D337,TH!D$4:K$3889,6,0))=TRUE,"Nợ HP",""))</f>
        <v/>
      </c>
      <c r="Q337" s="174">
        <f t="shared" si="56"/>
        <v>335</v>
      </c>
      <c r="R337" s="175">
        <f t="shared" si="52"/>
        <v>1</v>
      </c>
    </row>
    <row r="338" spans="1:18" ht="24.75" customHeight="1">
      <c r="A338" s="54">
        <f t="shared" si="53"/>
        <v>336</v>
      </c>
      <c r="B338" s="55" t="str">
        <f t="shared" si="58"/>
        <v>K16E0908</v>
      </c>
      <c r="C338" s="54">
        <f t="shared" si="59"/>
        <v>8</v>
      </c>
      <c r="D338" s="50">
        <v>162324836</v>
      </c>
      <c r="E338" s="57" t="s">
        <v>877</v>
      </c>
      <c r="F338" s="58" t="s">
        <v>208</v>
      </c>
      <c r="G338" s="53" t="s">
        <v>878</v>
      </c>
      <c r="H338" s="51" t="s">
        <v>864</v>
      </c>
      <c r="I338" s="56">
        <v>406</v>
      </c>
      <c r="J338" s="52" t="s">
        <v>865</v>
      </c>
      <c r="K338" s="171" t="str">
        <f t="shared" si="60"/>
        <v>406K16E09</v>
      </c>
      <c r="L338" s="172">
        <f t="shared" si="51"/>
        <v>1</v>
      </c>
      <c r="M338" s="173"/>
      <c r="N338" s="174" t="str">
        <f t="shared" si="57"/>
        <v/>
      </c>
      <c r="O338" s="190" t="str">
        <f>VLOOKUP(D338,TH!D$3:K$3889,6,0)</f>
        <v>x</v>
      </c>
      <c r="P338" s="175" t="str">
        <f>IF(M338&lt;&gt;0,M338,IF(ISNA(VLOOKUP(D338,TH!D$4:K$3889,6,0))=TRUE,"Nợ HP",""))</f>
        <v/>
      </c>
      <c r="Q338" s="174">
        <f t="shared" si="56"/>
        <v>336</v>
      </c>
      <c r="R338" s="175">
        <f t="shared" si="52"/>
        <v>1</v>
      </c>
    </row>
    <row r="339" spans="1:18" ht="24.75" customHeight="1">
      <c r="A339" s="54">
        <f t="shared" si="53"/>
        <v>337</v>
      </c>
      <c r="B339" s="55" t="str">
        <f t="shared" si="58"/>
        <v>K16E0909</v>
      </c>
      <c r="C339" s="54">
        <f t="shared" si="59"/>
        <v>9</v>
      </c>
      <c r="D339" s="50">
        <v>162327021</v>
      </c>
      <c r="E339" s="57" t="s">
        <v>879</v>
      </c>
      <c r="F339" s="58" t="s">
        <v>437</v>
      </c>
      <c r="G339" s="53" t="s">
        <v>782</v>
      </c>
      <c r="H339" s="51" t="s">
        <v>864</v>
      </c>
      <c r="I339" s="56">
        <v>406</v>
      </c>
      <c r="J339" s="52" t="s">
        <v>865</v>
      </c>
      <c r="K339" s="171" t="str">
        <f t="shared" si="60"/>
        <v>406K16E09</v>
      </c>
      <c r="L339" s="172">
        <f t="shared" si="51"/>
        <v>1</v>
      </c>
      <c r="M339" s="173"/>
      <c r="N339" s="174" t="str">
        <f t="shared" si="57"/>
        <v/>
      </c>
      <c r="O339" s="190" t="str">
        <f>VLOOKUP(D339,TH!D$3:K$3889,6,0)</f>
        <v>x</v>
      </c>
      <c r="P339" s="175" t="str">
        <f>IF(M339&lt;&gt;0,M339,IF(ISNA(VLOOKUP(D339,TH!D$4:K$3889,6,0))=TRUE,"Nợ HP",""))</f>
        <v/>
      </c>
      <c r="Q339" s="174">
        <f t="shared" si="56"/>
        <v>337</v>
      </c>
      <c r="R339" s="175">
        <f t="shared" si="52"/>
        <v>1</v>
      </c>
    </row>
    <row r="340" spans="1:18" ht="24.75" customHeight="1">
      <c r="A340" s="54">
        <f t="shared" si="53"/>
        <v>338</v>
      </c>
      <c r="B340" s="55" t="str">
        <f t="shared" si="58"/>
        <v>K16E0910</v>
      </c>
      <c r="C340" s="54">
        <f t="shared" si="59"/>
        <v>10</v>
      </c>
      <c r="D340" s="50">
        <v>162324846</v>
      </c>
      <c r="E340" s="57" t="s">
        <v>880</v>
      </c>
      <c r="F340" s="58" t="s">
        <v>601</v>
      </c>
      <c r="G340" s="53" t="s">
        <v>881</v>
      </c>
      <c r="H340" s="51" t="s">
        <v>864</v>
      </c>
      <c r="I340" s="56">
        <v>406</v>
      </c>
      <c r="J340" s="52" t="s">
        <v>865</v>
      </c>
      <c r="K340" s="171" t="str">
        <f t="shared" si="60"/>
        <v>406K16E09</v>
      </c>
      <c r="L340" s="172">
        <f t="shared" si="51"/>
        <v>1</v>
      </c>
      <c r="M340" s="173"/>
      <c r="N340" s="174" t="str">
        <f t="shared" si="57"/>
        <v/>
      </c>
      <c r="O340" s="190" t="e">
        <f>VLOOKUP(D340,TH!D$3:K$3889,6,0)</f>
        <v>#N/A</v>
      </c>
      <c r="P340" s="175" t="str">
        <f>IF(M340&lt;&gt;0,M340,IF(ISNA(VLOOKUP(D340,TH!D$4:K$3889,6,0))=TRUE,"Nợ HP",""))</f>
        <v>Nợ HP</v>
      </c>
      <c r="Q340" s="174">
        <f t="shared" si="56"/>
        <v>338</v>
      </c>
      <c r="R340" s="175">
        <f t="shared" si="52"/>
        <v>1</v>
      </c>
    </row>
    <row r="341" spans="1:18" ht="24.75" customHeight="1">
      <c r="A341" s="54">
        <f t="shared" si="53"/>
        <v>339</v>
      </c>
      <c r="B341" s="55" t="str">
        <f t="shared" si="58"/>
        <v>K16E0911</v>
      </c>
      <c r="C341" s="54">
        <f t="shared" si="59"/>
        <v>11</v>
      </c>
      <c r="D341" s="50">
        <v>162324850</v>
      </c>
      <c r="E341" s="57" t="s">
        <v>882</v>
      </c>
      <c r="F341" s="58" t="s">
        <v>221</v>
      </c>
      <c r="G341" s="53" t="s">
        <v>883</v>
      </c>
      <c r="H341" s="51" t="s">
        <v>864</v>
      </c>
      <c r="I341" s="56">
        <v>406</v>
      </c>
      <c r="J341" s="52" t="s">
        <v>865</v>
      </c>
      <c r="K341" s="171" t="str">
        <f t="shared" si="60"/>
        <v>406K16E09</v>
      </c>
      <c r="L341" s="172">
        <f t="shared" si="51"/>
        <v>1</v>
      </c>
      <c r="M341" s="173"/>
      <c r="N341" s="174" t="str">
        <f t="shared" si="57"/>
        <v/>
      </c>
      <c r="O341" s="190" t="str">
        <f>VLOOKUP(D341,TH!D$3:K$3889,6,0)</f>
        <v>x</v>
      </c>
      <c r="P341" s="175" t="str">
        <f>IF(M341&lt;&gt;0,M341,IF(ISNA(VLOOKUP(D341,TH!D$4:K$3889,6,0))=TRUE,"Nợ HP",""))</f>
        <v/>
      </c>
      <c r="Q341" s="174">
        <f t="shared" si="56"/>
        <v>339</v>
      </c>
      <c r="R341" s="175">
        <f t="shared" si="52"/>
        <v>1</v>
      </c>
    </row>
    <row r="342" spans="1:18" ht="24.75" customHeight="1">
      <c r="A342" s="54">
        <f t="shared" si="53"/>
        <v>340</v>
      </c>
      <c r="B342" s="55" t="str">
        <f t="shared" si="58"/>
        <v>K16E0912</v>
      </c>
      <c r="C342" s="54">
        <f t="shared" si="59"/>
        <v>12</v>
      </c>
      <c r="D342" s="50">
        <v>162324855</v>
      </c>
      <c r="E342" s="57" t="s">
        <v>884</v>
      </c>
      <c r="F342" s="58" t="s">
        <v>519</v>
      </c>
      <c r="G342" s="53" t="s">
        <v>885</v>
      </c>
      <c r="H342" s="51" t="s">
        <v>864</v>
      </c>
      <c r="I342" s="56">
        <v>406</v>
      </c>
      <c r="J342" s="52" t="s">
        <v>865</v>
      </c>
      <c r="K342" s="171" t="str">
        <f t="shared" si="60"/>
        <v>406K16E09</v>
      </c>
      <c r="L342" s="172">
        <f t="shared" si="51"/>
        <v>1</v>
      </c>
      <c r="M342" s="173"/>
      <c r="N342" s="174" t="str">
        <f t="shared" si="57"/>
        <v/>
      </c>
      <c r="O342" s="190" t="str">
        <f>VLOOKUP(D342,TH!D$3:K$3889,6,0)</f>
        <v>x</v>
      </c>
      <c r="P342" s="175" t="str">
        <f>IF(M342&lt;&gt;0,M342,IF(ISNA(VLOOKUP(D342,TH!D$4:K$3889,6,0))=TRUE,"Nợ HP",""))</f>
        <v/>
      </c>
      <c r="Q342" s="174">
        <f t="shared" si="56"/>
        <v>340</v>
      </c>
      <c r="R342" s="175">
        <f t="shared" si="52"/>
        <v>1</v>
      </c>
    </row>
    <row r="343" spans="1:18" ht="24.75" customHeight="1">
      <c r="A343" s="54">
        <f t="shared" si="53"/>
        <v>341</v>
      </c>
      <c r="B343" s="55" t="str">
        <f t="shared" si="58"/>
        <v>K16E0913</v>
      </c>
      <c r="C343" s="54">
        <f t="shared" si="59"/>
        <v>13</v>
      </c>
      <c r="D343" s="50">
        <v>162263679</v>
      </c>
      <c r="E343" s="57" t="s">
        <v>886</v>
      </c>
      <c r="F343" s="58" t="s">
        <v>238</v>
      </c>
      <c r="G343" s="53" t="s">
        <v>658</v>
      </c>
      <c r="H343" s="51" t="s">
        <v>864</v>
      </c>
      <c r="I343" s="56">
        <v>406</v>
      </c>
      <c r="J343" s="52" t="s">
        <v>865</v>
      </c>
      <c r="K343" s="171" t="str">
        <f t="shared" si="60"/>
        <v>406K16E09</v>
      </c>
      <c r="L343" s="172">
        <f t="shared" si="51"/>
        <v>1</v>
      </c>
      <c r="M343" s="173"/>
      <c r="N343" s="174" t="str">
        <f t="shared" si="57"/>
        <v/>
      </c>
      <c r="O343" s="190" t="str">
        <f>VLOOKUP(D343,TH!D$3:K$3889,6,0)</f>
        <v>x</v>
      </c>
      <c r="P343" s="175" t="str">
        <f>IF(M343&lt;&gt;0,M343,IF(ISNA(VLOOKUP(D343,TH!D$4:K$3889,6,0))=TRUE,"Nợ HP",""))</f>
        <v/>
      </c>
      <c r="Q343" s="174">
        <f t="shared" si="56"/>
        <v>341</v>
      </c>
      <c r="R343" s="175">
        <f t="shared" si="52"/>
        <v>1</v>
      </c>
    </row>
    <row r="344" spans="1:18" ht="24.75" customHeight="1">
      <c r="A344" s="54">
        <f t="shared" si="53"/>
        <v>342</v>
      </c>
      <c r="B344" s="55" t="str">
        <f t="shared" si="58"/>
        <v>K16E0914</v>
      </c>
      <c r="C344" s="54">
        <f t="shared" si="59"/>
        <v>14</v>
      </c>
      <c r="D344" s="50">
        <v>162324864</v>
      </c>
      <c r="E344" s="57" t="s">
        <v>887</v>
      </c>
      <c r="F344" s="58" t="s">
        <v>238</v>
      </c>
      <c r="G344" s="53" t="s">
        <v>888</v>
      </c>
      <c r="H344" s="51" t="s">
        <v>864</v>
      </c>
      <c r="I344" s="56">
        <v>406</v>
      </c>
      <c r="J344" s="52" t="s">
        <v>865</v>
      </c>
      <c r="K344" s="171" t="str">
        <f t="shared" si="60"/>
        <v>406K16E09</v>
      </c>
      <c r="L344" s="172">
        <f t="shared" si="51"/>
        <v>1</v>
      </c>
      <c r="M344" s="173"/>
      <c r="N344" s="174" t="str">
        <f t="shared" si="57"/>
        <v/>
      </c>
      <c r="O344" s="190" t="str">
        <f>VLOOKUP(D344,TH!D$3:K$3889,6,0)</f>
        <v>x</v>
      </c>
      <c r="P344" s="175" t="str">
        <f>IF(M344&lt;&gt;0,M344,IF(ISNA(VLOOKUP(D344,TH!D$4:K$3889,6,0))=TRUE,"Nợ HP",""))</f>
        <v/>
      </c>
      <c r="Q344" s="174">
        <f t="shared" si="56"/>
        <v>342</v>
      </c>
      <c r="R344" s="175">
        <f t="shared" si="52"/>
        <v>1</v>
      </c>
    </row>
    <row r="345" spans="1:18" ht="24.75" customHeight="1">
      <c r="A345" s="54">
        <f t="shared" si="53"/>
        <v>343</v>
      </c>
      <c r="B345" s="55" t="str">
        <f t="shared" si="58"/>
        <v>K16E0915</v>
      </c>
      <c r="C345" s="54">
        <f t="shared" si="59"/>
        <v>15</v>
      </c>
      <c r="D345" s="50">
        <v>162324867</v>
      </c>
      <c r="E345" s="57" t="s">
        <v>849</v>
      </c>
      <c r="F345" s="58" t="s">
        <v>124</v>
      </c>
      <c r="G345" s="53" t="s">
        <v>326</v>
      </c>
      <c r="H345" s="51" t="s">
        <v>864</v>
      </c>
      <c r="I345" s="56">
        <v>406</v>
      </c>
      <c r="J345" s="52" t="s">
        <v>865</v>
      </c>
      <c r="K345" s="171" t="str">
        <f t="shared" si="60"/>
        <v>406K16E09</v>
      </c>
      <c r="L345" s="172">
        <f t="shared" si="51"/>
        <v>1</v>
      </c>
      <c r="M345" s="173"/>
      <c r="N345" s="174" t="str">
        <f t="shared" si="57"/>
        <v/>
      </c>
      <c r="O345" s="190" t="str">
        <f>VLOOKUP(D345,TH!D$3:K$3889,6,0)</f>
        <v>x</v>
      </c>
      <c r="P345" s="175" t="str">
        <f>IF(M345&lt;&gt;0,M345,IF(ISNA(VLOOKUP(D345,TH!D$4:K$3889,6,0))=TRUE,"Nợ HP",""))</f>
        <v/>
      </c>
      <c r="Q345" s="174">
        <f t="shared" si="56"/>
        <v>343</v>
      </c>
      <c r="R345" s="175">
        <f t="shared" si="52"/>
        <v>1</v>
      </c>
    </row>
    <row r="346" spans="1:18" ht="24.75" customHeight="1">
      <c r="A346" s="54">
        <f t="shared" si="53"/>
        <v>344</v>
      </c>
      <c r="B346" s="55" t="str">
        <f t="shared" si="58"/>
        <v>K16E0916</v>
      </c>
      <c r="C346" s="54">
        <f t="shared" si="59"/>
        <v>16</v>
      </c>
      <c r="D346" s="50">
        <v>162324869</v>
      </c>
      <c r="E346" s="57" t="s">
        <v>889</v>
      </c>
      <c r="F346" s="58" t="s">
        <v>520</v>
      </c>
      <c r="G346" s="53" t="s">
        <v>283</v>
      </c>
      <c r="H346" s="51" t="s">
        <v>864</v>
      </c>
      <c r="I346" s="56">
        <v>406</v>
      </c>
      <c r="J346" s="52" t="s">
        <v>865</v>
      </c>
      <c r="K346" s="171" t="str">
        <f t="shared" si="60"/>
        <v>406K16E09</v>
      </c>
      <c r="L346" s="172">
        <f t="shared" si="51"/>
        <v>1</v>
      </c>
      <c r="M346" s="173"/>
      <c r="N346" s="174" t="str">
        <f t="shared" si="57"/>
        <v/>
      </c>
      <c r="O346" s="190" t="str">
        <f>VLOOKUP(D346,TH!D$3:K$3889,6,0)</f>
        <v>x</v>
      </c>
      <c r="P346" s="175" t="str">
        <f>IF(M346&lt;&gt;0,M346,IF(ISNA(VLOOKUP(D346,TH!D$4:K$3889,6,0))=TRUE,"Nợ HP",""))</f>
        <v/>
      </c>
      <c r="Q346" s="174">
        <f t="shared" si="56"/>
        <v>344</v>
      </c>
      <c r="R346" s="175">
        <f t="shared" si="52"/>
        <v>1</v>
      </c>
    </row>
    <row r="347" spans="1:18" ht="24.75" customHeight="1">
      <c r="A347" s="54">
        <f t="shared" si="53"/>
        <v>345</v>
      </c>
      <c r="B347" s="55" t="str">
        <f t="shared" si="58"/>
        <v>K16E0917</v>
      </c>
      <c r="C347" s="54">
        <f t="shared" si="59"/>
        <v>17</v>
      </c>
      <c r="D347" s="50">
        <v>162324872</v>
      </c>
      <c r="E347" s="57" t="s">
        <v>889</v>
      </c>
      <c r="F347" s="58" t="s">
        <v>453</v>
      </c>
      <c r="G347" s="53" t="s">
        <v>225</v>
      </c>
      <c r="H347" s="51" t="s">
        <v>864</v>
      </c>
      <c r="I347" s="56">
        <v>406</v>
      </c>
      <c r="J347" s="52" t="s">
        <v>865</v>
      </c>
      <c r="K347" s="171" t="str">
        <f t="shared" si="60"/>
        <v>406K16E09</v>
      </c>
      <c r="L347" s="172">
        <f t="shared" si="51"/>
        <v>1</v>
      </c>
      <c r="M347" s="173"/>
      <c r="N347" s="174" t="str">
        <f t="shared" si="57"/>
        <v/>
      </c>
      <c r="O347" s="190" t="str">
        <f>VLOOKUP(D347,TH!D$3:K$3889,6,0)</f>
        <v>x</v>
      </c>
      <c r="P347" s="175" t="str">
        <f>IF(M347&lt;&gt;0,M347,IF(ISNA(VLOOKUP(D347,TH!D$4:K$3889,6,0))=TRUE,"Nợ HP",""))</f>
        <v/>
      </c>
      <c r="Q347" s="174">
        <f t="shared" si="56"/>
        <v>345</v>
      </c>
      <c r="R347" s="175">
        <f t="shared" si="52"/>
        <v>1</v>
      </c>
    </row>
    <row r="348" spans="1:18" ht="24.75" customHeight="1">
      <c r="A348" s="54">
        <f t="shared" si="53"/>
        <v>346</v>
      </c>
      <c r="B348" s="55" t="str">
        <f t="shared" si="58"/>
        <v>K16E0918</v>
      </c>
      <c r="C348" s="54">
        <f t="shared" si="59"/>
        <v>18</v>
      </c>
      <c r="D348" s="50">
        <v>162324880</v>
      </c>
      <c r="E348" s="57" t="s">
        <v>890</v>
      </c>
      <c r="F348" s="58" t="s">
        <v>891</v>
      </c>
      <c r="G348" s="53" t="s">
        <v>225</v>
      </c>
      <c r="H348" s="51" t="s">
        <v>864</v>
      </c>
      <c r="I348" s="56">
        <v>406</v>
      </c>
      <c r="J348" s="52" t="s">
        <v>865</v>
      </c>
      <c r="K348" s="171" t="str">
        <f t="shared" si="60"/>
        <v>406K16E09</v>
      </c>
      <c r="L348" s="172">
        <f t="shared" si="51"/>
        <v>1</v>
      </c>
      <c r="M348" s="173"/>
      <c r="N348" s="174" t="str">
        <f t="shared" si="57"/>
        <v/>
      </c>
      <c r="O348" s="190" t="str">
        <f>VLOOKUP(D348,TH!D$3:K$3889,6,0)</f>
        <v>x</v>
      </c>
      <c r="P348" s="175" t="str">
        <f>IF(M348&lt;&gt;0,M348,IF(ISNA(VLOOKUP(D348,TH!D$4:K$3889,6,0))=TRUE,"Nợ HP",""))</f>
        <v/>
      </c>
      <c r="Q348" s="174">
        <f t="shared" si="56"/>
        <v>346</v>
      </c>
      <c r="R348" s="175">
        <f t="shared" si="52"/>
        <v>1</v>
      </c>
    </row>
    <row r="349" spans="1:18" ht="24.75" customHeight="1">
      <c r="A349" s="54">
        <f t="shared" si="53"/>
        <v>347</v>
      </c>
      <c r="B349" s="55" t="str">
        <f t="shared" si="58"/>
        <v>K16E0919</v>
      </c>
      <c r="C349" s="54">
        <f t="shared" si="59"/>
        <v>19</v>
      </c>
      <c r="D349" s="50">
        <v>162324882</v>
      </c>
      <c r="E349" s="57" t="s">
        <v>892</v>
      </c>
      <c r="F349" s="58" t="s">
        <v>629</v>
      </c>
      <c r="G349" s="53" t="s">
        <v>893</v>
      </c>
      <c r="H349" s="51" t="s">
        <v>864</v>
      </c>
      <c r="I349" s="56">
        <v>406</v>
      </c>
      <c r="J349" s="52" t="s">
        <v>865</v>
      </c>
      <c r="K349" s="171" t="str">
        <f t="shared" si="60"/>
        <v>406K16E09</v>
      </c>
      <c r="L349" s="172">
        <f t="shared" si="51"/>
        <v>1</v>
      </c>
      <c r="M349" s="173"/>
      <c r="N349" s="174" t="str">
        <f t="shared" si="57"/>
        <v/>
      </c>
      <c r="O349" s="190" t="str">
        <f>VLOOKUP(D349,TH!D$3:K$3889,6,0)</f>
        <v>x</v>
      </c>
      <c r="P349" s="175" t="str">
        <f>IF(M349&lt;&gt;0,M349,IF(ISNA(VLOOKUP(D349,TH!D$4:K$3889,6,0))=TRUE,"Nợ HP",""))</f>
        <v/>
      </c>
      <c r="Q349" s="174">
        <f t="shared" si="56"/>
        <v>347</v>
      </c>
      <c r="R349" s="175">
        <f t="shared" si="52"/>
        <v>1</v>
      </c>
    </row>
    <row r="350" spans="1:18" ht="24.75" customHeight="1">
      <c r="A350" s="54">
        <f t="shared" si="53"/>
        <v>348</v>
      </c>
      <c r="B350" s="55" t="str">
        <f t="shared" si="58"/>
        <v>K16E0920</v>
      </c>
      <c r="C350" s="54">
        <f t="shared" si="59"/>
        <v>20</v>
      </c>
      <c r="D350" s="50">
        <v>162324885</v>
      </c>
      <c r="E350" s="57" t="s">
        <v>880</v>
      </c>
      <c r="F350" s="58" t="s">
        <v>894</v>
      </c>
      <c r="G350" s="53" t="s">
        <v>389</v>
      </c>
      <c r="H350" s="51" t="s">
        <v>864</v>
      </c>
      <c r="I350" s="56">
        <v>406</v>
      </c>
      <c r="J350" s="52" t="s">
        <v>865</v>
      </c>
      <c r="K350" s="171" t="str">
        <f t="shared" si="60"/>
        <v>406K16E09</v>
      </c>
      <c r="L350" s="172">
        <f t="shared" si="51"/>
        <v>1</v>
      </c>
      <c r="M350" s="173"/>
      <c r="N350" s="174" t="str">
        <f t="shared" si="57"/>
        <v/>
      </c>
      <c r="O350" s="190" t="str">
        <f>VLOOKUP(D350,TH!D$3:K$3889,6,0)</f>
        <v>x</v>
      </c>
      <c r="P350" s="175" t="str">
        <f>IF(M350&lt;&gt;0,M350,IF(ISNA(VLOOKUP(D350,TH!D$4:K$3889,6,0))=TRUE,"Nợ HP",""))</f>
        <v/>
      </c>
      <c r="Q350" s="174">
        <f t="shared" si="56"/>
        <v>348</v>
      </c>
      <c r="R350" s="175">
        <f t="shared" si="52"/>
        <v>1</v>
      </c>
    </row>
    <row r="351" spans="1:18" ht="24.75" customHeight="1">
      <c r="A351" s="54">
        <f t="shared" si="53"/>
        <v>349</v>
      </c>
      <c r="B351" s="55" t="str">
        <f t="shared" si="58"/>
        <v>K16E0921</v>
      </c>
      <c r="C351" s="54">
        <f t="shared" si="59"/>
        <v>21</v>
      </c>
      <c r="D351" s="50">
        <v>162324900</v>
      </c>
      <c r="E351" s="57" t="s">
        <v>895</v>
      </c>
      <c r="F351" s="58" t="s">
        <v>121</v>
      </c>
      <c r="G351" s="53" t="s">
        <v>645</v>
      </c>
      <c r="H351" s="51" t="s">
        <v>864</v>
      </c>
      <c r="I351" s="56">
        <v>406</v>
      </c>
      <c r="J351" s="52" t="s">
        <v>865</v>
      </c>
      <c r="K351" s="171" t="str">
        <f t="shared" si="60"/>
        <v>406K16E09</v>
      </c>
      <c r="L351" s="172">
        <f t="shared" si="51"/>
        <v>1</v>
      </c>
      <c r="M351" s="173"/>
      <c r="N351" s="174" t="str">
        <f t="shared" si="57"/>
        <v/>
      </c>
      <c r="O351" s="190" t="str">
        <f>VLOOKUP(D351,TH!D$3:K$3889,6,0)</f>
        <v>x</v>
      </c>
      <c r="P351" s="175" t="str">
        <f>IF(M351&lt;&gt;0,M351,IF(ISNA(VLOOKUP(D351,TH!D$4:K$3889,6,0))=TRUE,"Nợ HP",""))</f>
        <v/>
      </c>
      <c r="Q351" s="174">
        <f t="shared" si="56"/>
        <v>349</v>
      </c>
      <c r="R351" s="175">
        <f t="shared" si="52"/>
        <v>1</v>
      </c>
    </row>
    <row r="352" spans="1:18" ht="24.75" customHeight="1">
      <c r="A352" s="54">
        <f t="shared" si="53"/>
        <v>350</v>
      </c>
      <c r="B352" s="55" t="str">
        <f t="shared" si="58"/>
        <v>K16E0922</v>
      </c>
      <c r="C352" s="54">
        <f t="shared" si="59"/>
        <v>22</v>
      </c>
      <c r="D352" s="50">
        <v>162324901</v>
      </c>
      <c r="E352" s="57" t="s">
        <v>896</v>
      </c>
      <c r="F352" s="58" t="s">
        <v>121</v>
      </c>
      <c r="G352" s="53" t="s">
        <v>343</v>
      </c>
      <c r="H352" s="51" t="s">
        <v>864</v>
      </c>
      <c r="I352" s="56">
        <v>406</v>
      </c>
      <c r="J352" s="52" t="s">
        <v>865</v>
      </c>
      <c r="K352" s="171" t="str">
        <f t="shared" si="60"/>
        <v>406K16E09</v>
      </c>
      <c r="L352" s="172">
        <f t="shared" si="51"/>
        <v>1</v>
      </c>
      <c r="M352" s="173"/>
      <c r="N352" s="174" t="str">
        <f t="shared" si="57"/>
        <v/>
      </c>
      <c r="O352" s="190" t="str">
        <f>VLOOKUP(D352,TH!D$3:K$3889,6,0)</f>
        <v>x</v>
      </c>
      <c r="P352" s="175" t="str">
        <f>IF(M352&lt;&gt;0,M352,IF(ISNA(VLOOKUP(D352,TH!D$4:K$3889,6,0))=TRUE,"Nợ HP",""))</f>
        <v/>
      </c>
      <c r="Q352" s="174">
        <f t="shared" si="56"/>
        <v>350</v>
      </c>
      <c r="R352" s="175">
        <f t="shared" si="52"/>
        <v>1</v>
      </c>
    </row>
    <row r="353" spans="1:18" ht="24.75" customHeight="1">
      <c r="A353" s="54">
        <f t="shared" si="53"/>
        <v>351</v>
      </c>
      <c r="B353" s="55" t="str">
        <f t="shared" si="58"/>
        <v>K16E0923</v>
      </c>
      <c r="C353" s="54">
        <f t="shared" si="59"/>
        <v>23</v>
      </c>
      <c r="D353" s="50">
        <v>162324904</v>
      </c>
      <c r="E353" s="57" t="s">
        <v>873</v>
      </c>
      <c r="F353" s="58" t="s">
        <v>539</v>
      </c>
      <c r="G353" s="53" t="s">
        <v>418</v>
      </c>
      <c r="H353" s="51" t="s">
        <v>864</v>
      </c>
      <c r="I353" s="56">
        <v>406</v>
      </c>
      <c r="J353" s="52" t="s">
        <v>865</v>
      </c>
      <c r="K353" s="171" t="str">
        <f t="shared" si="60"/>
        <v>406K16E09</v>
      </c>
      <c r="L353" s="172">
        <f t="shared" si="51"/>
        <v>1</v>
      </c>
      <c r="M353" s="173"/>
      <c r="N353" s="174" t="str">
        <f t="shared" si="57"/>
        <v/>
      </c>
      <c r="O353" s="190" t="str">
        <f>VLOOKUP(D353,TH!D$3:K$3889,6,0)</f>
        <v>x</v>
      </c>
      <c r="P353" s="175" t="str">
        <f>IF(M353&lt;&gt;0,M353,IF(ISNA(VLOOKUP(D353,TH!D$4:K$3889,6,0))=TRUE,"Nợ HP",""))</f>
        <v/>
      </c>
      <c r="Q353" s="174">
        <f t="shared" si="56"/>
        <v>351</v>
      </c>
      <c r="R353" s="175">
        <f t="shared" si="52"/>
        <v>1</v>
      </c>
    </row>
    <row r="354" spans="1:18" ht="24.75" customHeight="1">
      <c r="A354" s="54">
        <f t="shared" si="53"/>
        <v>352</v>
      </c>
      <c r="B354" s="55" t="str">
        <f t="shared" si="58"/>
        <v>K16E0924</v>
      </c>
      <c r="C354" s="54">
        <f t="shared" si="59"/>
        <v>24</v>
      </c>
      <c r="D354" s="50">
        <v>162324911</v>
      </c>
      <c r="E354" s="57" t="s">
        <v>859</v>
      </c>
      <c r="F354" s="58" t="s">
        <v>381</v>
      </c>
      <c r="G354" s="53" t="s">
        <v>313</v>
      </c>
      <c r="H354" s="51" t="s">
        <v>864</v>
      </c>
      <c r="I354" s="56">
        <v>406</v>
      </c>
      <c r="J354" s="52" t="s">
        <v>865</v>
      </c>
      <c r="K354" s="171" t="str">
        <f t="shared" si="60"/>
        <v>406K16E09</v>
      </c>
      <c r="L354" s="172">
        <f t="shared" si="51"/>
        <v>1</v>
      </c>
      <c r="M354" s="173"/>
      <c r="N354" s="174" t="str">
        <f t="shared" si="57"/>
        <v/>
      </c>
      <c r="O354" s="190" t="str">
        <f>VLOOKUP(D354,TH!D$3:K$3889,6,0)</f>
        <v>x</v>
      </c>
      <c r="P354" s="175" t="str">
        <f>IF(M354&lt;&gt;0,M354,IF(ISNA(VLOOKUP(D354,TH!D$4:K$3889,6,0))=TRUE,"Nợ HP",""))</f>
        <v/>
      </c>
      <c r="Q354" s="174">
        <f t="shared" si="56"/>
        <v>352</v>
      </c>
      <c r="R354" s="175">
        <f t="shared" si="52"/>
        <v>1</v>
      </c>
    </row>
    <row r="355" spans="1:18" ht="24.75" customHeight="1">
      <c r="A355" s="54">
        <f t="shared" si="53"/>
        <v>353</v>
      </c>
      <c r="B355" s="55" t="str">
        <f t="shared" si="58"/>
        <v>K16E0925</v>
      </c>
      <c r="C355" s="54">
        <f t="shared" si="59"/>
        <v>25</v>
      </c>
      <c r="D355" s="50">
        <v>162324913</v>
      </c>
      <c r="E355" s="57" t="s">
        <v>897</v>
      </c>
      <c r="F355" s="58" t="s">
        <v>642</v>
      </c>
      <c r="G355" s="53" t="s">
        <v>898</v>
      </c>
      <c r="H355" s="51" t="s">
        <v>864</v>
      </c>
      <c r="I355" s="56">
        <v>406</v>
      </c>
      <c r="J355" s="52" t="s">
        <v>865</v>
      </c>
      <c r="K355" s="171" t="str">
        <f t="shared" si="60"/>
        <v>406K16E09</v>
      </c>
      <c r="L355" s="172">
        <f t="shared" si="51"/>
        <v>1</v>
      </c>
      <c r="M355" s="173"/>
      <c r="N355" s="174" t="str">
        <f t="shared" si="57"/>
        <v/>
      </c>
      <c r="O355" s="190" t="str">
        <f>VLOOKUP(D355,TH!D$3:K$3889,6,0)</f>
        <v>x</v>
      </c>
      <c r="P355" s="175" t="str">
        <f>IF(M355&lt;&gt;0,M355,IF(ISNA(VLOOKUP(D355,TH!D$4:K$3889,6,0))=TRUE,"Nợ HP",""))</f>
        <v/>
      </c>
      <c r="Q355" s="174">
        <f t="shared" si="56"/>
        <v>353</v>
      </c>
      <c r="R355" s="175">
        <f t="shared" si="52"/>
        <v>1</v>
      </c>
    </row>
    <row r="356" spans="1:18" ht="24.75" customHeight="1">
      <c r="A356" s="54">
        <f t="shared" si="53"/>
        <v>354</v>
      </c>
      <c r="B356" s="55" t="str">
        <f t="shared" si="58"/>
        <v>K16E0926</v>
      </c>
      <c r="C356" s="54">
        <f t="shared" si="59"/>
        <v>26</v>
      </c>
      <c r="D356" s="50">
        <v>162326725</v>
      </c>
      <c r="E356" s="57" t="s">
        <v>899</v>
      </c>
      <c r="F356" s="58" t="s">
        <v>546</v>
      </c>
      <c r="G356" s="53" t="s">
        <v>900</v>
      </c>
      <c r="H356" s="51" t="s">
        <v>864</v>
      </c>
      <c r="I356" s="56">
        <v>406</v>
      </c>
      <c r="J356" s="52" t="s">
        <v>865</v>
      </c>
      <c r="K356" s="171" t="str">
        <f t="shared" si="60"/>
        <v>406K16E09</v>
      </c>
      <c r="L356" s="172">
        <f t="shared" si="51"/>
        <v>1</v>
      </c>
      <c r="M356" s="173"/>
      <c r="N356" s="174" t="str">
        <f t="shared" si="57"/>
        <v/>
      </c>
      <c r="O356" s="190" t="str">
        <f>VLOOKUP(D356,TH!D$3:K$3889,6,0)</f>
        <v>x</v>
      </c>
      <c r="P356" s="175" t="str">
        <f>IF(M356&lt;&gt;0,M356,IF(ISNA(VLOOKUP(D356,TH!D$4:K$3889,6,0))=TRUE,"Nợ HP",""))</f>
        <v/>
      </c>
      <c r="Q356" s="174">
        <f t="shared" si="56"/>
        <v>354</v>
      </c>
      <c r="R356" s="175">
        <f t="shared" si="52"/>
        <v>1</v>
      </c>
    </row>
    <row r="357" spans="1:18" ht="24.75" customHeight="1">
      <c r="A357" s="54">
        <f t="shared" si="53"/>
        <v>355</v>
      </c>
      <c r="B357" s="55" t="str">
        <f t="shared" si="58"/>
        <v>K16E0927</v>
      </c>
      <c r="C357" s="54">
        <f t="shared" si="59"/>
        <v>27</v>
      </c>
      <c r="D357" s="50">
        <v>162327371</v>
      </c>
      <c r="E357" s="57" t="s">
        <v>901</v>
      </c>
      <c r="F357" s="58" t="s">
        <v>649</v>
      </c>
      <c r="G357" s="53" t="s">
        <v>592</v>
      </c>
      <c r="H357" s="51" t="s">
        <v>864</v>
      </c>
      <c r="I357" s="56">
        <v>406</v>
      </c>
      <c r="J357" s="52" t="s">
        <v>865</v>
      </c>
      <c r="K357" s="171" t="str">
        <f t="shared" si="60"/>
        <v>406K16E09</v>
      </c>
      <c r="L357" s="172">
        <f t="shared" si="51"/>
        <v>1</v>
      </c>
      <c r="M357" s="173"/>
      <c r="N357" s="174" t="str">
        <f t="shared" si="57"/>
        <v/>
      </c>
      <c r="O357" s="190" t="str">
        <f>VLOOKUP(D357,TH!D$3:K$3889,6,0)</f>
        <v>x</v>
      </c>
      <c r="P357" s="175" t="str">
        <f>IF(M357&lt;&gt;0,M357,IF(ISNA(VLOOKUP(D357,TH!D$4:K$3889,6,0))=TRUE,"Nợ HP",""))</f>
        <v/>
      </c>
      <c r="Q357" s="174">
        <f t="shared" si="56"/>
        <v>355</v>
      </c>
      <c r="R357" s="175">
        <f t="shared" si="52"/>
        <v>1</v>
      </c>
    </row>
    <row r="358" spans="1:18" ht="24.75" customHeight="1">
      <c r="A358" s="54">
        <f t="shared" si="53"/>
        <v>356</v>
      </c>
      <c r="B358" s="55" t="str">
        <f t="shared" si="58"/>
        <v>K16E0928</v>
      </c>
      <c r="C358" s="54">
        <f t="shared" si="59"/>
        <v>28</v>
      </c>
      <c r="D358" s="50">
        <v>162324919</v>
      </c>
      <c r="E358" s="57" t="s">
        <v>902</v>
      </c>
      <c r="F358" s="58" t="s">
        <v>712</v>
      </c>
      <c r="G358" s="53" t="s">
        <v>324</v>
      </c>
      <c r="H358" s="51" t="s">
        <v>864</v>
      </c>
      <c r="I358" s="56">
        <v>406</v>
      </c>
      <c r="J358" s="52" t="s">
        <v>865</v>
      </c>
      <c r="K358" s="171" t="str">
        <f t="shared" si="60"/>
        <v>406K16E09</v>
      </c>
      <c r="L358" s="172">
        <f t="shared" si="51"/>
        <v>1</v>
      </c>
      <c r="M358" s="173"/>
      <c r="N358" s="174" t="str">
        <f t="shared" si="57"/>
        <v/>
      </c>
      <c r="O358" s="190" t="str">
        <f>VLOOKUP(D358,TH!D$3:K$3889,6,0)</f>
        <v>x</v>
      </c>
      <c r="P358" s="175" t="str">
        <f>IF(M358&lt;&gt;0,M358,IF(ISNA(VLOOKUP(D358,TH!D$4:K$3889,6,0))=TRUE,"Nợ HP",""))</f>
        <v/>
      </c>
      <c r="Q358" s="174">
        <f t="shared" si="56"/>
        <v>356</v>
      </c>
      <c r="R358" s="175">
        <f t="shared" si="52"/>
        <v>1</v>
      </c>
    </row>
    <row r="359" spans="1:18" ht="24.75" customHeight="1">
      <c r="A359" s="54">
        <f t="shared" si="53"/>
        <v>357</v>
      </c>
      <c r="B359" s="55" t="str">
        <f t="shared" si="58"/>
        <v>K16E0929</v>
      </c>
      <c r="C359" s="54">
        <f t="shared" si="59"/>
        <v>29</v>
      </c>
      <c r="D359" s="50">
        <v>162324921</v>
      </c>
      <c r="E359" s="57" t="s">
        <v>810</v>
      </c>
      <c r="F359" s="58" t="s">
        <v>903</v>
      </c>
      <c r="G359" s="53" t="s">
        <v>904</v>
      </c>
      <c r="H359" s="51" t="s">
        <v>864</v>
      </c>
      <c r="I359" s="56">
        <v>406</v>
      </c>
      <c r="J359" s="52" t="s">
        <v>865</v>
      </c>
      <c r="K359" s="171" t="str">
        <f t="shared" si="60"/>
        <v>406K16E09</v>
      </c>
      <c r="L359" s="172">
        <f t="shared" si="51"/>
        <v>1</v>
      </c>
      <c r="M359" s="173"/>
      <c r="N359" s="174" t="str">
        <f t="shared" si="57"/>
        <v/>
      </c>
      <c r="O359" s="190" t="str">
        <f>VLOOKUP(D359,TH!D$3:K$3889,6,0)</f>
        <v>x</v>
      </c>
      <c r="P359" s="175" t="str">
        <f>IF(M359&lt;&gt;0,M359,IF(ISNA(VLOOKUP(D359,TH!D$4:K$3889,6,0))=TRUE,"Nợ HP",""))</f>
        <v/>
      </c>
      <c r="Q359" s="174">
        <f t="shared" si="56"/>
        <v>357</v>
      </c>
      <c r="R359" s="175">
        <f t="shared" si="52"/>
        <v>1</v>
      </c>
    </row>
    <row r="360" spans="1:18" ht="24.75" customHeight="1">
      <c r="A360" s="54">
        <f t="shared" si="53"/>
        <v>358</v>
      </c>
      <c r="B360" s="55" t="str">
        <f t="shared" si="58"/>
        <v>K16E0930</v>
      </c>
      <c r="C360" s="54">
        <f t="shared" si="59"/>
        <v>30</v>
      </c>
      <c r="D360" s="50">
        <v>162324926</v>
      </c>
      <c r="E360" s="57" t="s">
        <v>123</v>
      </c>
      <c r="F360" s="58" t="s">
        <v>288</v>
      </c>
      <c r="G360" s="53" t="s">
        <v>260</v>
      </c>
      <c r="H360" s="51" t="s">
        <v>864</v>
      </c>
      <c r="I360" s="56">
        <v>406</v>
      </c>
      <c r="J360" s="52" t="s">
        <v>865</v>
      </c>
      <c r="K360" s="171" t="str">
        <f t="shared" si="60"/>
        <v>406K16E09</v>
      </c>
      <c r="L360" s="172">
        <f t="shared" si="51"/>
        <v>1</v>
      </c>
      <c r="M360" s="173"/>
      <c r="N360" s="174" t="str">
        <f t="shared" si="57"/>
        <v/>
      </c>
      <c r="O360" s="190" t="str">
        <f>VLOOKUP(D360,TH!D$3:K$3889,6,0)</f>
        <v>x</v>
      </c>
      <c r="P360" s="175" t="str">
        <f>IF(M360&lt;&gt;0,M360,IF(ISNA(VLOOKUP(D360,TH!D$4:K$3889,6,0))=TRUE,"Nợ HP",""))</f>
        <v/>
      </c>
      <c r="Q360" s="174">
        <f t="shared" si="56"/>
        <v>358</v>
      </c>
      <c r="R360" s="175">
        <f t="shared" si="52"/>
        <v>1</v>
      </c>
    </row>
    <row r="361" spans="1:18" ht="24.75" customHeight="1">
      <c r="A361" s="54">
        <f t="shared" si="53"/>
        <v>359</v>
      </c>
      <c r="B361" s="55" t="str">
        <f t="shared" si="58"/>
        <v>K16E0931</v>
      </c>
      <c r="C361" s="54">
        <f t="shared" si="59"/>
        <v>31</v>
      </c>
      <c r="D361" s="50">
        <v>162324929</v>
      </c>
      <c r="E361" s="57" t="s">
        <v>905</v>
      </c>
      <c r="F361" s="58" t="s">
        <v>291</v>
      </c>
      <c r="G361" s="53" t="s">
        <v>260</v>
      </c>
      <c r="H361" s="51" t="s">
        <v>864</v>
      </c>
      <c r="I361" s="56">
        <v>406</v>
      </c>
      <c r="J361" s="52" t="s">
        <v>865</v>
      </c>
      <c r="K361" s="171" t="str">
        <f t="shared" si="60"/>
        <v>406K16E09</v>
      </c>
      <c r="L361" s="172">
        <f t="shared" si="51"/>
        <v>1</v>
      </c>
      <c r="M361" s="173"/>
      <c r="N361" s="174" t="str">
        <f t="shared" si="57"/>
        <v/>
      </c>
      <c r="O361" s="190" t="str">
        <f>VLOOKUP(D361,TH!D$3:K$3889,6,0)</f>
        <v>x</v>
      </c>
      <c r="P361" s="175" t="str">
        <f>IF(M361&lt;&gt;0,M361,IF(ISNA(VLOOKUP(D361,TH!D$4:K$3889,6,0))=TRUE,"Nợ HP",""))</f>
        <v/>
      </c>
      <c r="Q361" s="174">
        <f t="shared" si="56"/>
        <v>359</v>
      </c>
      <c r="R361" s="175">
        <f t="shared" si="52"/>
        <v>1</v>
      </c>
    </row>
    <row r="362" spans="1:18" ht="24.75" customHeight="1">
      <c r="A362" s="54">
        <f t="shared" si="53"/>
        <v>360</v>
      </c>
      <c r="B362" s="55" t="str">
        <f t="shared" si="58"/>
        <v>K16E0932</v>
      </c>
      <c r="C362" s="54">
        <f t="shared" si="59"/>
        <v>32</v>
      </c>
      <c r="D362" s="50">
        <v>162327372</v>
      </c>
      <c r="E362" s="57" t="s">
        <v>123</v>
      </c>
      <c r="F362" s="58" t="s">
        <v>719</v>
      </c>
      <c r="G362" s="53" t="s">
        <v>547</v>
      </c>
      <c r="H362" s="51" t="s">
        <v>864</v>
      </c>
      <c r="I362" s="56">
        <v>406</v>
      </c>
      <c r="J362" s="52" t="s">
        <v>865</v>
      </c>
      <c r="K362" s="171" t="str">
        <f t="shared" si="60"/>
        <v>406K16E09</v>
      </c>
      <c r="L362" s="172">
        <f t="shared" si="51"/>
        <v>1</v>
      </c>
      <c r="M362" s="173"/>
      <c r="N362" s="174" t="str">
        <f t="shared" si="57"/>
        <v/>
      </c>
      <c r="O362" s="190" t="str">
        <f>VLOOKUP(D362,TH!D$3:K$3889,6,0)</f>
        <v>x</v>
      </c>
      <c r="P362" s="175" t="str">
        <f>IF(M362&lt;&gt;0,M362,IF(ISNA(VLOOKUP(D362,TH!D$4:K$3889,6,0))=TRUE,"Nợ HP",""))</f>
        <v/>
      </c>
      <c r="Q362" s="174">
        <f t="shared" si="56"/>
        <v>360</v>
      </c>
      <c r="R362" s="175">
        <f t="shared" si="52"/>
        <v>1</v>
      </c>
    </row>
    <row r="363" spans="1:18" ht="24.75" customHeight="1">
      <c r="A363" s="54">
        <f t="shared" si="53"/>
        <v>361</v>
      </c>
      <c r="B363" s="55" t="str">
        <f t="shared" si="58"/>
        <v>K16E0933</v>
      </c>
      <c r="C363" s="54">
        <f t="shared" si="59"/>
        <v>33</v>
      </c>
      <c r="D363" s="50">
        <v>162324938</v>
      </c>
      <c r="E363" s="57" t="s">
        <v>906</v>
      </c>
      <c r="F363" s="58" t="s">
        <v>657</v>
      </c>
      <c r="G363" s="53" t="s">
        <v>438</v>
      </c>
      <c r="H363" s="51" t="s">
        <v>805</v>
      </c>
      <c r="I363" s="56">
        <v>406</v>
      </c>
      <c r="J363" s="52" t="s">
        <v>865</v>
      </c>
      <c r="K363" s="171" t="str">
        <f t="shared" si="60"/>
        <v>406K16E09</v>
      </c>
      <c r="L363" s="172">
        <f t="shared" si="51"/>
        <v>1</v>
      </c>
      <c r="M363" s="173"/>
      <c r="N363" s="174" t="str">
        <f t="shared" si="57"/>
        <v/>
      </c>
      <c r="O363" s="190" t="str">
        <f>VLOOKUP(D363,TH!D$3:K$3889,6,0)</f>
        <v>x</v>
      </c>
      <c r="P363" s="175" t="str">
        <f>IF(M363&lt;&gt;0,M363,IF(ISNA(VLOOKUP(D363,TH!D$4:K$3889,6,0))=TRUE,"Nợ HP",""))</f>
        <v/>
      </c>
      <c r="Q363" s="174">
        <f t="shared" si="56"/>
        <v>361</v>
      </c>
      <c r="R363" s="175">
        <f t="shared" si="52"/>
        <v>1</v>
      </c>
    </row>
    <row r="364" spans="1:18" ht="24.75" customHeight="1">
      <c r="A364" s="54">
        <f t="shared" si="53"/>
        <v>362</v>
      </c>
      <c r="B364" s="55" t="str">
        <f t="shared" si="58"/>
        <v>K16E0934</v>
      </c>
      <c r="C364" s="54">
        <f t="shared" si="59"/>
        <v>34</v>
      </c>
      <c r="D364" s="50">
        <v>162324942</v>
      </c>
      <c r="E364" s="57" t="s">
        <v>907</v>
      </c>
      <c r="F364" s="58" t="s">
        <v>657</v>
      </c>
      <c r="G364" s="53" t="s">
        <v>332</v>
      </c>
      <c r="H364" s="51" t="s">
        <v>864</v>
      </c>
      <c r="I364" s="56">
        <v>406</v>
      </c>
      <c r="J364" s="52" t="s">
        <v>865</v>
      </c>
      <c r="K364" s="171" t="str">
        <f t="shared" si="60"/>
        <v>406K16E09</v>
      </c>
      <c r="L364" s="172">
        <f t="shared" si="51"/>
        <v>1</v>
      </c>
      <c r="M364" s="173"/>
      <c r="N364" s="174" t="str">
        <f t="shared" si="57"/>
        <v/>
      </c>
      <c r="O364" s="190" t="str">
        <f>VLOOKUP(D364,TH!D$3:K$3889,6,0)</f>
        <v>x</v>
      </c>
      <c r="P364" s="175" t="str">
        <f>IF(M364&lt;&gt;0,M364,IF(ISNA(VLOOKUP(D364,TH!D$4:K$3889,6,0))=TRUE,"Nợ HP",""))</f>
        <v/>
      </c>
      <c r="Q364" s="174">
        <f t="shared" si="56"/>
        <v>362</v>
      </c>
      <c r="R364" s="175">
        <f t="shared" si="52"/>
        <v>1</v>
      </c>
    </row>
    <row r="365" spans="1:18" ht="24.75" customHeight="1">
      <c r="A365" s="54">
        <f t="shared" si="53"/>
        <v>363</v>
      </c>
      <c r="B365" s="55" t="str">
        <f t="shared" si="58"/>
        <v>K16E0935</v>
      </c>
      <c r="C365" s="54">
        <f t="shared" si="59"/>
        <v>35</v>
      </c>
      <c r="D365" s="50">
        <v>162324947</v>
      </c>
      <c r="E365" s="57" t="s">
        <v>840</v>
      </c>
      <c r="F365" s="58" t="s">
        <v>657</v>
      </c>
      <c r="G365" s="53" t="s">
        <v>821</v>
      </c>
      <c r="H365" s="51" t="s">
        <v>864</v>
      </c>
      <c r="I365" s="56">
        <v>406</v>
      </c>
      <c r="J365" s="52" t="s">
        <v>865</v>
      </c>
      <c r="K365" s="171" t="str">
        <f t="shared" si="60"/>
        <v>406K16E09</v>
      </c>
      <c r="L365" s="172">
        <f t="shared" si="51"/>
        <v>1</v>
      </c>
      <c r="M365" s="173"/>
      <c r="N365" s="174" t="str">
        <f t="shared" si="57"/>
        <v/>
      </c>
      <c r="O365" s="190" t="str">
        <f>VLOOKUP(D365,TH!D$3:K$3889,6,0)</f>
        <v>x</v>
      </c>
      <c r="P365" s="175" t="str">
        <f>IF(M365&lt;&gt;0,M365,IF(ISNA(VLOOKUP(D365,TH!D$4:K$3889,6,0))=TRUE,"Nợ HP",""))</f>
        <v/>
      </c>
      <c r="Q365" s="174">
        <f t="shared" si="56"/>
        <v>363</v>
      </c>
      <c r="R365" s="175">
        <f t="shared" si="52"/>
        <v>1</v>
      </c>
    </row>
    <row r="366" spans="1:18" ht="24.75" customHeight="1">
      <c r="A366" s="54">
        <f t="shared" si="53"/>
        <v>364</v>
      </c>
      <c r="B366" s="55" t="str">
        <f t="shared" si="58"/>
        <v>K16E0936</v>
      </c>
      <c r="C366" s="54">
        <f t="shared" si="59"/>
        <v>36</v>
      </c>
      <c r="D366" s="50">
        <v>162324958</v>
      </c>
      <c r="E366" s="57" t="s">
        <v>908</v>
      </c>
      <c r="F366" s="58" t="s">
        <v>402</v>
      </c>
      <c r="G366" s="53" t="s">
        <v>909</v>
      </c>
      <c r="H366" s="51" t="s">
        <v>864</v>
      </c>
      <c r="I366" s="56">
        <v>406</v>
      </c>
      <c r="J366" s="52" t="s">
        <v>865</v>
      </c>
      <c r="K366" s="171" t="str">
        <f t="shared" si="60"/>
        <v>406K16E09</v>
      </c>
      <c r="L366" s="172">
        <f t="shared" si="51"/>
        <v>1</v>
      </c>
      <c r="M366" s="173"/>
      <c r="N366" s="174" t="str">
        <f t="shared" si="57"/>
        <v/>
      </c>
      <c r="O366" s="190" t="str">
        <f>VLOOKUP(D366,TH!D$3:K$3889,6,0)</f>
        <v>x</v>
      </c>
      <c r="P366" s="175" t="str">
        <f>IF(M366&lt;&gt;0,M366,IF(ISNA(VLOOKUP(D366,TH!D$4:K$3889,6,0))=TRUE,"Nợ HP",""))</f>
        <v/>
      </c>
      <c r="Q366" s="174">
        <f t="shared" si="56"/>
        <v>364</v>
      </c>
      <c r="R366" s="175">
        <f t="shared" si="52"/>
        <v>1</v>
      </c>
    </row>
    <row r="367" spans="1:18" ht="24.75" customHeight="1">
      <c r="A367" s="54">
        <f t="shared" si="53"/>
        <v>365</v>
      </c>
      <c r="B367" s="55" t="str">
        <f t="shared" si="58"/>
        <v>K16E0937</v>
      </c>
      <c r="C367" s="54">
        <f t="shared" si="59"/>
        <v>37</v>
      </c>
      <c r="D367" s="50">
        <v>162324963</v>
      </c>
      <c r="E367" s="57" t="s">
        <v>910</v>
      </c>
      <c r="F367" s="58" t="s">
        <v>911</v>
      </c>
      <c r="G367" s="53" t="s">
        <v>912</v>
      </c>
      <c r="H367" s="51" t="s">
        <v>864</v>
      </c>
      <c r="I367" s="56">
        <v>406</v>
      </c>
      <c r="J367" s="52" t="s">
        <v>865</v>
      </c>
      <c r="K367" s="171" t="str">
        <f t="shared" si="60"/>
        <v>406K16E09</v>
      </c>
      <c r="L367" s="172">
        <f t="shared" si="51"/>
        <v>1</v>
      </c>
      <c r="M367" s="173"/>
      <c r="N367" s="174" t="str">
        <f t="shared" si="57"/>
        <v/>
      </c>
      <c r="O367" s="190" t="str">
        <f>VLOOKUP(D367,TH!D$3:K$3889,6,0)</f>
        <v>x</v>
      </c>
      <c r="P367" s="175" t="str">
        <f>IF(M367&lt;&gt;0,M367,IF(ISNA(VLOOKUP(D367,TH!D$4:K$3889,6,0))=TRUE,"Nợ HP",""))</f>
        <v/>
      </c>
      <c r="Q367" s="174">
        <f t="shared" si="56"/>
        <v>365</v>
      </c>
      <c r="R367" s="175">
        <f t="shared" si="52"/>
        <v>1</v>
      </c>
    </row>
    <row r="368" spans="1:18" ht="24.75" customHeight="1">
      <c r="A368" s="54">
        <f t="shared" si="53"/>
        <v>366</v>
      </c>
      <c r="B368" s="55" t="str">
        <f t="shared" si="58"/>
        <v>K16E0938</v>
      </c>
      <c r="C368" s="54">
        <f t="shared" si="59"/>
        <v>38</v>
      </c>
      <c r="D368" s="333">
        <v>132355529</v>
      </c>
      <c r="E368" s="334" t="s">
        <v>2361</v>
      </c>
      <c r="F368" s="335" t="s">
        <v>276</v>
      </c>
      <c r="G368" s="336"/>
      <c r="H368" s="51" t="s">
        <v>2362</v>
      </c>
      <c r="I368" s="56">
        <v>403</v>
      </c>
      <c r="J368" s="52" t="s">
        <v>865</v>
      </c>
      <c r="K368" s="171" t="str">
        <f t="shared" ref="K368" si="61">I368&amp;J368</f>
        <v>403K16E09</v>
      </c>
      <c r="L368" s="172">
        <f t="shared" si="51"/>
        <v>2</v>
      </c>
      <c r="M368" s="173">
        <v>25278</v>
      </c>
      <c r="N368" s="174" t="str">
        <f t="shared" ref="N368" si="62">IF(M368&lt;&gt;0,"Học Ghép","")</f>
        <v>Học Ghép</v>
      </c>
      <c r="O368" s="190" t="e">
        <f>VLOOKUP(D368,TH!D$3:K$3889,6,0)</f>
        <v>#N/A</v>
      </c>
      <c r="P368" s="175">
        <f>IF(M368&lt;&gt;0,M368,IF(ISNA(VLOOKUP(D368,TH!D$4:K$3889,6,0))=TRUE,"Nợ HP",""))</f>
        <v>25278</v>
      </c>
      <c r="Q368" s="174">
        <f t="shared" si="56"/>
        <v>366</v>
      </c>
      <c r="R368" s="175">
        <f t="shared" si="52"/>
        <v>1</v>
      </c>
    </row>
    <row r="369" spans="1:18" ht="24.75" customHeight="1">
      <c r="A369" s="54">
        <f t="shared" si="53"/>
        <v>367</v>
      </c>
      <c r="B369" s="55" t="str">
        <f t="shared" si="58"/>
        <v>K16E1001</v>
      </c>
      <c r="C369" s="54">
        <f t="shared" si="59"/>
        <v>1</v>
      </c>
      <c r="D369" s="50">
        <v>162324795</v>
      </c>
      <c r="E369" s="57" t="s">
        <v>913</v>
      </c>
      <c r="F369" s="58" t="s">
        <v>914</v>
      </c>
      <c r="G369" s="53" t="s">
        <v>915</v>
      </c>
      <c r="H369" s="51" t="s">
        <v>916</v>
      </c>
      <c r="I369" s="56">
        <v>406</v>
      </c>
      <c r="J369" s="52" t="s">
        <v>917</v>
      </c>
      <c r="K369" s="171" t="str">
        <f t="shared" si="60"/>
        <v>406K16E10</v>
      </c>
      <c r="L369" s="172">
        <f t="shared" si="51"/>
        <v>1</v>
      </c>
      <c r="M369" s="173"/>
      <c r="N369" s="174" t="str">
        <f t="shared" si="57"/>
        <v/>
      </c>
      <c r="O369" s="190" t="str">
        <f>VLOOKUP(D369,TH!D$3:K$3889,6,0)</f>
        <v>x</v>
      </c>
      <c r="P369" s="175" t="str">
        <f>IF(M369&lt;&gt;0,M369,IF(ISNA(VLOOKUP(D369,TH!D$4:K$3889,6,0))=TRUE,"Nợ HP",""))</f>
        <v/>
      </c>
      <c r="Q369" s="174">
        <f t="shared" si="56"/>
        <v>367</v>
      </c>
      <c r="R369" s="175">
        <f t="shared" si="52"/>
        <v>1</v>
      </c>
    </row>
    <row r="370" spans="1:18" ht="24.75" customHeight="1">
      <c r="A370" s="54">
        <f t="shared" si="53"/>
        <v>368</v>
      </c>
      <c r="B370" s="55" t="str">
        <f t="shared" si="58"/>
        <v>K16E1002</v>
      </c>
      <c r="C370" s="54">
        <f t="shared" si="59"/>
        <v>2</v>
      </c>
      <c r="D370" s="50">
        <v>162324798</v>
      </c>
      <c r="E370" s="57" t="s">
        <v>918</v>
      </c>
      <c r="F370" s="58" t="s">
        <v>919</v>
      </c>
      <c r="G370" s="53" t="s">
        <v>920</v>
      </c>
      <c r="H370" s="51" t="s">
        <v>864</v>
      </c>
      <c r="I370" s="56">
        <v>406</v>
      </c>
      <c r="J370" s="52" t="s">
        <v>917</v>
      </c>
      <c r="K370" s="171" t="str">
        <f t="shared" si="60"/>
        <v>406K16E10</v>
      </c>
      <c r="L370" s="172">
        <f t="shared" si="51"/>
        <v>1</v>
      </c>
      <c r="M370" s="173"/>
      <c r="N370" s="174" t="str">
        <f t="shared" si="57"/>
        <v/>
      </c>
      <c r="O370" s="190" t="str">
        <f>VLOOKUP(D370,TH!D$3:K$3889,6,0)</f>
        <v>x</v>
      </c>
      <c r="P370" s="175" t="str">
        <f>IF(M370&lt;&gt;0,M370,IF(ISNA(VLOOKUP(D370,TH!D$4:K$3889,6,0))=TRUE,"Nợ HP",""))</f>
        <v/>
      </c>
      <c r="Q370" s="174">
        <f t="shared" si="56"/>
        <v>368</v>
      </c>
      <c r="R370" s="175">
        <f t="shared" si="52"/>
        <v>1</v>
      </c>
    </row>
    <row r="371" spans="1:18" ht="24.75" customHeight="1">
      <c r="A371" s="54">
        <f t="shared" si="53"/>
        <v>369</v>
      </c>
      <c r="B371" s="55" t="str">
        <f t="shared" si="58"/>
        <v>K16E1003</v>
      </c>
      <c r="C371" s="54">
        <f t="shared" si="59"/>
        <v>3</v>
      </c>
      <c r="D371" s="50">
        <v>162324802</v>
      </c>
      <c r="E371" s="57" t="s">
        <v>123</v>
      </c>
      <c r="F371" s="58" t="s">
        <v>921</v>
      </c>
      <c r="G371" s="53" t="s">
        <v>796</v>
      </c>
      <c r="H371" s="51" t="s">
        <v>864</v>
      </c>
      <c r="I371" s="56">
        <v>406</v>
      </c>
      <c r="J371" s="52" t="s">
        <v>917</v>
      </c>
      <c r="K371" s="171" t="str">
        <f t="shared" si="60"/>
        <v>406K16E10</v>
      </c>
      <c r="L371" s="172">
        <f t="shared" si="51"/>
        <v>1</v>
      </c>
      <c r="M371" s="173"/>
      <c r="N371" s="174" t="str">
        <f t="shared" si="57"/>
        <v/>
      </c>
      <c r="O371" s="190" t="str">
        <f>VLOOKUP(D371,TH!D$3:K$3889,6,0)</f>
        <v>x</v>
      </c>
      <c r="P371" s="175" t="str">
        <f>IF(M371&lt;&gt;0,M371,IF(ISNA(VLOOKUP(D371,TH!D$4:K$3889,6,0))=TRUE,"Nợ HP",""))</f>
        <v/>
      </c>
      <c r="Q371" s="174">
        <f t="shared" si="56"/>
        <v>369</v>
      </c>
      <c r="R371" s="175">
        <f t="shared" si="52"/>
        <v>1</v>
      </c>
    </row>
    <row r="372" spans="1:18" ht="24.75" customHeight="1">
      <c r="A372" s="54">
        <f t="shared" si="53"/>
        <v>370</v>
      </c>
      <c r="B372" s="55" t="str">
        <f t="shared" si="58"/>
        <v>K16E1004</v>
      </c>
      <c r="C372" s="54">
        <f t="shared" si="59"/>
        <v>4</v>
      </c>
      <c r="D372" s="50">
        <v>162327278</v>
      </c>
      <c r="E372" s="57" t="s">
        <v>877</v>
      </c>
      <c r="F372" s="58" t="s">
        <v>323</v>
      </c>
      <c r="G372" s="53" t="s">
        <v>922</v>
      </c>
      <c r="H372" s="51" t="s">
        <v>916</v>
      </c>
      <c r="I372" s="56">
        <v>406</v>
      </c>
      <c r="J372" s="52" t="s">
        <v>917</v>
      </c>
      <c r="K372" s="171" t="str">
        <f t="shared" si="60"/>
        <v>406K16E10</v>
      </c>
      <c r="L372" s="172">
        <f t="shared" si="51"/>
        <v>1</v>
      </c>
      <c r="M372" s="173"/>
      <c r="N372" s="174" t="str">
        <f t="shared" si="57"/>
        <v/>
      </c>
      <c r="O372" s="190" t="str">
        <f>VLOOKUP(D372,TH!D$3:K$3889,6,0)</f>
        <v>x</v>
      </c>
      <c r="P372" s="175" t="str">
        <f>IF(M372&lt;&gt;0,M372,IF(ISNA(VLOOKUP(D372,TH!D$4:K$3889,6,0))=TRUE,"Nợ HP",""))</f>
        <v/>
      </c>
      <c r="Q372" s="174">
        <f t="shared" si="56"/>
        <v>370</v>
      </c>
      <c r="R372" s="175">
        <f t="shared" si="52"/>
        <v>1</v>
      </c>
    </row>
    <row r="373" spans="1:18" ht="24.75" customHeight="1">
      <c r="A373" s="54">
        <f t="shared" si="53"/>
        <v>371</v>
      </c>
      <c r="B373" s="55" t="str">
        <f t="shared" si="58"/>
        <v>K16E1005</v>
      </c>
      <c r="C373" s="54">
        <f t="shared" si="59"/>
        <v>5</v>
      </c>
      <c r="D373" s="50">
        <v>162324808</v>
      </c>
      <c r="E373" s="57" t="s">
        <v>923</v>
      </c>
      <c r="F373" s="58" t="s">
        <v>924</v>
      </c>
      <c r="G373" s="53" t="s">
        <v>368</v>
      </c>
      <c r="H373" s="51" t="s">
        <v>916</v>
      </c>
      <c r="I373" s="56">
        <v>406</v>
      </c>
      <c r="J373" s="52" t="s">
        <v>917</v>
      </c>
      <c r="K373" s="171" t="str">
        <f t="shared" si="60"/>
        <v>406K16E10</v>
      </c>
      <c r="L373" s="172">
        <f t="shared" si="51"/>
        <v>1</v>
      </c>
      <c r="M373" s="173"/>
      <c r="N373" s="174" t="str">
        <f t="shared" si="57"/>
        <v/>
      </c>
      <c r="O373" s="190" t="str">
        <f>VLOOKUP(D373,TH!D$3:K$3889,6,0)</f>
        <v>x</v>
      </c>
      <c r="P373" s="175" t="str">
        <f>IF(M373&lt;&gt;0,M373,IF(ISNA(VLOOKUP(D373,TH!D$4:K$3889,6,0))=TRUE,"Nợ HP",""))</f>
        <v/>
      </c>
      <c r="Q373" s="174">
        <f t="shared" si="56"/>
        <v>371</v>
      </c>
      <c r="R373" s="175">
        <f t="shared" si="52"/>
        <v>1</v>
      </c>
    </row>
    <row r="374" spans="1:18" ht="24.75" customHeight="1">
      <c r="A374" s="54">
        <f t="shared" si="53"/>
        <v>372</v>
      </c>
      <c r="B374" s="55" t="str">
        <f t="shared" si="58"/>
        <v>K16E1006</v>
      </c>
      <c r="C374" s="54">
        <f t="shared" si="59"/>
        <v>6</v>
      </c>
      <c r="D374" s="50">
        <v>162324812</v>
      </c>
      <c r="E374" s="57" t="s">
        <v>925</v>
      </c>
      <c r="F374" s="58" t="s">
        <v>926</v>
      </c>
      <c r="G374" s="53" t="s">
        <v>927</v>
      </c>
      <c r="H374" s="51" t="s">
        <v>916</v>
      </c>
      <c r="I374" s="56">
        <v>406</v>
      </c>
      <c r="J374" s="52" t="s">
        <v>917</v>
      </c>
      <c r="K374" s="171" t="str">
        <f t="shared" si="60"/>
        <v>406K16E10</v>
      </c>
      <c r="L374" s="172">
        <f t="shared" si="51"/>
        <v>1</v>
      </c>
      <c r="M374" s="173"/>
      <c r="N374" s="174" t="str">
        <f t="shared" si="57"/>
        <v/>
      </c>
      <c r="O374" s="190" t="str">
        <f>VLOOKUP(D374,TH!D$3:K$3889,6,0)</f>
        <v>x</v>
      </c>
      <c r="P374" s="175" t="str">
        <f>IF(M374&lt;&gt;0,M374,IF(ISNA(VLOOKUP(D374,TH!D$4:K$3889,6,0))=TRUE,"Nợ HP",""))</f>
        <v/>
      </c>
      <c r="Q374" s="174">
        <f t="shared" si="56"/>
        <v>372</v>
      </c>
      <c r="R374" s="175">
        <f t="shared" si="52"/>
        <v>1</v>
      </c>
    </row>
    <row r="375" spans="1:18" ht="24.75" customHeight="1">
      <c r="A375" s="54">
        <f t="shared" si="53"/>
        <v>373</v>
      </c>
      <c r="B375" s="55" t="str">
        <f t="shared" si="58"/>
        <v>K16E1007</v>
      </c>
      <c r="C375" s="54">
        <f t="shared" si="59"/>
        <v>7</v>
      </c>
      <c r="D375" s="50">
        <v>162324825</v>
      </c>
      <c r="E375" s="57" t="s">
        <v>847</v>
      </c>
      <c r="F375" s="58" t="s">
        <v>683</v>
      </c>
      <c r="G375" s="53" t="s">
        <v>871</v>
      </c>
      <c r="H375" s="51" t="s">
        <v>916</v>
      </c>
      <c r="I375" s="56">
        <v>406</v>
      </c>
      <c r="J375" s="52" t="s">
        <v>917</v>
      </c>
      <c r="K375" s="171" t="str">
        <f t="shared" si="60"/>
        <v>406K16E10</v>
      </c>
      <c r="L375" s="172">
        <f t="shared" si="51"/>
        <v>1</v>
      </c>
      <c r="M375" s="173"/>
      <c r="N375" s="174" t="str">
        <f t="shared" si="57"/>
        <v/>
      </c>
      <c r="O375" s="190" t="str">
        <f>VLOOKUP(D375,TH!D$3:K$3889,6,0)</f>
        <v>x</v>
      </c>
      <c r="P375" s="175" t="str">
        <f>IF(M375&lt;&gt;0,M375,IF(ISNA(VLOOKUP(D375,TH!D$4:K$3889,6,0))=TRUE,"Nợ HP",""))</f>
        <v/>
      </c>
      <c r="Q375" s="174">
        <f t="shared" si="56"/>
        <v>373</v>
      </c>
      <c r="R375" s="175">
        <f t="shared" si="52"/>
        <v>1</v>
      </c>
    </row>
    <row r="376" spans="1:18" ht="24.75" customHeight="1">
      <c r="A376" s="54">
        <f t="shared" si="53"/>
        <v>374</v>
      </c>
      <c r="B376" s="55" t="str">
        <f t="shared" si="58"/>
        <v>K16E1008</v>
      </c>
      <c r="C376" s="54">
        <f t="shared" si="59"/>
        <v>8</v>
      </c>
      <c r="D376" s="50">
        <v>162324826</v>
      </c>
      <c r="E376" s="57" t="s">
        <v>857</v>
      </c>
      <c r="F376" s="58" t="s">
        <v>683</v>
      </c>
      <c r="G376" s="53" t="s">
        <v>928</v>
      </c>
      <c r="H376" s="51" t="s">
        <v>916</v>
      </c>
      <c r="I376" s="56">
        <v>406</v>
      </c>
      <c r="J376" s="52" t="s">
        <v>917</v>
      </c>
      <c r="K376" s="171" t="str">
        <f t="shared" si="60"/>
        <v>406K16E10</v>
      </c>
      <c r="L376" s="172">
        <f t="shared" si="51"/>
        <v>1</v>
      </c>
      <c r="M376" s="173"/>
      <c r="N376" s="174" t="str">
        <f t="shared" si="57"/>
        <v/>
      </c>
      <c r="O376" s="190" t="str">
        <f>VLOOKUP(D376,TH!D$3:K$3889,6,0)</f>
        <v>x</v>
      </c>
      <c r="P376" s="175" t="str">
        <f>IF(M376&lt;&gt;0,M376,IF(ISNA(VLOOKUP(D376,TH!D$4:K$3889,6,0))=TRUE,"Nợ HP",""))</f>
        <v/>
      </c>
      <c r="Q376" s="174">
        <f t="shared" si="56"/>
        <v>374</v>
      </c>
      <c r="R376" s="175">
        <f t="shared" si="52"/>
        <v>1</v>
      </c>
    </row>
    <row r="377" spans="1:18" ht="24.75" customHeight="1">
      <c r="A377" s="54">
        <f t="shared" si="53"/>
        <v>375</v>
      </c>
      <c r="B377" s="55" t="str">
        <f t="shared" si="58"/>
        <v>K16E1009</v>
      </c>
      <c r="C377" s="54">
        <f t="shared" si="59"/>
        <v>9</v>
      </c>
      <c r="D377" s="50">
        <v>162324842</v>
      </c>
      <c r="E377" s="57" t="s">
        <v>704</v>
      </c>
      <c r="F377" s="58" t="s">
        <v>437</v>
      </c>
      <c r="G377" s="53" t="s">
        <v>352</v>
      </c>
      <c r="H377" s="51" t="s">
        <v>916</v>
      </c>
      <c r="I377" s="56">
        <v>406</v>
      </c>
      <c r="J377" s="52" t="s">
        <v>917</v>
      </c>
      <c r="K377" s="171" t="str">
        <f t="shared" si="60"/>
        <v>406K16E10</v>
      </c>
      <c r="L377" s="172">
        <f t="shared" si="51"/>
        <v>1</v>
      </c>
      <c r="M377" s="173"/>
      <c r="N377" s="174" t="str">
        <f t="shared" si="57"/>
        <v/>
      </c>
      <c r="O377" s="190" t="str">
        <f>VLOOKUP(D377,TH!D$3:K$3889,6,0)</f>
        <v>x</v>
      </c>
      <c r="P377" s="175" t="str">
        <f>IF(M377&lt;&gt;0,M377,IF(ISNA(VLOOKUP(D377,TH!D$4:K$3889,6,0))=TRUE,"Nợ HP",""))</f>
        <v/>
      </c>
      <c r="Q377" s="174">
        <f t="shared" si="56"/>
        <v>375</v>
      </c>
      <c r="R377" s="175">
        <f t="shared" si="52"/>
        <v>1</v>
      </c>
    </row>
    <row r="378" spans="1:18" ht="24.75" customHeight="1">
      <c r="A378" s="54">
        <f t="shared" si="53"/>
        <v>376</v>
      </c>
      <c r="B378" s="55" t="str">
        <f t="shared" si="58"/>
        <v>K16E1010</v>
      </c>
      <c r="C378" s="54">
        <f t="shared" si="59"/>
        <v>10</v>
      </c>
      <c r="D378" s="50">
        <v>162327584</v>
      </c>
      <c r="E378" s="57" t="s">
        <v>929</v>
      </c>
      <c r="F378" s="58" t="s">
        <v>437</v>
      </c>
      <c r="G378" s="53" t="s">
        <v>332</v>
      </c>
      <c r="H378" s="51" t="s">
        <v>916</v>
      </c>
      <c r="I378" s="56">
        <v>406</v>
      </c>
      <c r="J378" s="52" t="s">
        <v>917</v>
      </c>
      <c r="K378" s="171" t="str">
        <f t="shared" si="60"/>
        <v>406K16E10</v>
      </c>
      <c r="L378" s="172">
        <f t="shared" si="51"/>
        <v>1</v>
      </c>
      <c r="M378" s="173"/>
      <c r="N378" s="174" t="str">
        <f t="shared" si="57"/>
        <v/>
      </c>
      <c r="O378" s="190" t="str">
        <f>VLOOKUP(D378,TH!D$3:K$3889,6,0)</f>
        <v>x</v>
      </c>
      <c r="P378" s="175" t="str">
        <f>IF(M378&lt;&gt;0,M378,IF(ISNA(VLOOKUP(D378,TH!D$4:K$3889,6,0))=TRUE,"Nợ HP",""))</f>
        <v/>
      </c>
      <c r="Q378" s="174">
        <f t="shared" si="56"/>
        <v>376</v>
      </c>
      <c r="R378" s="175">
        <f t="shared" si="52"/>
        <v>1</v>
      </c>
    </row>
    <row r="379" spans="1:18" ht="24.75" customHeight="1">
      <c r="A379" s="54">
        <f t="shared" si="53"/>
        <v>377</v>
      </c>
      <c r="B379" s="55" t="str">
        <f t="shared" si="58"/>
        <v>K16E1011</v>
      </c>
      <c r="C379" s="54">
        <f t="shared" si="59"/>
        <v>11</v>
      </c>
      <c r="D379" s="50">
        <v>162324849</v>
      </c>
      <c r="E379" s="57" t="s">
        <v>930</v>
      </c>
      <c r="F379" s="58" t="s">
        <v>601</v>
      </c>
      <c r="G379" s="53" t="s">
        <v>931</v>
      </c>
      <c r="H379" s="51" t="s">
        <v>916</v>
      </c>
      <c r="I379" s="56">
        <v>406</v>
      </c>
      <c r="J379" s="52" t="s">
        <v>917</v>
      </c>
      <c r="K379" s="171" t="str">
        <f t="shared" si="60"/>
        <v>406K16E10</v>
      </c>
      <c r="L379" s="172">
        <f t="shared" si="51"/>
        <v>1</v>
      </c>
      <c r="M379" s="173"/>
      <c r="N379" s="174" t="str">
        <f t="shared" si="57"/>
        <v/>
      </c>
      <c r="O379" s="190" t="str">
        <f>VLOOKUP(D379,TH!D$3:K$3889,6,0)</f>
        <v>x</v>
      </c>
      <c r="P379" s="175" t="str">
        <f>IF(M379&lt;&gt;0,M379,IF(ISNA(VLOOKUP(D379,TH!D$4:K$3889,6,0))=TRUE,"Nợ HP",""))</f>
        <v/>
      </c>
      <c r="Q379" s="174">
        <f t="shared" si="56"/>
        <v>377</v>
      </c>
      <c r="R379" s="175">
        <f t="shared" si="52"/>
        <v>1</v>
      </c>
    </row>
    <row r="380" spans="1:18" ht="24.75" customHeight="1">
      <c r="A380" s="54">
        <f t="shared" si="53"/>
        <v>378</v>
      </c>
      <c r="B380" s="55" t="str">
        <f t="shared" si="58"/>
        <v>K16E1012</v>
      </c>
      <c r="C380" s="54">
        <f t="shared" si="59"/>
        <v>12</v>
      </c>
      <c r="D380" s="50">
        <v>162413902</v>
      </c>
      <c r="E380" s="57" t="s">
        <v>932</v>
      </c>
      <c r="F380" s="58" t="s">
        <v>601</v>
      </c>
      <c r="G380" s="53" t="s">
        <v>933</v>
      </c>
      <c r="H380" s="51" t="s">
        <v>916</v>
      </c>
      <c r="I380" s="56">
        <v>406</v>
      </c>
      <c r="J380" s="52" t="s">
        <v>917</v>
      </c>
      <c r="K380" s="171" t="str">
        <f t="shared" si="60"/>
        <v>406K16E10</v>
      </c>
      <c r="L380" s="172">
        <f t="shared" si="51"/>
        <v>1</v>
      </c>
      <c r="M380" s="173"/>
      <c r="N380" s="174" t="str">
        <f t="shared" si="57"/>
        <v/>
      </c>
      <c r="O380" s="190" t="str">
        <f>VLOOKUP(D380,TH!D$3:K$3889,6,0)</f>
        <v>x</v>
      </c>
      <c r="P380" s="175" t="str">
        <f>IF(M380&lt;&gt;0,M380,IF(ISNA(VLOOKUP(D380,TH!D$4:K$3889,6,0))=TRUE,"Nợ HP",""))</f>
        <v/>
      </c>
      <c r="Q380" s="174">
        <f t="shared" si="56"/>
        <v>378</v>
      </c>
      <c r="R380" s="175">
        <f t="shared" si="52"/>
        <v>1</v>
      </c>
    </row>
    <row r="381" spans="1:18" ht="24.75" customHeight="1">
      <c r="A381" s="54">
        <f t="shared" si="53"/>
        <v>379</v>
      </c>
      <c r="B381" s="55" t="str">
        <f t="shared" si="58"/>
        <v>K16E1013</v>
      </c>
      <c r="C381" s="54">
        <f t="shared" si="59"/>
        <v>13</v>
      </c>
      <c r="D381" s="50">
        <v>162324851</v>
      </c>
      <c r="E381" s="57" t="s">
        <v>934</v>
      </c>
      <c r="F381" s="58" t="s">
        <v>224</v>
      </c>
      <c r="G381" s="53" t="s">
        <v>935</v>
      </c>
      <c r="H381" s="51" t="s">
        <v>916</v>
      </c>
      <c r="I381" s="56">
        <v>406</v>
      </c>
      <c r="J381" s="52" t="s">
        <v>917</v>
      </c>
      <c r="K381" s="171" t="str">
        <f t="shared" si="60"/>
        <v>406K16E10</v>
      </c>
      <c r="L381" s="172">
        <f t="shared" si="51"/>
        <v>1</v>
      </c>
      <c r="M381" s="173"/>
      <c r="N381" s="174" t="str">
        <f t="shared" si="57"/>
        <v/>
      </c>
      <c r="O381" s="190" t="str">
        <f>VLOOKUP(D381,TH!D$3:K$3889,6,0)</f>
        <v>x</v>
      </c>
      <c r="P381" s="175" t="str">
        <f>IF(M381&lt;&gt;0,M381,IF(ISNA(VLOOKUP(D381,TH!D$4:K$3889,6,0))=TRUE,"Nợ HP",""))</f>
        <v/>
      </c>
      <c r="Q381" s="174">
        <f t="shared" si="56"/>
        <v>379</v>
      </c>
      <c r="R381" s="175">
        <f t="shared" si="52"/>
        <v>1</v>
      </c>
    </row>
    <row r="382" spans="1:18" ht="24.75" customHeight="1">
      <c r="A382" s="54">
        <f t="shared" si="53"/>
        <v>380</v>
      </c>
      <c r="B382" s="55" t="str">
        <f t="shared" si="58"/>
        <v>K16E1014</v>
      </c>
      <c r="C382" s="54">
        <f t="shared" si="59"/>
        <v>14</v>
      </c>
      <c r="D382" s="50">
        <v>162324854</v>
      </c>
      <c r="E382" s="57" t="s">
        <v>901</v>
      </c>
      <c r="F382" s="58" t="s">
        <v>233</v>
      </c>
      <c r="G382" s="53" t="s">
        <v>936</v>
      </c>
      <c r="H382" s="51" t="s">
        <v>916</v>
      </c>
      <c r="I382" s="56">
        <v>406</v>
      </c>
      <c r="J382" s="52" t="s">
        <v>917</v>
      </c>
      <c r="K382" s="171" t="str">
        <f t="shared" si="60"/>
        <v>406K16E10</v>
      </c>
      <c r="L382" s="172">
        <f t="shared" si="51"/>
        <v>1</v>
      </c>
      <c r="M382" s="173"/>
      <c r="N382" s="174" t="str">
        <f t="shared" si="57"/>
        <v/>
      </c>
      <c r="O382" s="190" t="str">
        <f>VLOOKUP(D382,TH!D$3:K$3889,6,0)</f>
        <v>x</v>
      </c>
      <c r="P382" s="175" t="str">
        <f>IF(M382&lt;&gt;0,M382,IF(ISNA(VLOOKUP(D382,TH!D$4:K$3889,6,0))=TRUE,"Nợ HP",""))</f>
        <v/>
      </c>
      <c r="Q382" s="174">
        <f t="shared" si="56"/>
        <v>380</v>
      </c>
      <c r="R382" s="175">
        <f t="shared" si="52"/>
        <v>1</v>
      </c>
    </row>
    <row r="383" spans="1:18" ht="24.75" customHeight="1">
      <c r="A383" s="54">
        <f t="shared" si="53"/>
        <v>381</v>
      </c>
      <c r="B383" s="55" t="str">
        <f t="shared" si="58"/>
        <v>K16E1015</v>
      </c>
      <c r="C383" s="54">
        <f t="shared" si="59"/>
        <v>15</v>
      </c>
      <c r="D383" s="50">
        <v>162324859</v>
      </c>
      <c r="E383" s="57" t="s">
        <v>937</v>
      </c>
      <c r="F383" s="58" t="s">
        <v>238</v>
      </c>
      <c r="G383" s="53" t="s">
        <v>647</v>
      </c>
      <c r="H383" s="51" t="s">
        <v>916</v>
      </c>
      <c r="I383" s="56">
        <v>406</v>
      </c>
      <c r="J383" s="52" t="s">
        <v>917</v>
      </c>
      <c r="K383" s="171" t="str">
        <f t="shared" si="60"/>
        <v>406K16E10</v>
      </c>
      <c r="L383" s="172">
        <f t="shared" si="51"/>
        <v>1</v>
      </c>
      <c r="M383" s="173"/>
      <c r="N383" s="174" t="str">
        <f t="shared" si="57"/>
        <v/>
      </c>
      <c r="O383" s="190" t="str">
        <f>VLOOKUP(D383,TH!D$3:K$3889,6,0)</f>
        <v>x</v>
      </c>
      <c r="P383" s="175" t="str">
        <f>IF(M383&lt;&gt;0,M383,IF(ISNA(VLOOKUP(D383,TH!D$4:K$3889,6,0))=TRUE,"Nợ HP",""))</f>
        <v/>
      </c>
      <c r="Q383" s="174">
        <f t="shared" si="56"/>
        <v>381</v>
      </c>
      <c r="R383" s="175">
        <f t="shared" si="52"/>
        <v>1</v>
      </c>
    </row>
    <row r="384" spans="1:18" ht="24.75" customHeight="1">
      <c r="A384" s="54">
        <f t="shared" si="53"/>
        <v>382</v>
      </c>
      <c r="B384" s="55" t="str">
        <f t="shared" si="58"/>
        <v>K16E1016</v>
      </c>
      <c r="C384" s="54">
        <f t="shared" si="59"/>
        <v>16</v>
      </c>
      <c r="D384" s="50">
        <v>162327550</v>
      </c>
      <c r="E384" s="57" t="s">
        <v>938</v>
      </c>
      <c r="F384" s="58" t="s">
        <v>238</v>
      </c>
      <c r="G384" s="53" t="s">
        <v>801</v>
      </c>
      <c r="H384" s="51" t="s">
        <v>916</v>
      </c>
      <c r="I384" s="56">
        <v>406</v>
      </c>
      <c r="J384" s="52" t="s">
        <v>917</v>
      </c>
      <c r="K384" s="171" t="str">
        <f t="shared" si="60"/>
        <v>406K16E10</v>
      </c>
      <c r="L384" s="172">
        <f t="shared" si="51"/>
        <v>1</v>
      </c>
      <c r="M384" s="173"/>
      <c r="N384" s="174" t="str">
        <f t="shared" si="57"/>
        <v/>
      </c>
      <c r="O384" s="190" t="str">
        <f>VLOOKUP(D384,TH!D$3:K$3889,6,0)</f>
        <v>x</v>
      </c>
      <c r="P384" s="175" t="str">
        <f>IF(M384&lt;&gt;0,M384,IF(ISNA(VLOOKUP(D384,TH!D$4:K$3889,6,0))=TRUE,"Nợ HP",""))</f>
        <v/>
      </c>
      <c r="Q384" s="174">
        <f t="shared" si="56"/>
        <v>382</v>
      </c>
      <c r="R384" s="175">
        <f t="shared" si="52"/>
        <v>1</v>
      </c>
    </row>
    <row r="385" spans="1:18" ht="24.75" customHeight="1">
      <c r="A385" s="54">
        <f t="shared" si="53"/>
        <v>383</v>
      </c>
      <c r="B385" s="55" t="str">
        <f t="shared" si="58"/>
        <v>K16E1017</v>
      </c>
      <c r="C385" s="54">
        <f t="shared" si="59"/>
        <v>17</v>
      </c>
      <c r="D385" s="50">
        <v>162324868</v>
      </c>
      <c r="E385" s="57" t="s">
        <v>939</v>
      </c>
      <c r="F385" s="58" t="s">
        <v>124</v>
      </c>
      <c r="G385" s="53" t="s">
        <v>940</v>
      </c>
      <c r="H385" s="51" t="s">
        <v>805</v>
      </c>
      <c r="I385" s="56">
        <v>406</v>
      </c>
      <c r="J385" s="52" t="s">
        <v>917</v>
      </c>
      <c r="K385" s="171" t="str">
        <f t="shared" si="60"/>
        <v>406K16E10</v>
      </c>
      <c r="L385" s="172">
        <f t="shared" si="51"/>
        <v>1</v>
      </c>
      <c r="M385" s="173"/>
      <c r="N385" s="174" t="str">
        <f t="shared" si="57"/>
        <v/>
      </c>
      <c r="O385" s="190" t="str">
        <f>VLOOKUP(D385,TH!D$3:K$3889,6,0)</f>
        <v>x</v>
      </c>
      <c r="P385" s="175" t="str">
        <f>IF(M385&lt;&gt;0,M385,IF(ISNA(VLOOKUP(D385,TH!D$4:K$3889,6,0))=TRUE,"Nợ HP",""))</f>
        <v/>
      </c>
      <c r="Q385" s="174">
        <f t="shared" si="56"/>
        <v>383</v>
      </c>
      <c r="R385" s="175">
        <f t="shared" si="52"/>
        <v>1</v>
      </c>
    </row>
    <row r="386" spans="1:18" ht="24.75" customHeight="1">
      <c r="A386" s="54">
        <f t="shared" si="53"/>
        <v>384</v>
      </c>
      <c r="B386" s="55" t="str">
        <f t="shared" si="58"/>
        <v>K16E1018</v>
      </c>
      <c r="C386" s="54">
        <f t="shared" si="59"/>
        <v>18</v>
      </c>
      <c r="D386" s="50">
        <v>162324873</v>
      </c>
      <c r="E386" s="57" t="s">
        <v>857</v>
      </c>
      <c r="F386" s="58" t="s">
        <v>455</v>
      </c>
      <c r="G386" s="53" t="s">
        <v>941</v>
      </c>
      <c r="H386" s="51" t="s">
        <v>916</v>
      </c>
      <c r="I386" s="56">
        <v>406</v>
      </c>
      <c r="J386" s="52" t="s">
        <v>917</v>
      </c>
      <c r="K386" s="171" t="str">
        <f t="shared" si="60"/>
        <v>406K16E10</v>
      </c>
      <c r="L386" s="172">
        <f t="shared" si="51"/>
        <v>1</v>
      </c>
      <c r="M386" s="173"/>
      <c r="N386" s="174" t="str">
        <f t="shared" si="57"/>
        <v/>
      </c>
      <c r="O386" s="190" t="str">
        <f>VLOOKUP(D386,TH!D$3:K$3889,6,0)</f>
        <v>x</v>
      </c>
      <c r="P386" s="175" t="str">
        <f>IF(M386&lt;&gt;0,M386,IF(ISNA(VLOOKUP(D386,TH!D$4:K$3889,6,0))=TRUE,"Nợ HP",""))</f>
        <v/>
      </c>
      <c r="Q386" s="174">
        <f t="shared" si="56"/>
        <v>384</v>
      </c>
      <c r="R386" s="175">
        <f t="shared" si="52"/>
        <v>1</v>
      </c>
    </row>
    <row r="387" spans="1:18" ht="24.75" customHeight="1">
      <c r="A387" s="54">
        <f t="shared" si="53"/>
        <v>385</v>
      </c>
      <c r="B387" s="55" t="str">
        <f t="shared" si="58"/>
        <v>K16E1019</v>
      </c>
      <c r="C387" s="54">
        <f t="shared" si="59"/>
        <v>19</v>
      </c>
      <c r="D387" s="50">
        <v>162324876</v>
      </c>
      <c r="E387" s="57" t="s">
        <v>942</v>
      </c>
      <c r="F387" s="58" t="s">
        <v>459</v>
      </c>
      <c r="G387" s="53" t="s">
        <v>943</v>
      </c>
      <c r="H387" s="51" t="s">
        <v>916</v>
      </c>
      <c r="I387" s="56">
        <v>406</v>
      </c>
      <c r="J387" s="52" t="s">
        <v>917</v>
      </c>
      <c r="K387" s="171" t="str">
        <f t="shared" si="60"/>
        <v>406K16E10</v>
      </c>
      <c r="L387" s="172">
        <f t="shared" ref="L387:L450" si="63">COUNTIF($D$3:$D$4101,D387)</f>
        <v>1</v>
      </c>
      <c r="M387" s="173"/>
      <c r="N387" s="174" t="str">
        <f t="shared" si="57"/>
        <v/>
      </c>
      <c r="O387" s="190" t="str">
        <f>VLOOKUP(D387,TH!D$3:K$3889,6,0)</f>
        <v>x</v>
      </c>
      <c r="P387" s="175" t="str">
        <f>IF(M387&lt;&gt;0,M387,IF(ISNA(VLOOKUP(D387,TH!D$4:K$3889,6,0))=TRUE,"Nợ HP",""))</f>
        <v/>
      </c>
      <c r="Q387" s="174">
        <f t="shared" si="56"/>
        <v>385</v>
      </c>
      <c r="R387" s="175">
        <f t="shared" si="52"/>
        <v>1</v>
      </c>
    </row>
    <row r="388" spans="1:18" ht="24.75" customHeight="1">
      <c r="A388" s="54">
        <f t="shared" si="53"/>
        <v>386</v>
      </c>
      <c r="B388" s="55" t="str">
        <f t="shared" si="58"/>
        <v>K16E1020</v>
      </c>
      <c r="C388" s="54">
        <f t="shared" si="59"/>
        <v>20</v>
      </c>
      <c r="D388" s="50">
        <v>162327199</v>
      </c>
      <c r="E388" s="57" t="s">
        <v>944</v>
      </c>
      <c r="F388" s="58" t="s">
        <v>891</v>
      </c>
      <c r="G388" s="53" t="s">
        <v>723</v>
      </c>
      <c r="H388" s="51" t="s">
        <v>916</v>
      </c>
      <c r="I388" s="56">
        <v>406</v>
      </c>
      <c r="J388" s="52" t="s">
        <v>917</v>
      </c>
      <c r="K388" s="171" t="str">
        <f t="shared" si="60"/>
        <v>406K16E10</v>
      </c>
      <c r="L388" s="172">
        <f t="shared" si="63"/>
        <v>1</v>
      </c>
      <c r="M388" s="173"/>
      <c r="N388" s="174" t="str">
        <f t="shared" si="57"/>
        <v/>
      </c>
      <c r="O388" s="190" t="str">
        <f>VLOOKUP(D388,TH!D$3:K$3889,6,0)</f>
        <v>x</v>
      </c>
      <c r="P388" s="175" t="str">
        <f>IF(M388&lt;&gt;0,M388,IF(ISNA(VLOOKUP(D388,TH!D$4:K$3889,6,0))=TRUE,"Nợ HP",""))</f>
        <v/>
      </c>
      <c r="Q388" s="174">
        <f t="shared" si="56"/>
        <v>386</v>
      </c>
      <c r="R388" s="175">
        <f t="shared" si="52"/>
        <v>1</v>
      </c>
    </row>
    <row r="389" spans="1:18" ht="24.75" customHeight="1">
      <c r="A389" s="54">
        <f t="shared" si="53"/>
        <v>387</v>
      </c>
      <c r="B389" s="55" t="str">
        <f t="shared" si="58"/>
        <v>K16E1021</v>
      </c>
      <c r="C389" s="54">
        <f t="shared" si="59"/>
        <v>21</v>
      </c>
      <c r="D389" s="50">
        <v>162324883</v>
      </c>
      <c r="E389" s="57" t="s">
        <v>945</v>
      </c>
      <c r="F389" s="58" t="s">
        <v>464</v>
      </c>
      <c r="G389" s="53" t="s">
        <v>946</v>
      </c>
      <c r="H389" s="51" t="s">
        <v>916</v>
      </c>
      <c r="I389" s="56">
        <v>406</v>
      </c>
      <c r="J389" s="52" t="s">
        <v>917</v>
      </c>
      <c r="K389" s="171" t="str">
        <f t="shared" si="60"/>
        <v>406K16E10</v>
      </c>
      <c r="L389" s="172">
        <f t="shared" si="63"/>
        <v>1</v>
      </c>
      <c r="M389" s="173"/>
      <c r="N389" s="174" t="str">
        <f t="shared" si="57"/>
        <v/>
      </c>
      <c r="O389" s="190" t="str">
        <f>VLOOKUP(D389,TH!D$3:K$3889,6,0)</f>
        <v>x</v>
      </c>
      <c r="P389" s="175" t="str">
        <f>IF(M389&lt;&gt;0,M389,IF(ISNA(VLOOKUP(D389,TH!D$4:K$3889,6,0))=TRUE,"Nợ HP",""))</f>
        <v/>
      </c>
      <c r="Q389" s="174">
        <f t="shared" si="56"/>
        <v>387</v>
      </c>
      <c r="R389" s="175">
        <f t="shared" si="52"/>
        <v>1</v>
      </c>
    </row>
    <row r="390" spans="1:18" ht="24.75" customHeight="1">
      <c r="A390" s="54">
        <f t="shared" si="53"/>
        <v>388</v>
      </c>
      <c r="B390" s="55" t="str">
        <f t="shared" si="58"/>
        <v>K16E1022</v>
      </c>
      <c r="C390" s="54">
        <f t="shared" si="59"/>
        <v>22</v>
      </c>
      <c r="D390" s="50">
        <v>162324888</v>
      </c>
      <c r="E390" s="57" t="s">
        <v>813</v>
      </c>
      <c r="F390" s="58" t="s">
        <v>254</v>
      </c>
      <c r="G390" s="53" t="s">
        <v>869</v>
      </c>
      <c r="H390" s="51" t="s">
        <v>916</v>
      </c>
      <c r="I390" s="56">
        <v>406</v>
      </c>
      <c r="J390" s="52" t="s">
        <v>917</v>
      </c>
      <c r="K390" s="171" t="str">
        <f t="shared" si="60"/>
        <v>406K16E10</v>
      </c>
      <c r="L390" s="172">
        <f t="shared" si="63"/>
        <v>1</v>
      </c>
      <c r="M390" s="173"/>
      <c r="N390" s="174" t="str">
        <f t="shared" si="57"/>
        <v/>
      </c>
      <c r="O390" s="190" t="str">
        <f>VLOOKUP(D390,TH!D$3:K$3889,6,0)</f>
        <v>x</v>
      </c>
      <c r="P390" s="175" t="str">
        <f>IF(M390&lt;&gt;0,M390,IF(ISNA(VLOOKUP(D390,TH!D$4:K$3889,6,0))=TRUE,"Nợ HP",""))</f>
        <v/>
      </c>
      <c r="Q390" s="174">
        <f t="shared" si="56"/>
        <v>388</v>
      </c>
      <c r="R390" s="175">
        <f t="shared" si="52"/>
        <v>1</v>
      </c>
    </row>
    <row r="391" spans="1:18" ht="24.75" customHeight="1">
      <c r="A391" s="54">
        <f t="shared" si="53"/>
        <v>389</v>
      </c>
      <c r="B391" s="55" t="str">
        <f t="shared" si="58"/>
        <v>K16E1023</v>
      </c>
      <c r="C391" s="54">
        <f t="shared" si="59"/>
        <v>23</v>
      </c>
      <c r="D391" s="50">
        <v>162324893</v>
      </c>
      <c r="E391" s="57" t="s">
        <v>918</v>
      </c>
      <c r="F391" s="58" t="s">
        <v>254</v>
      </c>
      <c r="G391" s="53" t="s">
        <v>947</v>
      </c>
      <c r="H391" s="51" t="s">
        <v>916</v>
      </c>
      <c r="I391" s="56">
        <v>406</v>
      </c>
      <c r="J391" s="52" t="s">
        <v>917</v>
      </c>
      <c r="K391" s="171" t="str">
        <f t="shared" si="60"/>
        <v>406K16E10</v>
      </c>
      <c r="L391" s="172">
        <f t="shared" si="63"/>
        <v>1</v>
      </c>
      <c r="M391" s="173"/>
      <c r="N391" s="174" t="str">
        <f t="shared" si="57"/>
        <v/>
      </c>
      <c r="O391" s="190" t="str">
        <f>VLOOKUP(D391,TH!D$3:K$3889,6,0)</f>
        <v>x</v>
      </c>
      <c r="P391" s="175" t="str">
        <f>IF(M391&lt;&gt;0,M391,IF(ISNA(VLOOKUP(D391,TH!D$4:K$3889,6,0))=TRUE,"Nợ HP",""))</f>
        <v/>
      </c>
      <c r="Q391" s="174">
        <f t="shared" si="56"/>
        <v>389</v>
      </c>
      <c r="R391" s="175">
        <f t="shared" ref="R391:R454" si="64">R390</f>
        <v>1</v>
      </c>
    </row>
    <row r="392" spans="1:18" ht="24.75" customHeight="1">
      <c r="A392" s="54">
        <f t="shared" ref="A392:A455" si="65">A391+1</f>
        <v>390</v>
      </c>
      <c r="B392" s="55" t="str">
        <f t="shared" si="58"/>
        <v>K16E1024</v>
      </c>
      <c r="C392" s="54">
        <f t="shared" si="59"/>
        <v>24</v>
      </c>
      <c r="D392" s="50">
        <v>162324896</v>
      </c>
      <c r="E392" s="57" t="s">
        <v>123</v>
      </c>
      <c r="F392" s="58" t="s">
        <v>259</v>
      </c>
      <c r="G392" s="53" t="s">
        <v>948</v>
      </c>
      <c r="H392" s="51" t="s">
        <v>916</v>
      </c>
      <c r="I392" s="56">
        <v>406</v>
      </c>
      <c r="J392" s="52" t="s">
        <v>917</v>
      </c>
      <c r="K392" s="171" t="str">
        <f t="shared" si="60"/>
        <v>406K16E10</v>
      </c>
      <c r="L392" s="172">
        <f t="shared" si="63"/>
        <v>1</v>
      </c>
      <c r="M392" s="173"/>
      <c r="N392" s="174" t="str">
        <f t="shared" si="57"/>
        <v/>
      </c>
      <c r="O392" s="190" t="str">
        <f>VLOOKUP(D392,TH!D$3:K$3889,6,0)</f>
        <v>x</v>
      </c>
      <c r="P392" s="175" t="str">
        <f>IF(M392&lt;&gt;0,M392,IF(ISNA(VLOOKUP(D392,TH!D$4:K$3889,6,0))=TRUE,"Nợ HP",""))</f>
        <v/>
      </c>
      <c r="Q392" s="174">
        <f t="shared" si="56"/>
        <v>390</v>
      </c>
      <c r="R392" s="175">
        <f t="shared" si="64"/>
        <v>1</v>
      </c>
    </row>
    <row r="393" spans="1:18" ht="24.75" customHeight="1">
      <c r="A393" s="54">
        <f t="shared" si="65"/>
        <v>391</v>
      </c>
      <c r="B393" s="55" t="str">
        <f t="shared" si="58"/>
        <v>K16E1025</v>
      </c>
      <c r="C393" s="54">
        <f t="shared" si="59"/>
        <v>25</v>
      </c>
      <c r="D393" s="50">
        <v>162324898</v>
      </c>
      <c r="E393" s="57" t="s">
        <v>818</v>
      </c>
      <c r="F393" s="58" t="s">
        <v>121</v>
      </c>
      <c r="G393" s="53" t="s">
        <v>949</v>
      </c>
      <c r="H393" s="51" t="s">
        <v>916</v>
      </c>
      <c r="I393" s="56">
        <v>406</v>
      </c>
      <c r="J393" s="52" t="s">
        <v>917</v>
      </c>
      <c r="K393" s="171" t="str">
        <f t="shared" si="60"/>
        <v>406K16E10</v>
      </c>
      <c r="L393" s="172">
        <f t="shared" si="63"/>
        <v>1</v>
      </c>
      <c r="M393" s="173"/>
      <c r="N393" s="174" t="str">
        <f t="shared" si="57"/>
        <v/>
      </c>
      <c r="O393" s="190" t="str">
        <f>VLOOKUP(D393,TH!D$3:K$3889,6,0)</f>
        <v>x</v>
      </c>
      <c r="P393" s="175" t="str">
        <f>IF(M393&lt;&gt;0,M393,IF(ISNA(VLOOKUP(D393,TH!D$4:K$3889,6,0))=TRUE,"Nợ HP",""))</f>
        <v/>
      </c>
      <c r="Q393" s="174">
        <f t="shared" si="56"/>
        <v>391</v>
      </c>
      <c r="R393" s="175">
        <f t="shared" si="64"/>
        <v>1</v>
      </c>
    </row>
    <row r="394" spans="1:18" ht="24.75" customHeight="1">
      <c r="A394" s="54">
        <f t="shared" si="65"/>
        <v>392</v>
      </c>
      <c r="B394" s="55" t="str">
        <f t="shared" si="58"/>
        <v>K16E1026</v>
      </c>
      <c r="C394" s="54">
        <f t="shared" si="59"/>
        <v>26</v>
      </c>
      <c r="D394" s="50">
        <v>162413932</v>
      </c>
      <c r="E394" s="57" t="s">
        <v>950</v>
      </c>
      <c r="F394" s="58" t="s">
        <v>121</v>
      </c>
      <c r="G394" s="53" t="s">
        <v>951</v>
      </c>
      <c r="H394" s="51" t="s">
        <v>864</v>
      </c>
      <c r="I394" s="56">
        <v>406</v>
      </c>
      <c r="J394" s="52" t="s">
        <v>917</v>
      </c>
      <c r="K394" s="171" t="str">
        <f t="shared" si="60"/>
        <v>406K16E10</v>
      </c>
      <c r="L394" s="172">
        <f t="shared" si="63"/>
        <v>1</v>
      </c>
      <c r="M394" s="173"/>
      <c r="N394" s="174" t="str">
        <f t="shared" si="57"/>
        <v/>
      </c>
      <c r="O394" s="190" t="str">
        <f>VLOOKUP(D394,TH!D$3:K$3889,6,0)</f>
        <v>x</v>
      </c>
      <c r="P394" s="175" t="str">
        <f>IF(M394&lt;&gt;0,M394,IF(ISNA(VLOOKUP(D394,TH!D$4:K$3889,6,0))=TRUE,"Nợ HP",""))</f>
        <v/>
      </c>
      <c r="Q394" s="174">
        <f t="shared" ref="Q394:Q457" si="66">Q393+1</f>
        <v>392</v>
      </c>
      <c r="R394" s="175">
        <f t="shared" si="64"/>
        <v>1</v>
      </c>
    </row>
    <row r="395" spans="1:18" ht="24.75" customHeight="1">
      <c r="A395" s="54">
        <f t="shared" si="65"/>
        <v>393</v>
      </c>
      <c r="B395" s="55" t="str">
        <f t="shared" si="58"/>
        <v>K16E1027</v>
      </c>
      <c r="C395" s="54">
        <f t="shared" si="59"/>
        <v>27</v>
      </c>
      <c r="D395" s="50">
        <v>162413941</v>
      </c>
      <c r="E395" s="57" t="s">
        <v>952</v>
      </c>
      <c r="F395" s="58" t="s">
        <v>539</v>
      </c>
      <c r="G395" s="53" t="s">
        <v>953</v>
      </c>
      <c r="H395" s="51" t="s">
        <v>916</v>
      </c>
      <c r="I395" s="56">
        <v>406</v>
      </c>
      <c r="J395" s="52" t="s">
        <v>917</v>
      </c>
      <c r="K395" s="171" t="str">
        <f t="shared" si="60"/>
        <v>406K16E10</v>
      </c>
      <c r="L395" s="172">
        <f t="shared" si="63"/>
        <v>1</v>
      </c>
      <c r="M395" s="173"/>
      <c r="N395" s="174" t="str">
        <f t="shared" si="57"/>
        <v/>
      </c>
      <c r="O395" s="190" t="str">
        <f>VLOOKUP(D395,TH!D$3:K$3889,6,0)</f>
        <v>x</v>
      </c>
      <c r="P395" s="175" t="str">
        <f>IF(M395&lt;&gt;0,M395,IF(ISNA(VLOOKUP(D395,TH!D$4:K$3889,6,0))=TRUE,"Nợ HP",""))</f>
        <v/>
      </c>
      <c r="Q395" s="174">
        <f t="shared" si="66"/>
        <v>393</v>
      </c>
      <c r="R395" s="175">
        <f t="shared" si="64"/>
        <v>1</v>
      </c>
    </row>
    <row r="396" spans="1:18" ht="24.75" customHeight="1">
      <c r="A396" s="54">
        <f t="shared" si="65"/>
        <v>394</v>
      </c>
      <c r="B396" s="55" t="str">
        <f t="shared" si="58"/>
        <v>K16E1028</v>
      </c>
      <c r="C396" s="54">
        <f t="shared" si="59"/>
        <v>28</v>
      </c>
      <c r="D396" s="50">
        <v>162324905</v>
      </c>
      <c r="E396" s="57" t="s">
        <v>954</v>
      </c>
      <c r="F396" s="58" t="s">
        <v>276</v>
      </c>
      <c r="G396" s="53" t="s">
        <v>955</v>
      </c>
      <c r="H396" s="51" t="s">
        <v>916</v>
      </c>
      <c r="I396" s="56">
        <v>406</v>
      </c>
      <c r="J396" s="52" t="s">
        <v>917</v>
      </c>
      <c r="K396" s="171" t="str">
        <f t="shared" si="60"/>
        <v>406K16E10</v>
      </c>
      <c r="L396" s="172">
        <f t="shared" si="63"/>
        <v>1</v>
      </c>
      <c r="M396" s="173"/>
      <c r="N396" s="174" t="str">
        <f t="shared" si="57"/>
        <v/>
      </c>
      <c r="O396" s="190" t="str">
        <f>VLOOKUP(D396,TH!D$3:K$3889,6,0)</f>
        <v>x</v>
      </c>
      <c r="P396" s="175" t="str">
        <f>IF(M396&lt;&gt;0,M396,IF(ISNA(VLOOKUP(D396,TH!D$4:K$3889,6,0))=TRUE,"Nợ HP",""))</f>
        <v/>
      </c>
      <c r="Q396" s="174">
        <f t="shared" si="66"/>
        <v>394</v>
      </c>
      <c r="R396" s="175">
        <f t="shared" si="64"/>
        <v>1</v>
      </c>
    </row>
    <row r="397" spans="1:18" ht="24.75" customHeight="1">
      <c r="A397" s="54">
        <f t="shared" si="65"/>
        <v>395</v>
      </c>
      <c r="B397" s="55" t="str">
        <f t="shared" ref="B397:B460" si="67">J397&amp;TEXT(C397,"00")</f>
        <v>K16E1029</v>
      </c>
      <c r="C397" s="54">
        <f t="shared" ref="C397:C460" si="68">IF(J397&lt;&gt;J396,1,C396+1)</f>
        <v>29</v>
      </c>
      <c r="D397" s="50">
        <v>162324910</v>
      </c>
      <c r="E397" s="57" t="s">
        <v>956</v>
      </c>
      <c r="F397" s="58" t="s">
        <v>381</v>
      </c>
      <c r="G397" s="53" t="s">
        <v>957</v>
      </c>
      <c r="H397" s="51" t="s">
        <v>916</v>
      </c>
      <c r="I397" s="56">
        <v>406</v>
      </c>
      <c r="J397" s="52" t="s">
        <v>917</v>
      </c>
      <c r="K397" s="171" t="str">
        <f t="shared" si="60"/>
        <v>406K16E10</v>
      </c>
      <c r="L397" s="172">
        <f t="shared" si="63"/>
        <v>1</v>
      </c>
      <c r="M397" s="173"/>
      <c r="N397" s="174" t="str">
        <f t="shared" ref="N397:N461" si="69">IF(M397&lt;&gt;0,"Học Ghép","")</f>
        <v/>
      </c>
      <c r="O397" s="190" t="str">
        <f>VLOOKUP(D397,TH!D$3:K$3889,6,0)</f>
        <v>x</v>
      </c>
      <c r="P397" s="175" t="str">
        <f>IF(M397&lt;&gt;0,M397,IF(ISNA(VLOOKUP(D397,TH!D$4:K$3889,6,0))=TRUE,"Nợ HP",""))</f>
        <v/>
      </c>
      <c r="Q397" s="174">
        <f t="shared" si="66"/>
        <v>395</v>
      </c>
      <c r="R397" s="175">
        <f t="shared" si="64"/>
        <v>1</v>
      </c>
    </row>
    <row r="398" spans="1:18" ht="24.75" customHeight="1">
      <c r="A398" s="54">
        <f t="shared" si="65"/>
        <v>396</v>
      </c>
      <c r="B398" s="55" t="str">
        <f t="shared" si="67"/>
        <v>K16E1030</v>
      </c>
      <c r="C398" s="54">
        <f t="shared" si="68"/>
        <v>30</v>
      </c>
      <c r="D398" s="50">
        <v>162413949</v>
      </c>
      <c r="E398" s="57" t="s">
        <v>958</v>
      </c>
      <c r="F398" s="58" t="s">
        <v>288</v>
      </c>
      <c r="G398" s="53" t="s">
        <v>959</v>
      </c>
      <c r="H398" s="51" t="s">
        <v>916</v>
      </c>
      <c r="I398" s="56">
        <v>406</v>
      </c>
      <c r="J398" s="52" t="s">
        <v>917</v>
      </c>
      <c r="K398" s="171" t="str">
        <f t="shared" ref="K398:K462" si="70">I398&amp;J398</f>
        <v>406K16E10</v>
      </c>
      <c r="L398" s="172">
        <f t="shared" si="63"/>
        <v>1</v>
      </c>
      <c r="M398" s="173"/>
      <c r="N398" s="174" t="str">
        <f t="shared" si="69"/>
        <v/>
      </c>
      <c r="O398" s="190" t="str">
        <f>VLOOKUP(D398,TH!D$3:K$3889,6,0)</f>
        <v>x</v>
      </c>
      <c r="P398" s="175" t="str">
        <f>IF(M398&lt;&gt;0,M398,IF(ISNA(VLOOKUP(D398,TH!D$4:K$3889,6,0))=TRUE,"Nợ HP",""))</f>
        <v/>
      </c>
      <c r="Q398" s="174">
        <f t="shared" si="66"/>
        <v>396</v>
      </c>
      <c r="R398" s="175">
        <f t="shared" si="64"/>
        <v>1</v>
      </c>
    </row>
    <row r="399" spans="1:18" ht="24.75" customHeight="1">
      <c r="A399" s="54">
        <f t="shared" si="65"/>
        <v>397</v>
      </c>
      <c r="B399" s="55" t="str">
        <f t="shared" si="67"/>
        <v>K16E1031</v>
      </c>
      <c r="C399" s="54">
        <f t="shared" si="68"/>
        <v>31</v>
      </c>
      <c r="D399" s="50">
        <v>162324928</v>
      </c>
      <c r="E399" s="57" t="s">
        <v>868</v>
      </c>
      <c r="F399" s="58" t="s">
        <v>291</v>
      </c>
      <c r="G399" s="53" t="s">
        <v>716</v>
      </c>
      <c r="H399" s="51" t="s">
        <v>916</v>
      </c>
      <c r="I399" s="56">
        <v>406</v>
      </c>
      <c r="J399" s="52" t="s">
        <v>917</v>
      </c>
      <c r="K399" s="171" t="str">
        <f t="shared" si="70"/>
        <v>406K16E10</v>
      </c>
      <c r="L399" s="172">
        <f t="shared" si="63"/>
        <v>1</v>
      </c>
      <c r="M399" s="173"/>
      <c r="N399" s="174" t="str">
        <f t="shared" si="69"/>
        <v/>
      </c>
      <c r="O399" s="190" t="str">
        <f>VLOOKUP(D399,TH!D$3:K$3889,6,0)</f>
        <v>x</v>
      </c>
      <c r="P399" s="175" t="str">
        <f>IF(M399&lt;&gt;0,M399,IF(ISNA(VLOOKUP(D399,TH!D$4:K$3889,6,0))=TRUE,"Nợ HP",""))</f>
        <v/>
      </c>
      <c r="Q399" s="174">
        <f t="shared" si="66"/>
        <v>397</v>
      </c>
      <c r="R399" s="175">
        <f t="shared" si="64"/>
        <v>1</v>
      </c>
    </row>
    <row r="400" spans="1:18" ht="24.75" customHeight="1">
      <c r="A400" s="54">
        <f t="shared" si="65"/>
        <v>398</v>
      </c>
      <c r="B400" s="55" t="str">
        <f t="shared" si="67"/>
        <v>K16E1032</v>
      </c>
      <c r="C400" s="54">
        <f t="shared" si="68"/>
        <v>32</v>
      </c>
      <c r="D400" s="50">
        <v>162324932</v>
      </c>
      <c r="E400" s="57" t="s">
        <v>820</v>
      </c>
      <c r="F400" s="58" t="s">
        <v>719</v>
      </c>
      <c r="G400" s="53" t="s">
        <v>960</v>
      </c>
      <c r="H400" s="51" t="s">
        <v>916</v>
      </c>
      <c r="I400" s="56">
        <v>406</v>
      </c>
      <c r="J400" s="52" t="s">
        <v>917</v>
      </c>
      <c r="K400" s="171" t="str">
        <f t="shared" si="70"/>
        <v>406K16E10</v>
      </c>
      <c r="L400" s="172">
        <f t="shared" si="63"/>
        <v>1</v>
      </c>
      <c r="M400" s="173"/>
      <c r="N400" s="174" t="str">
        <f t="shared" si="69"/>
        <v/>
      </c>
      <c r="O400" s="190" t="str">
        <f>VLOOKUP(D400,TH!D$3:K$3889,6,0)</f>
        <v>x</v>
      </c>
      <c r="P400" s="175" t="str">
        <f>IF(M400&lt;&gt;0,M400,IF(ISNA(VLOOKUP(D400,TH!D$4:K$3889,6,0))=TRUE,"Nợ HP",""))</f>
        <v/>
      </c>
      <c r="Q400" s="174">
        <f t="shared" si="66"/>
        <v>398</v>
      </c>
      <c r="R400" s="175">
        <f t="shared" si="64"/>
        <v>1</v>
      </c>
    </row>
    <row r="401" spans="1:18" ht="24.75" customHeight="1">
      <c r="A401" s="54">
        <f t="shared" si="65"/>
        <v>399</v>
      </c>
      <c r="B401" s="55" t="str">
        <f t="shared" si="67"/>
        <v>K16E1033</v>
      </c>
      <c r="C401" s="54">
        <f t="shared" si="68"/>
        <v>33</v>
      </c>
      <c r="D401" s="50">
        <v>162333806</v>
      </c>
      <c r="E401" s="57" t="s">
        <v>961</v>
      </c>
      <c r="F401" s="58" t="s">
        <v>396</v>
      </c>
      <c r="G401" s="53" t="s">
        <v>962</v>
      </c>
      <c r="H401" s="51" t="s">
        <v>916</v>
      </c>
      <c r="I401" s="56">
        <v>406</v>
      </c>
      <c r="J401" s="52" t="s">
        <v>917</v>
      </c>
      <c r="K401" s="171" t="str">
        <f t="shared" si="70"/>
        <v>406K16E10</v>
      </c>
      <c r="L401" s="172">
        <f t="shared" si="63"/>
        <v>1</v>
      </c>
      <c r="M401" s="173"/>
      <c r="N401" s="174" t="str">
        <f t="shared" si="69"/>
        <v/>
      </c>
      <c r="O401" s="190" t="str">
        <f>VLOOKUP(D401,TH!D$3:K$3889,6,0)</f>
        <v>x</v>
      </c>
      <c r="P401" s="175" t="str">
        <f>IF(M401&lt;&gt;0,M401,IF(ISNA(VLOOKUP(D401,TH!D$4:K$3889,6,0))=TRUE,"Nợ HP",""))</f>
        <v/>
      </c>
      <c r="Q401" s="174">
        <f t="shared" si="66"/>
        <v>399</v>
      </c>
      <c r="R401" s="175">
        <f t="shared" si="64"/>
        <v>1</v>
      </c>
    </row>
    <row r="402" spans="1:18" ht="24.75" customHeight="1">
      <c r="A402" s="54">
        <f t="shared" si="65"/>
        <v>400</v>
      </c>
      <c r="B402" s="55" t="str">
        <f t="shared" si="67"/>
        <v>K16E1034</v>
      </c>
      <c r="C402" s="54">
        <f t="shared" si="68"/>
        <v>34</v>
      </c>
      <c r="D402" s="50">
        <v>162324936</v>
      </c>
      <c r="E402" s="57" t="s">
        <v>963</v>
      </c>
      <c r="F402" s="58" t="s">
        <v>964</v>
      </c>
      <c r="G402" s="53" t="s">
        <v>965</v>
      </c>
      <c r="H402" s="51" t="s">
        <v>916</v>
      </c>
      <c r="I402" s="56">
        <v>406</v>
      </c>
      <c r="J402" s="52" t="s">
        <v>917</v>
      </c>
      <c r="K402" s="171" t="str">
        <f t="shared" si="70"/>
        <v>406K16E10</v>
      </c>
      <c r="L402" s="172">
        <f t="shared" si="63"/>
        <v>1</v>
      </c>
      <c r="M402" s="173"/>
      <c r="N402" s="174" t="str">
        <f t="shared" si="69"/>
        <v/>
      </c>
      <c r="O402" s="190" t="e">
        <f>VLOOKUP(D402,TH!D$3:K$3889,6,0)</f>
        <v>#N/A</v>
      </c>
      <c r="P402" s="175" t="str">
        <f>IF(M402&lt;&gt;0,M402,IF(ISNA(VLOOKUP(D402,TH!D$4:K$3889,6,0))=TRUE,"Nợ HP",""))</f>
        <v>Nợ HP</v>
      </c>
      <c r="Q402" s="174">
        <f t="shared" si="66"/>
        <v>400</v>
      </c>
      <c r="R402" s="175">
        <f t="shared" si="64"/>
        <v>1</v>
      </c>
    </row>
    <row r="403" spans="1:18" ht="24.75" customHeight="1">
      <c r="A403" s="54">
        <f t="shared" si="65"/>
        <v>401</v>
      </c>
      <c r="B403" s="55" t="str">
        <f t="shared" si="67"/>
        <v>K16E1035</v>
      </c>
      <c r="C403" s="54">
        <f t="shared" si="68"/>
        <v>35</v>
      </c>
      <c r="D403" s="50">
        <v>162326659</v>
      </c>
      <c r="E403" s="57" t="s">
        <v>966</v>
      </c>
      <c r="F403" s="58" t="s">
        <v>657</v>
      </c>
      <c r="G403" s="53" t="s">
        <v>967</v>
      </c>
      <c r="H403" s="51" t="s">
        <v>916</v>
      </c>
      <c r="I403" s="56">
        <v>406</v>
      </c>
      <c r="J403" s="52" t="s">
        <v>917</v>
      </c>
      <c r="K403" s="171" t="str">
        <f t="shared" si="70"/>
        <v>406K16E10</v>
      </c>
      <c r="L403" s="172">
        <f t="shared" si="63"/>
        <v>1</v>
      </c>
      <c r="M403" s="173"/>
      <c r="N403" s="174" t="str">
        <f t="shared" si="69"/>
        <v/>
      </c>
      <c r="O403" s="190" t="str">
        <f>VLOOKUP(D403,TH!D$3:K$3889,6,0)</f>
        <v>x</v>
      </c>
      <c r="P403" s="175" t="str">
        <f>IF(M403&lt;&gt;0,M403,IF(ISNA(VLOOKUP(D403,TH!D$4:K$3889,6,0))=TRUE,"Nợ HP",""))</f>
        <v/>
      </c>
      <c r="Q403" s="174">
        <f t="shared" si="66"/>
        <v>401</v>
      </c>
      <c r="R403" s="175">
        <f t="shared" si="64"/>
        <v>1</v>
      </c>
    </row>
    <row r="404" spans="1:18" ht="24.75" customHeight="1">
      <c r="A404" s="54">
        <f t="shared" si="65"/>
        <v>402</v>
      </c>
      <c r="B404" s="55" t="str">
        <f t="shared" si="67"/>
        <v>K16E1036</v>
      </c>
      <c r="C404" s="54">
        <f t="shared" si="68"/>
        <v>36</v>
      </c>
      <c r="D404" s="50">
        <v>162324951</v>
      </c>
      <c r="E404" s="57" t="s">
        <v>968</v>
      </c>
      <c r="F404" s="58" t="s">
        <v>660</v>
      </c>
      <c r="G404" s="53" t="s">
        <v>969</v>
      </c>
      <c r="H404" s="51" t="s">
        <v>916</v>
      </c>
      <c r="I404" s="56">
        <v>406</v>
      </c>
      <c r="J404" s="52" t="s">
        <v>917</v>
      </c>
      <c r="K404" s="171" t="str">
        <f t="shared" si="70"/>
        <v>406K16E10</v>
      </c>
      <c r="L404" s="172">
        <f t="shared" si="63"/>
        <v>1</v>
      </c>
      <c r="M404" s="173"/>
      <c r="N404" s="174" t="str">
        <f t="shared" si="69"/>
        <v/>
      </c>
      <c r="O404" s="190" t="str">
        <f>VLOOKUP(D404,TH!D$3:K$3889,6,0)</f>
        <v>x</v>
      </c>
      <c r="P404" s="175" t="str">
        <f>IF(M404&lt;&gt;0,M404,IF(ISNA(VLOOKUP(D404,TH!D$4:K$3889,6,0))=TRUE,"Nợ HP",""))</f>
        <v/>
      </c>
      <c r="Q404" s="174">
        <f t="shared" si="66"/>
        <v>402</v>
      </c>
      <c r="R404" s="175">
        <f t="shared" si="64"/>
        <v>1</v>
      </c>
    </row>
    <row r="405" spans="1:18" ht="24.75" customHeight="1">
      <c r="A405" s="54">
        <f t="shared" si="65"/>
        <v>403</v>
      </c>
      <c r="B405" s="55" t="str">
        <f t="shared" si="67"/>
        <v>K16E1037</v>
      </c>
      <c r="C405" s="54">
        <f t="shared" si="68"/>
        <v>37</v>
      </c>
      <c r="D405" s="50">
        <v>162324953</v>
      </c>
      <c r="E405" s="57" t="s">
        <v>970</v>
      </c>
      <c r="F405" s="58" t="s">
        <v>971</v>
      </c>
      <c r="G405" s="53" t="s">
        <v>525</v>
      </c>
      <c r="H405" s="51" t="s">
        <v>916</v>
      </c>
      <c r="I405" s="56">
        <v>406</v>
      </c>
      <c r="J405" s="52" t="s">
        <v>917</v>
      </c>
      <c r="K405" s="171" t="str">
        <f t="shared" si="70"/>
        <v>406K16E10</v>
      </c>
      <c r="L405" s="172">
        <f t="shared" si="63"/>
        <v>1</v>
      </c>
      <c r="M405" s="173"/>
      <c r="N405" s="174" t="str">
        <f t="shared" si="69"/>
        <v/>
      </c>
      <c r="O405" s="190" t="str">
        <f>VLOOKUP(D405,TH!D$3:K$3889,6,0)</f>
        <v>x</v>
      </c>
      <c r="P405" s="175" t="str">
        <f>IF(M405&lt;&gt;0,M405,IF(ISNA(VLOOKUP(D405,TH!D$4:K$3889,6,0))=TRUE,"Nợ HP",""))</f>
        <v/>
      </c>
      <c r="Q405" s="174">
        <f t="shared" si="66"/>
        <v>403</v>
      </c>
      <c r="R405" s="175">
        <f t="shared" si="64"/>
        <v>1</v>
      </c>
    </row>
    <row r="406" spans="1:18" ht="24.75" customHeight="1">
      <c r="A406" s="54">
        <f t="shared" si="65"/>
        <v>404</v>
      </c>
      <c r="B406" s="55" t="str">
        <f t="shared" si="67"/>
        <v>K16E1038</v>
      </c>
      <c r="C406" s="54">
        <f t="shared" si="68"/>
        <v>38</v>
      </c>
      <c r="D406" s="50">
        <v>162324964</v>
      </c>
      <c r="E406" s="57" t="s">
        <v>972</v>
      </c>
      <c r="F406" s="58" t="s">
        <v>800</v>
      </c>
      <c r="G406" s="53" t="s">
        <v>973</v>
      </c>
      <c r="H406" s="51" t="s">
        <v>916</v>
      </c>
      <c r="I406" s="56">
        <v>406</v>
      </c>
      <c r="J406" s="52" t="s">
        <v>917</v>
      </c>
      <c r="K406" s="171" t="str">
        <f t="shared" si="70"/>
        <v>406K16E10</v>
      </c>
      <c r="L406" s="172">
        <f t="shared" si="63"/>
        <v>1</v>
      </c>
      <c r="M406" s="173"/>
      <c r="N406" s="174" t="str">
        <f t="shared" si="69"/>
        <v/>
      </c>
      <c r="O406" s="190" t="str">
        <f>VLOOKUP(D406,TH!D$3:K$3889,6,0)</f>
        <v>x</v>
      </c>
      <c r="P406" s="175" t="str">
        <f>IF(M406&lt;&gt;0,M406,IF(ISNA(VLOOKUP(D406,TH!D$4:K$3889,6,0))=TRUE,"Nợ HP",""))</f>
        <v/>
      </c>
      <c r="Q406" s="174">
        <f t="shared" si="66"/>
        <v>404</v>
      </c>
      <c r="R406" s="175">
        <f t="shared" si="64"/>
        <v>1</v>
      </c>
    </row>
    <row r="407" spans="1:18" ht="24.75" customHeight="1">
      <c r="A407" s="54">
        <f t="shared" si="65"/>
        <v>405</v>
      </c>
      <c r="B407" s="55" t="str">
        <f t="shared" si="67"/>
        <v>K16E1101</v>
      </c>
      <c r="C407" s="54">
        <f t="shared" si="68"/>
        <v>1</v>
      </c>
      <c r="D407" s="50">
        <v>162216630</v>
      </c>
      <c r="E407" s="57" t="s">
        <v>974</v>
      </c>
      <c r="F407" s="58" t="s">
        <v>975</v>
      </c>
      <c r="G407" s="53" t="s">
        <v>976</v>
      </c>
      <c r="H407" s="51" t="s">
        <v>137</v>
      </c>
      <c r="I407" s="56">
        <v>105</v>
      </c>
      <c r="J407" s="52" t="s">
        <v>977</v>
      </c>
      <c r="K407" s="171" t="str">
        <f t="shared" si="70"/>
        <v>105K16E11</v>
      </c>
      <c r="L407" s="172">
        <f t="shared" si="63"/>
        <v>1</v>
      </c>
      <c r="M407" s="173"/>
      <c r="N407" s="174" t="str">
        <f t="shared" si="69"/>
        <v/>
      </c>
      <c r="O407" s="190" t="str">
        <f>VLOOKUP(D407,TH!D$3:K$3889,6,0)</f>
        <v>x</v>
      </c>
      <c r="P407" s="175" t="str">
        <f>IF(M407&lt;&gt;0,M407,IF(ISNA(VLOOKUP(D407,TH!D$4:K$3889,6,0))=TRUE,"Nợ HP",""))</f>
        <v/>
      </c>
      <c r="Q407" s="174">
        <f t="shared" si="66"/>
        <v>405</v>
      </c>
      <c r="R407" s="175">
        <f t="shared" si="64"/>
        <v>1</v>
      </c>
    </row>
    <row r="408" spans="1:18" ht="24.75" customHeight="1">
      <c r="A408" s="54">
        <f t="shared" si="65"/>
        <v>406</v>
      </c>
      <c r="B408" s="55" t="str">
        <f t="shared" si="67"/>
        <v>K16E1102</v>
      </c>
      <c r="C408" s="54">
        <f t="shared" si="68"/>
        <v>2</v>
      </c>
      <c r="D408" s="50">
        <v>162213213</v>
      </c>
      <c r="E408" s="57" t="s">
        <v>304</v>
      </c>
      <c r="F408" s="58" t="s">
        <v>408</v>
      </c>
      <c r="G408" s="53" t="s">
        <v>814</v>
      </c>
      <c r="H408" s="51" t="s">
        <v>137</v>
      </c>
      <c r="I408" s="56">
        <v>105</v>
      </c>
      <c r="J408" s="52" t="s">
        <v>977</v>
      </c>
      <c r="K408" s="171" t="str">
        <f t="shared" si="70"/>
        <v>105K16E11</v>
      </c>
      <c r="L408" s="172">
        <f t="shared" si="63"/>
        <v>1</v>
      </c>
      <c r="M408" s="173"/>
      <c r="N408" s="174" t="str">
        <f t="shared" si="69"/>
        <v/>
      </c>
      <c r="O408" s="190" t="str">
        <f>VLOOKUP(D408,TH!D$3:K$3889,6,0)</f>
        <v>x</v>
      </c>
      <c r="P408" s="175" t="str">
        <f>IF(M408&lt;&gt;0,M408,IF(ISNA(VLOOKUP(D408,TH!D$4:K$3889,6,0))=TRUE,"Nợ HP",""))</f>
        <v/>
      </c>
      <c r="Q408" s="174">
        <f t="shared" si="66"/>
        <v>406</v>
      </c>
      <c r="R408" s="175">
        <f t="shared" si="64"/>
        <v>1</v>
      </c>
    </row>
    <row r="409" spans="1:18" ht="24.75" customHeight="1">
      <c r="A409" s="54">
        <f t="shared" si="65"/>
        <v>407</v>
      </c>
      <c r="B409" s="55" t="str">
        <f t="shared" si="67"/>
        <v>K16E1103</v>
      </c>
      <c r="C409" s="54">
        <f t="shared" si="68"/>
        <v>3</v>
      </c>
      <c r="D409" s="368">
        <v>152212614</v>
      </c>
      <c r="E409" s="369" t="s">
        <v>134</v>
      </c>
      <c r="F409" s="370" t="s">
        <v>135</v>
      </c>
      <c r="G409" s="371" t="s">
        <v>136</v>
      </c>
      <c r="H409" s="372" t="s">
        <v>137</v>
      </c>
      <c r="I409" s="56">
        <v>105</v>
      </c>
      <c r="J409" s="52" t="s">
        <v>977</v>
      </c>
      <c r="K409" s="171" t="str">
        <f t="shared" ref="K409" si="71">I409&amp;J409</f>
        <v>105K16E11</v>
      </c>
      <c r="L409" s="172">
        <f t="shared" si="63"/>
        <v>1</v>
      </c>
      <c r="M409" s="173"/>
      <c r="N409" s="174" t="str">
        <f t="shared" ref="N409" si="72">IF(M409&lt;&gt;0,"Học Ghép","")</f>
        <v/>
      </c>
      <c r="O409" s="190" t="str">
        <f>VLOOKUP(D409,TH!D$3:K$3889,6,0)</f>
        <v>x</v>
      </c>
      <c r="P409" s="175" t="str">
        <f>IF(M409&lt;&gt;0,M409,IF(ISNA(VLOOKUP(D409,TH!D$4:K$3889,6,0))=TRUE,"Nợ HP",""))</f>
        <v/>
      </c>
      <c r="Q409" s="174">
        <f t="shared" si="66"/>
        <v>407</v>
      </c>
      <c r="R409" s="175">
        <f t="shared" si="64"/>
        <v>1</v>
      </c>
    </row>
    <row r="410" spans="1:18" ht="24.75" customHeight="1">
      <c r="A410" s="54">
        <f t="shared" si="65"/>
        <v>408</v>
      </c>
      <c r="B410" s="55" t="str">
        <f t="shared" si="67"/>
        <v>K16E1104</v>
      </c>
      <c r="C410" s="54">
        <f t="shared" si="68"/>
        <v>4</v>
      </c>
      <c r="D410" s="50">
        <v>162213216</v>
      </c>
      <c r="E410" s="57" t="s">
        <v>978</v>
      </c>
      <c r="F410" s="58" t="s">
        <v>979</v>
      </c>
      <c r="G410" s="53" t="s">
        <v>362</v>
      </c>
      <c r="H410" s="51" t="s">
        <v>137</v>
      </c>
      <c r="I410" s="56">
        <v>105</v>
      </c>
      <c r="J410" s="52" t="s">
        <v>977</v>
      </c>
      <c r="K410" s="171" t="str">
        <f t="shared" si="70"/>
        <v>105K16E11</v>
      </c>
      <c r="L410" s="172">
        <f t="shared" si="63"/>
        <v>1</v>
      </c>
      <c r="M410" s="173"/>
      <c r="N410" s="174" t="str">
        <f t="shared" si="69"/>
        <v/>
      </c>
      <c r="O410" s="190" t="str">
        <f>VLOOKUP(D410,TH!D$3:K$3889,6,0)</f>
        <v>x</v>
      </c>
      <c r="P410" s="175" t="str">
        <f>IF(M410&lt;&gt;0,M410,IF(ISNA(VLOOKUP(D410,TH!D$4:K$3889,6,0))=TRUE,"Nợ HP",""))</f>
        <v/>
      </c>
      <c r="Q410" s="174">
        <f t="shared" si="66"/>
        <v>408</v>
      </c>
      <c r="R410" s="175">
        <f t="shared" si="64"/>
        <v>1</v>
      </c>
    </row>
    <row r="411" spans="1:18" ht="24.75" customHeight="1">
      <c r="A411" s="54">
        <f t="shared" si="65"/>
        <v>409</v>
      </c>
      <c r="B411" s="55" t="str">
        <f t="shared" si="67"/>
        <v>K16E1105</v>
      </c>
      <c r="C411" s="54">
        <f t="shared" si="68"/>
        <v>5</v>
      </c>
      <c r="D411" s="50">
        <v>162213218</v>
      </c>
      <c r="E411" s="57" t="s">
        <v>980</v>
      </c>
      <c r="F411" s="58" t="s">
        <v>320</v>
      </c>
      <c r="G411" s="53" t="s">
        <v>981</v>
      </c>
      <c r="H411" s="51" t="s">
        <v>137</v>
      </c>
      <c r="I411" s="56">
        <v>105</v>
      </c>
      <c r="J411" s="52" t="s">
        <v>977</v>
      </c>
      <c r="K411" s="171" t="str">
        <f t="shared" si="70"/>
        <v>105K16E11</v>
      </c>
      <c r="L411" s="172">
        <f t="shared" si="63"/>
        <v>1</v>
      </c>
      <c r="M411" s="173"/>
      <c r="N411" s="174" t="str">
        <f t="shared" si="69"/>
        <v/>
      </c>
      <c r="O411" s="190" t="str">
        <f>VLOOKUP(D411,TH!D$3:K$3889,6,0)</f>
        <v>x</v>
      </c>
      <c r="P411" s="175" t="str">
        <f>IF(M411&lt;&gt;0,M411,IF(ISNA(VLOOKUP(D411,TH!D$4:K$3889,6,0))=TRUE,"Nợ HP",""))</f>
        <v/>
      </c>
      <c r="Q411" s="174">
        <f t="shared" si="66"/>
        <v>409</v>
      </c>
      <c r="R411" s="175">
        <f t="shared" si="64"/>
        <v>1</v>
      </c>
    </row>
    <row r="412" spans="1:18" ht="24.75" customHeight="1">
      <c r="A412" s="54">
        <f t="shared" si="65"/>
        <v>410</v>
      </c>
      <c r="B412" s="55" t="str">
        <f t="shared" si="67"/>
        <v>K16E1106</v>
      </c>
      <c r="C412" s="54">
        <f t="shared" si="68"/>
        <v>6</v>
      </c>
      <c r="D412" s="50">
        <v>162213221</v>
      </c>
      <c r="E412" s="57" t="s">
        <v>982</v>
      </c>
      <c r="F412" s="58" t="s">
        <v>193</v>
      </c>
      <c r="G412" s="53" t="s">
        <v>365</v>
      </c>
      <c r="H412" s="51" t="s">
        <v>137</v>
      </c>
      <c r="I412" s="56">
        <v>105</v>
      </c>
      <c r="J412" s="52" t="s">
        <v>977</v>
      </c>
      <c r="K412" s="171" t="str">
        <f t="shared" si="70"/>
        <v>105K16E11</v>
      </c>
      <c r="L412" s="172">
        <f t="shared" si="63"/>
        <v>1</v>
      </c>
      <c r="M412" s="173"/>
      <c r="N412" s="174" t="str">
        <f t="shared" si="69"/>
        <v/>
      </c>
      <c r="O412" s="190" t="str">
        <f>VLOOKUP(D412,TH!D$3:K$3889,6,0)</f>
        <v>x</v>
      </c>
      <c r="P412" s="175" t="str">
        <f>IF(M412&lt;&gt;0,M412,IF(ISNA(VLOOKUP(D412,TH!D$4:K$3889,6,0))=TRUE,"Nợ HP",""))</f>
        <v/>
      </c>
      <c r="Q412" s="174">
        <f t="shared" si="66"/>
        <v>410</v>
      </c>
      <c r="R412" s="175">
        <f t="shared" si="64"/>
        <v>1</v>
      </c>
    </row>
    <row r="413" spans="1:18" ht="24.75" customHeight="1">
      <c r="A413" s="54">
        <f t="shared" si="65"/>
        <v>411</v>
      </c>
      <c r="B413" s="55" t="str">
        <f t="shared" si="67"/>
        <v>K16E1107</v>
      </c>
      <c r="C413" s="54">
        <f t="shared" si="68"/>
        <v>7</v>
      </c>
      <c r="D413" s="50">
        <v>162213223</v>
      </c>
      <c r="E413" s="57" t="s">
        <v>983</v>
      </c>
      <c r="F413" s="58" t="s">
        <v>115</v>
      </c>
      <c r="G413" s="53" t="s">
        <v>517</v>
      </c>
      <c r="H413" s="51" t="s">
        <v>137</v>
      </c>
      <c r="I413" s="56">
        <v>105</v>
      </c>
      <c r="J413" s="52" t="s">
        <v>977</v>
      </c>
      <c r="K413" s="171" t="str">
        <f t="shared" si="70"/>
        <v>105K16E11</v>
      </c>
      <c r="L413" s="172">
        <f t="shared" si="63"/>
        <v>1</v>
      </c>
      <c r="M413" s="173"/>
      <c r="N413" s="174" t="str">
        <f t="shared" si="69"/>
        <v/>
      </c>
      <c r="O413" s="190" t="str">
        <f>VLOOKUP(D413,TH!D$3:K$3889,6,0)</f>
        <v>x</v>
      </c>
      <c r="P413" s="175" t="str">
        <f>IF(M413&lt;&gt;0,M413,IF(ISNA(VLOOKUP(D413,TH!D$4:K$3889,6,0))=TRUE,"Nợ HP",""))</f>
        <v/>
      </c>
      <c r="Q413" s="174">
        <f t="shared" si="66"/>
        <v>411</v>
      </c>
      <c r="R413" s="175">
        <f t="shared" si="64"/>
        <v>1</v>
      </c>
    </row>
    <row r="414" spans="1:18" ht="24.75" customHeight="1">
      <c r="A414" s="54">
        <f t="shared" si="65"/>
        <v>412</v>
      </c>
      <c r="B414" s="55" t="str">
        <f t="shared" si="67"/>
        <v>K16E1108</v>
      </c>
      <c r="C414" s="54">
        <f t="shared" si="68"/>
        <v>8</v>
      </c>
      <c r="D414" s="50">
        <v>152212670</v>
      </c>
      <c r="E414" s="57" t="s">
        <v>984</v>
      </c>
      <c r="F414" s="58" t="s">
        <v>331</v>
      </c>
      <c r="G414" s="53" t="s">
        <v>985</v>
      </c>
      <c r="H414" s="51" t="s">
        <v>137</v>
      </c>
      <c r="I414" s="56">
        <v>105</v>
      </c>
      <c r="J414" s="52" t="s">
        <v>977</v>
      </c>
      <c r="K414" s="171" t="str">
        <f t="shared" si="70"/>
        <v>105K16E11</v>
      </c>
      <c r="L414" s="172">
        <f t="shared" si="63"/>
        <v>1</v>
      </c>
      <c r="M414" s="173"/>
      <c r="N414" s="174" t="str">
        <f t="shared" si="69"/>
        <v/>
      </c>
      <c r="O414" s="190" t="str">
        <f>VLOOKUP(D414,TH!D$3:K$3889,6,0)</f>
        <v>x</v>
      </c>
      <c r="P414" s="175" t="str">
        <f>IF(M414&lt;&gt;0,M414,IF(ISNA(VLOOKUP(D414,TH!D$4:K$3889,6,0))=TRUE,"Nợ HP",""))</f>
        <v/>
      </c>
      <c r="Q414" s="174">
        <f t="shared" si="66"/>
        <v>412</v>
      </c>
      <c r="R414" s="175">
        <f t="shared" si="64"/>
        <v>1</v>
      </c>
    </row>
    <row r="415" spans="1:18" ht="24.75" customHeight="1">
      <c r="A415" s="54">
        <f t="shared" si="65"/>
        <v>413</v>
      </c>
      <c r="B415" s="55" t="str">
        <f t="shared" si="67"/>
        <v>K16E1109</v>
      </c>
      <c r="C415" s="54">
        <f t="shared" si="68"/>
        <v>9</v>
      </c>
      <c r="D415" s="50">
        <v>162213227</v>
      </c>
      <c r="E415" s="57" t="s">
        <v>281</v>
      </c>
      <c r="F415" s="58" t="s">
        <v>504</v>
      </c>
      <c r="G415" s="53" t="s">
        <v>768</v>
      </c>
      <c r="H415" s="51" t="s">
        <v>137</v>
      </c>
      <c r="I415" s="56">
        <v>105</v>
      </c>
      <c r="J415" s="52" t="s">
        <v>977</v>
      </c>
      <c r="K415" s="171" t="str">
        <f t="shared" si="70"/>
        <v>105K16E11</v>
      </c>
      <c r="L415" s="172">
        <f t="shared" si="63"/>
        <v>1</v>
      </c>
      <c r="M415" s="173"/>
      <c r="N415" s="174" t="str">
        <f t="shared" si="69"/>
        <v/>
      </c>
      <c r="O415" s="190" t="str">
        <f>VLOOKUP(D415,TH!D$3:K$3889,6,0)</f>
        <v>x</v>
      </c>
      <c r="P415" s="175" t="str">
        <f>IF(M415&lt;&gt;0,M415,IF(ISNA(VLOOKUP(D415,TH!D$4:K$3889,6,0))=TRUE,"Nợ HP",""))</f>
        <v/>
      </c>
      <c r="Q415" s="174">
        <f t="shared" si="66"/>
        <v>413</v>
      </c>
      <c r="R415" s="175">
        <f t="shared" si="64"/>
        <v>1</v>
      </c>
    </row>
    <row r="416" spans="1:18" ht="24.75" customHeight="1">
      <c r="A416" s="54">
        <f t="shared" si="65"/>
        <v>414</v>
      </c>
      <c r="B416" s="55" t="str">
        <f t="shared" si="67"/>
        <v>K16E1110</v>
      </c>
      <c r="C416" s="54">
        <f t="shared" si="68"/>
        <v>10</v>
      </c>
      <c r="D416" s="50">
        <v>162213228</v>
      </c>
      <c r="E416" s="57" t="s">
        <v>248</v>
      </c>
      <c r="F416" s="58" t="s">
        <v>428</v>
      </c>
      <c r="G416" s="53" t="s">
        <v>986</v>
      </c>
      <c r="H416" s="51" t="s">
        <v>137</v>
      </c>
      <c r="I416" s="56">
        <v>105</v>
      </c>
      <c r="J416" s="52" t="s">
        <v>977</v>
      </c>
      <c r="K416" s="171" t="str">
        <f t="shared" si="70"/>
        <v>105K16E11</v>
      </c>
      <c r="L416" s="172">
        <f t="shared" si="63"/>
        <v>1</v>
      </c>
      <c r="M416" s="173"/>
      <c r="N416" s="174" t="str">
        <f t="shared" si="69"/>
        <v/>
      </c>
      <c r="O416" s="190" t="str">
        <f>VLOOKUP(D416,TH!D$3:K$3889,6,0)</f>
        <v>x</v>
      </c>
      <c r="P416" s="175" t="str">
        <f>IF(M416&lt;&gt;0,M416,IF(ISNA(VLOOKUP(D416,TH!D$4:K$3889,6,0))=TRUE,"Nợ HP",""))</f>
        <v/>
      </c>
      <c r="Q416" s="174">
        <f t="shared" si="66"/>
        <v>414</v>
      </c>
      <c r="R416" s="175">
        <f t="shared" si="64"/>
        <v>1</v>
      </c>
    </row>
    <row r="417" spans="1:18" ht="24.75" customHeight="1">
      <c r="A417" s="54">
        <f t="shared" si="65"/>
        <v>415</v>
      </c>
      <c r="B417" s="55" t="str">
        <f t="shared" si="67"/>
        <v>K16E1111</v>
      </c>
      <c r="C417" s="54">
        <f t="shared" si="68"/>
        <v>11</v>
      </c>
      <c r="D417" s="50">
        <v>162213233</v>
      </c>
      <c r="E417" s="57" t="s">
        <v>987</v>
      </c>
      <c r="F417" s="58" t="s">
        <v>205</v>
      </c>
      <c r="G417" s="53" t="s">
        <v>988</v>
      </c>
      <c r="H417" s="51" t="s">
        <v>137</v>
      </c>
      <c r="I417" s="56">
        <v>105</v>
      </c>
      <c r="J417" s="52" t="s">
        <v>977</v>
      </c>
      <c r="K417" s="171" t="str">
        <f t="shared" si="70"/>
        <v>105K16E11</v>
      </c>
      <c r="L417" s="172">
        <f t="shared" si="63"/>
        <v>1</v>
      </c>
      <c r="M417" s="173"/>
      <c r="N417" s="174" t="str">
        <f t="shared" si="69"/>
        <v/>
      </c>
      <c r="O417" s="190" t="str">
        <f>VLOOKUP(D417,TH!D$3:K$3889,6,0)</f>
        <v>x</v>
      </c>
      <c r="P417" s="175" t="str">
        <f>IF(M417&lt;&gt;0,M417,IF(ISNA(VLOOKUP(D417,TH!D$4:K$3889,6,0))=TRUE,"Nợ HP",""))</f>
        <v/>
      </c>
      <c r="Q417" s="174">
        <f t="shared" si="66"/>
        <v>415</v>
      </c>
      <c r="R417" s="175">
        <f t="shared" si="64"/>
        <v>1</v>
      </c>
    </row>
    <row r="418" spans="1:18" ht="24.75" customHeight="1">
      <c r="A418" s="54">
        <f t="shared" si="65"/>
        <v>416</v>
      </c>
      <c r="B418" s="55" t="str">
        <f t="shared" si="67"/>
        <v>K16E1112</v>
      </c>
      <c r="C418" s="54">
        <f t="shared" si="68"/>
        <v>12</v>
      </c>
      <c r="D418" s="50">
        <v>162213250</v>
      </c>
      <c r="E418" s="57" t="s">
        <v>989</v>
      </c>
      <c r="F418" s="58" t="s">
        <v>218</v>
      </c>
      <c r="G418" s="53" t="s">
        <v>505</v>
      </c>
      <c r="H418" s="51" t="s">
        <v>137</v>
      </c>
      <c r="I418" s="56">
        <v>105</v>
      </c>
      <c r="J418" s="52" t="s">
        <v>977</v>
      </c>
      <c r="K418" s="171" t="str">
        <f t="shared" si="70"/>
        <v>105K16E11</v>
      </c>
      <c r="L418" s="172">
        <f t="shared" si="63"/>
        <v>1</v>
      </c>
      <c r="M418" s="173"/>
      <c r="N418" s="174" t="str">
        <f t="shared" si="69"/>
        <v/>
      </c>
      <c r="O418" s="190" t="str">
        <f>VLOOKUP(D418,TH!D$3:K$3889,6,0)</f>
        <v>x</v>
      </c>
      <c r="P418" s="175" t="str">
        <f>IF(M418&lt;&gt;0,M418,IF(ISNA(VLOOKUP(D418,TH!D$4:K$3889,6,0))=TRUE,"Nợ HP",""))</f>
        <v/>
      </c>
      <c r="Q418" s="174">
        <f t="shared" si="66"/>
        <v>416</v>
      </c>
      <c r="R418" s="175">
        <f t="shared" si="64"/>
        <v>1</v>
      </c>
    </row>
    <row r="419" spans="1:18" ht="24.75" customHeight="1">
      <c r="A419" s="54">
        <f t="shared" si="65"/>
        <v>417</v>
      </c>
      <c r="B419" s="55" t="str">
        <f t="shared" si="67"/>
        <v>K16E1113</v>
      </c>
      <c r="C419" s="54">
        <f t="shared" si="68"/>
        <v>13</v>
      </c>
      <c r="D419" s="50">
        <v>162213253</v>
      </c>
      <c r="E419" s="57" t="s">
        <v>990</v>
      </c>
      <c r="F419" s="58" t="s">
        <v>514</v>
      </c>
      <c r="G419" s="53" t="s">
        <v>991</v>
      </c>
      <c r="H419" s="51" t="s">
        <v>137</v>
      </c>
      <c r="I419" s="56">
        <v>105</v>
      </c>
      <c r="J419" s="52" t="s">
        <v>977</v>
      </c>
      <c r="K419" s="171" t="str">
        <f t="shared" si="70"/>
        <v>105K16E11</v>
      </c>
      <c r="L419" s="172">
        <f t="shared" si="63"/>
        <v>1</v>
      </c>
      <c r="M419" s="173"/>
      <c r="N419" s="174" t="str">
        <f t="shared" si="69"/>
        <v/>
      </c>
      <c r="O419" s="190" t="str">
        <f>VLOOKUP(D419,TH!D$3:K$3889,6,0)</f>
        <v>x</v>
      </c>
      <c r="P419" s="175" t="str">
        <f>IF(M419&lt;&gt;0,M419,IF(ISNA(VLOOKUP(D419,TH!D$4:K$3889,6,0))=TRUE,"Nợ HP",""))</f>
        <v/>
      </c>
      <c r="Q419" s="174">
        <f t="shared" si="66"/>
        <v>417</v>
      </c>
      <c r="R419" s="175">
        <f t="shared" si="64"/>
        <v>1</v>
      </c>
    </row>
    <row r="420" spans="1:18" ht="24.75" customHeight="1">
      <c r="A420" s="54">
        <f t="shared" si="65"/>
        <v>418</v>
      </c>
      <c r="B420" s="55" t="str">
        <f t="shared" si="67"/>
        <v>K16E1114</v>
      </c>
      <c r="C420" s="54">
        <f t="shared" si="68"/>
        <v>14</v>
      </c>
      <c r="D420" s="50">
        <v>162213258</v>
      </c>
      <c r="E420" s="57" t="s">
        <v>992</v>
      </c>
      <c r="F420" s="58" t="s">
        <v>241</v>
      </c>
      <c r="G420" s="53" t="s">
        <v>993</v>
      </c>
      <c r="H420" s="51" t="s">
        <v>137</v>
      </c>
      <c r="I420" s="56">
        <v>105</v>
      </c>
      <c r="J420" s="52" t="s">
        <v>977</v>
      </c>
      <c r="K420" s="171" t="str">
        <f t="shared" si="70"/>
        <v>105K16E11</v>
      </c>
      <c r="L420" s="172">
        <f t="shared" si="63"/>
        <v>1</v>
      </c>
      <c r="M420" s="173"/>
      <c r="N420" s="174" t="str">
        <f t="shared" si="69"/>
        <v/>
      </c>
      <c r="O420" s="190" t="str">
        <f>VLOOKUP(D420,TH!D$3:K$3889,6,0)</f>
        <v>x</v>
      </c>
      <c r="P420" s="175" t="str">
        <f>IF(M420&lt;&gt;0,M420,IF(ISNA(VLOOKUP(D420,TH!D$4:K$3889,6,0))=TRUE,"Nợ HP",""))</f>
        <v/>
      </c>
      <c r="Q420" s="174">
        <f t="shared" si="66"/>
        <v>418</v>
      </c>
      <c r="R420" s="175">
        <f t="shared" si="64"/>
        <v>1</v>
      </c>
    </row>
    <row r="421" spans="1:18" ht="24.75" customHeight="1">
      <c r="A421" s="54">
        <f t="shared" si="65"/>
        <v>419</v>
      </c>
      <c r="B421" s="55" t="str">
        <f t="shared" si="67"/>
        <v>K16E1115</v>
      </c>
      <c r="C421" s="54">
        <f t="shared" si="68"/>
        <v>15</v>
      </c>
      <c r="D421" s="50">
        <v>162213270</v>
      </c>
      <c r="E421" s="57" t="s">
        <v>994</v>
      </c>
      <c r="F421" s="58" t="s">
        <v>767</v>
      </c>
      <c r="G421" s="53" t="s">
        <v>551</v>
      </c>
      <c r="H421" s="51" t="s">
        <v>137</v>
      </c>
      <c r="I421" s="56">
        <v>105</v>
      </c>
      <c r="J421" s="52" t="s">
        <v>977</v>
      </c>
      <c r="K421" s="171" t="str">
        <f t="shared" si="70"/>
        <v>105K16E11</v>
      </c>
      <c r="L421" s="172">
        <f t="shared" si="63"/>
        <v>1</v>
      </c>
      <c r="M421" s="173"/>
      <c r="N421" s="174" t="str">
        <f t="shared" si="69"/>
        <v/>
      </c>
      <c r="O421" s="190" t="str">
        <f>VLOOKUP(D421,TH!D$3:K$3889,6,0)</f>
        <v>x</v>
      </c>
      <c r="P421" s="175" t="str">
        <f>IF(M421&lt;&gt;0,M421,IF(ISNA(VLOOKUP(D421,TH!D$4:K$3889,6,0))=TRUE,"Nợ HP",""))</f>
        <v/>
      </c>
      <c r="Q421" s="174">
        <f t="shared" si="66"/>
        <v>419</v>
      </c>
      <c r="R421" s="175">
        <f t="shared" si="64"/>
        <v>1</v>
      </c>
    </row>
    <row r="422" spans="1:18" ht="24.75" customHeight="1">
      <c r="A422" s="54">
        <f t="shared" si="65"/>
        <v>420</v>
      </c>
      <c r="B422" s="55" t="str">
        <f t="shared" si="67"/>
        <v>K16E1116</v>
      </c>
      <c r="C422" s="54">
        <f t="shared" si="68"/>
        <v>16</v>
      </c>
      <c r="D422" s="50">
        <v>162524298</v>
      </c>
      <c r="E422" s="57" t="s">
        <v>995</v>
      </c>
      <c r="F422" s="58" t="s">
        <v>835</v>
      </c>
      <c r="G422" s="53" t="s">
        <v>794</v>
      </c>
      <c r="H422" s="51" t="s">
        <v>137</v>
      </c>
      <c r="I422" s="56">
        <v>105</v>
      </c>
      <c r="J422" s="52" t="s">
        <v>977</v>
      </c>
      <c r="K422" s="171" t="str">
        <f t="shared" si="70"/>
        <v>105K16E11</v>
      </c>
      <c r="L422" s="172">
        <f t="shared" si="63"/>
        <v>1</v>
      </c>
      <c r="M422" s="173"/>
      <c r="N422" s="174" t="str">
        <f t="shared" si="69"/>
        <v/>
      </c>
      <c r="O422" s="190" t="str">
        <f>VLOOKUP(D422,TH!D$3:K$3889,6,0)</f>
        <v>x</v>
      </c>
      <c r="P422" s="175" t="str">
        <f>IF(M422&lt;&gt;0,M422,IF(ISNA(VLOOKUP(D422,TH!D$4:K$3889,6,0))=TRUE,"Nợ HP",""))</f>
        <v/>
      </c>
      <c r="Q422" s="174">
        <f t="shared" si="66"/>
        <v>420</v>
      </c>
      <c r="R422" s="175">
        <f t="shared" si="64"/>
        <v>1</v>
      </c>
    </row>
    <row r="423" spans="1:18" ht="24.75" customHeight="1">
      <c r="A423" s="54">
        <f t="shared" si="65"/>
        <v>421</v>
      </c>
      <c r="B423" s="55" t="str">
        <f t="shared" si="67"/>
        <v>K16E1117</v>
      </c>
      <c r="C423" s="54">
        <f t="shared" si="68"/>
        <v>17</v>
      </c>
      <c r="D423" s="50">
        <v>162213277</v>
      </c>
      <c r="E423" s="57" t="s">
        <v>996</v>
      </c>
      <c r="F423" s="58" t="s">
        <v>997</v>
      </c>
      <c r="G423" s="53" t="s">
        <v>998</v>
      </c>
      <c r="H423" s="51" t="s">
        <v>137</v>
      </c>
      <c r="I423" s="56">
        <v>105</v>
      </c>
      <c r="J423" s="52" t="s">
        <v>977</v>
      </c>
      <c r="K423" s="171" t="str">
        <f t="shared" si="70"/>
        <v>105K16E11</v>
      </c>
      <c r="L423" s="172">
        <f t="shared" si="63"/>
        <v>1</v>
      </c>
      <c r="M423" s="173"/>
      <c r="N423" s="174" t="str">
        <f t="shared" si="69"/>
        <v/>
      </c>
      <c r="O423" s="190" t="str">
        <f>VLOOKUP(D423,TH!D$3:K$3889,6,0)</f>
        <v>x</v>
      </c>
      <c r="P423" s="175" t="str">
        <f>IF(M423&lt;&gt;0,M423,IF(ISNA(VLOOKUP(D423,TH!D$4:K$3889,6,0))=TRUE,"Nợ HP",""))</f>
        <v/>
      </c>
      <c r="Q423" s="174">
        <f t="shared" si="66"/>
        <v>421</v>
      </c>
      <c r="R423" s="175">
        <f t="shared" si="64"/>
        <v>1</v>
      </c>
    </row>
    <row r="424" spans="1:18" ht="24.75" customHeight="1">
      <c r="A424" s="54">
        <f t="shared" si="65"/>
        <v>422</v>
      </c>
      <c r="B424" s="55" t="str">
        <f t="shared" si="67"/>
        <v>K16E1118</v>
      </c>
      <c r="C424" s="54">
        <f t="shared" si="68"/>
        <v>18</v>
      </c>
      <c r="D424" s="50">
        <v>152212624</v>
      </c>
      <c r="E424" s="57" t="s">
        <v>999</v>
      </c>
      <c r="F424" s="58" t="s">
        <v>121</v>
      </c>
      <c r="G424" s="53" t="s">
        <v>1000</v>
      </c>
      <c r="H424" s="51" t="s">
        <v>137</v>
      </c>
      <c r="I424" s="56">
        <v>105</v>
      </c>
      <c r="J424" s="52" t="s">
        <v>977</v>
      </c>
      <c r="K424" s="171" t="str">
        <f t="shared" si="70"/>
        <v>105K16E11</v>
      </c>
      <c r="L424" s="172">
        <f t="shared" si="63"/>
        <v>1</v>
      </c>
      <c r="M424" s="173"/>
      <c r="N424" s="174" t="str">
        <f t="shared" si="69"/>
        <v/>
      </c>
      <c r="O424" s="190" t="str">
        <f>VLOOKUP(D424,TH!D$3:K$3889,6,0)</f>
        <v>x</v>
      </c>
      <c r="P424" s="175" t="str">
        <f>IF(M424&lt;&gt;0,M424,IF(ISNA(VLOOKUP(D424,TH!D$4:K$3889,6,0))=TRUE,"Nợ HP",""))</f>
        <v/>
      </c>
      <c r="Q424" s="174">
        <f t="shared" si="66"/>
        <v>422</v>
      </c>
      <c r="R424" s="175">
        <f t="shared" si="64"/>
        <v>1</v>
      </c>
    </row>
    <row r="425" spans="1:18" ht="24.75" customHeight="1">
      <c r="A425" s="54">
        <f t="shared" si="65"/>
        <v>423</v>
      </c>
      <c r="B425" s="55" t="str">
        <f t="shared" si="67"/>
        <v>K16E1119</v>
      </c>
      <c r="C425" s="54">
        <f t="shared" si="68"/>
        <v>19</v>
      </c>
      <c r="D425" s="50">
        <v>162213281</v>
      </c>
      <c r="E425" s="57" t="s">
        <v>494</v>
      </c>
      <c r="F425" s="58" t="s">
        <v>121</v>
      </c>
      <c r="G425" s="53" t="s">
        <v>1001</v>
      </c>
      <c r="H425" s="51" t="s">
        <v>137</v>
      </c>
      <c r="I425" s="56">
        <v>105</v>
      </c>
      <c r="J425" s="52" t="s">
        <v>977</v>
      </c>
      <c r="K425" s="171" t="str">
        <f t="shared" si="70"/>
        <v>105K16E11</v>
      </c>
      <c r="L425" s="172">
        <f t="shared" si="63"/>
        <v>1</v>
      </c>
      <c r="M425" s="173"/>
      <c r="N425" s="174" t="str">
        <f t="shared" si="69"/>
        <v/>
      </c>
      <c r="O425" s="190" t="str">
        <f>VLOOKUP(D425,TH!D$3:K$3889,6,0)</f>
        <v>x</v>
      </c>
      <c r="P425" s="175" t="str">
        <f>IF(M425&lt;&gt;0,M425,IF(ISNA(VLOOKUP(D425,TH!D$4:K$3889,6,0))=TRUE,"Nợ HP",""))</f>
        <v/>
      </c>
      <c r="Q425" s="174">
        <f t="shared" si="66"/>
        <v>423</v>
      </c>
      <c r="R425" s="175">
        <f t="shared" si="64"/>
        <v>1</v>
      </c>
    </row>
    <row r="426" spans="1:18" ht="24.75" customHeight="1">
      <c r="A426" s="54">
        <f t="shared" si="65"/>
        <v>424</v>
      </c>
      <c r="B426" s="55" t="str">
        <f t="shared" si="67"/>
        <v>K16E1120</v>
      </c>
      <c r="C426" s="54">
        <f t="shared" si="68"/>
        <v>20</v>
      </c>
      <c r="D426" s="50">
        <v>162213284</v>
      </c>
      <c r="E426" s="57" t="s">
        <v>989</v>
      </c>
      <c r="F426" s="58" t="s">
        <v>265</v>
      </c>
      <c r="G426" s="53" t="s">
        <v>387</v>
      </c>
      <c r="H426" s="51" t="s">
        <v>137</v>
      </c>
      <c r="I426" s="56">
        <v>105</v>
      </c>
      <c r="J426" s="52" t="s">
        <v>977</v>
      </c>
      <c r="K426" s="171" t="str">
        <f t="shared" si="70"/>
        <v>105K16E11</v>
      </c>
      <c r="L426" s="172">
        <f t="shared" si="63"/>
        <v>1</v>
      </c>
      <c r="M426" s="173"/>
      <c r="N426" s="174" t="str">
        <f t="shared" si="69"/>
        <v/>
      </c>
      <c r="O426" s="190" t="str">
        <f>VLOOKUP(D426,TH!D$3:K$3889,6,0)</f>
        <v>x</v>
      </c>
      <c r="P426" s="175" t="str">
        <f>IF(M426&lt;&gt;0,M426,IF(ISNA(VLOOKUP(D426,TH!D$4:K$3889,6,0))=TRUE,"Nợ HP",""))</f>
        <v/>
      </c>
      <c r="Q426" s="174">
        <f t="shared" si="66"/>
        <v>424</v>
      </c>
      <c r="R426" s="175">
        <f t="shared" si="64"/>
        <v>1</v>
      </c>
    </row>
    <row r="427" spans="1:18" ht="24.75" customHeight="1">
      <c r="A427" s="54">
        <f t="shared" si="65"/>
        <v>425</v>
      </c>
      <c r="B427" s="55" t="str">
        <f t="shared" si="67"/>
        <v>K16E1121</v>
      </c>
      <c r="C427" s="54">
        <f t="shared" si="68"/>
        <v>21</v>
      </c>
      <c r="D427" s="50">
        <v>162217346</v>
      </c>
      <c r="E427" s="57" t="s">
        <v>1002</v>
      </c>
      <c r="F427" s="58" t="s">
        <v>364</v>
      </c>
      <c r="G427" s="53" t="s">
        <v>1003</v>
      </c>
      <c r="H427" s="51" t="s">
        <v>137</v>
      </c>
      <c r="I427" s="56">
        <v>105</v>
      </c>
      <c r="J427" s="52" t="s">
        <v>977</v>
      </c>
      <c r="K427" s="171" t="str">
        <f t="shared" si="70"/>
        <v>105K16E11</v>
      </c>
      <c r="L427" s="172">
        <f t="shared" si="63"/>
        <v>1</v>
      </c>
      <c r="M427" s="173"/>
      <c r="N427" s="174" t="str">
        <f t="shared" si="69"/>
        <v/>
      </c>
      <c r="O427" s="190" t="str">
        <f>VLOOKUP(D427,TH!D$3:K$3889,6,0)</f>
        <v>x</v>
      </c>
      <c r="P427" s="175" t="str">
        <f>IF(M427&lt;&gt;0,M427,IF(ISNA(VLOOKUP(D427,TH!D$4:K$3889,6,0))=TRUE,"Nợ HP",""))</f>
        <v/>
      </c>
      <c r="Q427" s="174">
        <f t="shared" si="66"/>
        <v>425</v>
      </c>
      <c r="R427" s="175">
        <f t="shared" si="64"/>
        <v>1</v>
      </c>
    </row>
    <row r="428" spans="1:18" ht="24.75" customHeight="1">
      <c r="A428" s="54">
        <f t="shared" si="65"/>
        <v>426</v>
      </c>
      <c r="B428" s="55" t="str">
        <f t="shared" si="67"/>
        <v>K16E1122</v>
      </c>
      <c r="C428" s="54">
        <f t="shared" si="68"/>
        <v>22</v>
      </c>
      <c r="D428" s="50">
        <v>162213301</v>
      </c>
      <c r="E428" s="57" t="s">
        <v>983</v>
      </c>
      <c r="F428" s="58" t="s">
        <v>381</v>
      </c>
      <c r="G428" s="53" t="s">
        <v>517</v>
      </c>
      <c r="H428" s="51" t="s">
        <v>137</v>
      </c>
      <c r="I428" s="56">
        <v>105</v>
      </c>
      <c r="J428" s="52" t="s">
        <v>977</v>
      </c>
      <c r="K428" s="171" t="str">
        <f t="shared" si="70"/>
        <v>105K16E11</v>
      </c>
      <c r="L428" s="172">
        <f t="shared" si="63"/>
        <v>1</v>
      </c>
      <c r="M428" s="173"/>
      <c r="N428" s="174" t="str">
        <f t="shared" si="69"/>
        <v/>
      </c>
      <c r="O428" s="190" t="str">
        <f>VLOOKUP(D428,TH!D$3:K$3889,6,0)</f>
        <v>x</v>
      </c>
      <c r="P428" s="175" t="str">
        <f>IF(M428&lt;&gt;0,M428,IF(ISNA(VLOOKUP(D428,TH!D$4:K$3889,6,0))=TRUE,"Nợ HP",""))</f>
        <v/>
      </c>
      <c r="Q428" s="174">
        <f t="shared" si="66"/>
        <v>426</v>
      </c>
      <c r="R428" s="175">
        <f t="shared" si="64"/>
        <v>1</v>
      </c>
    </row>
    <row r="429" spans="1:18" ht="24.75" customHeight="1">
      <c r="A429" s="54">
        <f t="shared" si="65"/>
        <v>427</v>
      </c>
      <c r="B429" s="55" t="str">
        <f t="shared" si="67"/>
        <v>K16E1123</v>
      </c>
      <c r="C429" s="54">
        <f t="shared" si="68"/>
        <v>23</v>
      </c>
      <c r="D429" s="50">
        <v>162213310</v>
      </c>
      <c r="E429" s="57" t="s">
        <v>1004</v>
      </c>
      <c r="F429" s="58" t="s">
        <v>1005</v>
      </c>
      <c r="G429" s="53" t="s">
        <v>658</v>
      </c>
      <c r="H429" s="51" t="s">
        <v>137</v>
      </c>
      <c r="I429" s="56">
        <v>105</v>
      </c>
      <c r="J429" s="52" t="s">
        <v>977</v>
      </c>
      <c r="K429" s="171" t="str">
        <f t="shared" si="70"/>
        <v>105K16E11</v>
      </c>
      <c r="L429" s="172">
        <f t="shared" si="63"/>
        <v>1</v>
      </c>
      <c r="M429" s="173"/>
      <c r="N429" s="174" t="str">
        <f t="shared" si="69"/>
        <v/>
      </c>
      <c r="O429" s="190" t="str">
        <f>VLOOKUP(D429,TH!D$3:K$3889,6,0)</f>
        <v>x</v>
      </c>
      <c r="P429" s="175" t="str">
        <f>IF(M429&lt;&gt;0,M429,IF(ISNA(VLOOKUP(D429,TH!D$4:K$3889,6,0))=TRUE,"Nợ HP",""))</f>
        <v/>
      </c>
      <c r="Q429" s="174">
        <f t="shared" si="66"/>
        <v>427</v>
      </c>
      <c r="R429" s="175">
        <f t="shared" si="64"/>
        <v>1</v>
      </c>
    </row>
    <row r="430" spans="1:18" ht="24.75" customHeight="1">
      <c r="A430" s="54">
        <f t="shared" si="65"/>
        <v>428</v>
      </c>
      <c r="B430" s="55" t="str">
        <f t="shared" si="67"/>
        <v>K16E1124</v>
      </c>
      <c r="C430" s="54">
        <f t="shared" si="68"/>
        <v>24</v>
      </c>
      <c r="D430" s="50">
        <v>162213314</v>
      </c>
      <c r="E430" s="57" t="s">
        <v>1006</v>
      </c>
      <c r="F430" s="58" t="s">
        <v>1007</v>
      </c>
      <c r="G430" s="53" t="s">
        <v>219</v>
      </c>
      <c r="H430" s="51" t="s">
        <v>137</v>
      </c>
      <c r="I430" s="56">
        <v>105</v>
      </c>
      <c r="J430" s="52" t="s">
        <v>977</v>
      </c>
      <c r="K430" s="171" t="str">
        <f t="shared" si="70"/>
        <v>105K16E11</v>
      </c>
      <c r="L430" s="172">
        <f t="shared" si="63"/>
        <v>1</v>
      </c>
      <c r="M430" s="173"/>
      <c r="N430" s="174" t="str">
        <f t="shared" si="69"/>
        <v/>
      </c>
      <c r="O430" s="190" t="str">
        <f>VLOOKUP(D430,TH!D$3:K$3889,6,0)</f>
        <v>x</v>
      </c>
      <c r="P430" s="175" t="str">
        <f>IF(M430&lt;&gt;0,M430,IF(ISNA(VLOOKUP(D430,TH!D$4:K$3889,6,0))=TRUE,"Nợ HP",""))</f>
        <v/>
      </c>
      <c r="Q430" s="174">
        <f t="shared" si="66"/>
        <v>428</v>
      </c>
      <c r="R430" s="175">
        <f t="shared" si="64"/>
        <v>1</v>
      </c>
    </row>
    <row r="431" spans="1:18" ht="24.75" customHeight="1">
      <c r="A431" s="54">
        <f t="shared" si="65"/>
        <v>429</v>
      </c>
      <c r="B431" s="55" t="str">
        <f t="shared" si="67"/>
        <v>K16E1125</v>
      </c>
      <c r="C431" s="54">
        <f t="shared" si="68"/>
        <v>25</v>
      </c>
      <c r="D431" s="50">
        <v>162213328</v>
      </c>
      <c r="E431" s="57" t="s">
        <v>1008</v>
      </c>
      <c r="F431" s="58" t="s">
        <v>480</v>
      </c>
      <c r="G431" s="53" t="s">
        <v>951</v>
      </c>
      <c r="H431" s="51" t="s">
        <v>137</v>
      </c>
      <c r="I431" s="56">
        <v>105</v>
      </c>
      <c r="J431" s="52" t="s">
        <v>977</v>
      </c>
      <c r="K431" s="171" t="str">
        <f t="shared" si="70"/>
        <v>105K16E11</v>
      </c>
      <c r="L431" s="172">
        <f t="shared" si="63"/>
        <v>1</v>
      </c>
      <c r="M431" s="173"/>
      <c r="N431" s="174" t="str">
        <f t="shared" si="69"/>
        <v/>
      </c>
      <c r="O431" s="190" t="str">
        <f>VLOOKUP(D431,TH!D$3:K$3889,6,0)</f>
        <v>x</v>
      </c>
      <c r="P431" s="175" t="str">
        <f>IF(M431&lt;&gt;0,M431,IF(ISNA(VLOOKUP(D431,TH!D$4:K$3889,6,0))=TRUE,"Nợ HP",""))</f>
        <v/>
      </c>
      <c r="Q431" s="174">
        <f t="shared" si="66"/>
        <v>429</v>
      </c>
      <c r="R431" s="175">
        <f t="shared" si="64"/>
        <v>1</v>
      </c>
    </row>
    <row r="432" spans="1:18" ht="24.75" customHeight="1">
      <c r="A432" s="54">
        <f t="shared" si="65"/>
        <v>430</v>
      </c>
      <c r="B432" s="55" t="str">
        <f t="shared" si="67"/>
        <v>K16E1126</v>
      </c>
      <c r="C432" s="54">
        <f t="shared" si="68"/>
        <v>26</v>
      </c>
      <c r="D432" s="50">
        <v>162213337</v>
      </c>
      <c r="E432" s="57" t="s">
        <v>1009</v>
      </c>
      <c r="F432" s="58" t="s">
        <v>303</v>
      </c>
      <c r="G432" s="53" t="s">
        <v>355</v>
      </c>
      <c r="H432" s="51" t="s">
        <v>137</v>
      </c>
      <c r="I432" s="56">
        <v>105</v>
      </c>
      <c r="J432" s="52" t="s">
        <v>977</v>
      </c>
      <c r="K432" s="171" t="str">
        <f t="shared" si="70"/>
        <v>105K16E11</v>
      </c>
      <c r="L432" s="172">
        <f t="shared" si="63"/>
        <v>1</v>
      </c>
      <c r="M432" s="173"/>
      <c r="N432" s="174" t="str">
        <f t="shared" si="69"/>
        <v/>
      </c>
      <c r="O432" s="190" t="str">
        <f>VLOOKUP(D432,TH!D$3:K$3889,6,0)</f>
        <v>x</v>
      </c>
      <c r="P432" s="175" t="str">
        <f>IF(M432&lt;&gt;0,M432,IF(ISNA(VLOOKUP(D432,TH!D$4:K$3889,6,0))=TRUE,"Nợ HP",""))</f>
        <v/>
      </c>
      <c r="Q432" s="174">
        <f t="shared" si="66"/>
        <v>430</v>
      </c>
      <c r="R432" s="175">
        <f t="shared" si="64"/>
        <v>1</v>
      </c>
    </row>
    <row r="433" spans="1:18" ht="24.75" customHeight="1">
      <c r="A433" s="54">
        <f t="shared" si="65"/>
        <v>431</v>
      </c>
      <c r="B433" s="55" t="str">
        <f t="shared" si="67"/>
        <v>K16E1127</v>
      </c>
      <c r="C433" s="54">
        <f t="shared" si="68"/>
        <v>27</v>
      </c>
      <c r="D433" s="50">
        <v>162213341</v>
      </c>
      <c r="E433" s="57" t="s">
        <v>1010</v>
      </c>
      <c r="F433" s="58" t="s">
        <v>303</v>
      </c>
      <c r="G433" s="53" t="s">
        <v>1011</v>
      </c>
      <c r="H433" s="51" t="s">
        <v>137</v>
      </c>
      <c r="I433" s="56">
        <v>105</v>
      </c>
      <c r="J433" s="52" t="s">
        <v>977</v>
      </c>
      <c r="K433" s="171" t="str">
        <f t="shared" si="70"/>
        <v>105K16E11</v>
      </c>
      <c r="L433" s="172">
        <f t="shared" si="63"/>
        <v>1</v>
      </c>
      <c r="M433" s="173"/>
      <c r="N433" s="174" t="str">
        <f t="shared" si="69"/>
        <v/>
      </c>
      <c r="O433" s="190" t="str">
        <f>VLOOKUP(D433,TH!D$3:K$3889,6,0)</f>
        <v>x</v>
      </c>
      <c r="P433" s="175" t="str">
        <f>IF(M433&lt;&gt;0,M433,IF(ISNA(VLOOKUP(D433,TH!D$4:K$3889,6,0))=TRUE,"Nợ HP",""))</f>
        <v/>
      </c>
      <c r="Q433" s="174">
        <f t="shared" si="66"/>
        <v>431</v>
      </c>
      <c r="R433" s="175">
        <f t="shared" si="64"/>
        <v>1</v>
      </c>
    </row>
    <row r="434" spans="1:18" ht="24.75" customHeight="1">
      <c r="A434" s="54">
        <f t="shared" si="65"/>
        <v>432</v>
      </c>
      <c r="B434" s="55" t="str">
        <f t="shared" si="67"/>
        <v>K16E1128</v>
      </c>
      <c r="C434" s="54">
        <f t="shared" si="68"/>
        <v>28</v>
      </c>
      <c r="D434" s="50">
        <v>162213345</v>
      </c>
      <c r="E434" s="57" t="s">
        <v>984</v>
      </c>
      <c r="F434" s="58" t="s">
        <v>303</v>
      </c>
      <c r="G434" s="53" t="s">
        <v>1012</v>
      </c>
      <c r="H434" s="51" t="s">
        <v>137</v>
      </c>
      <c r="I434" s="56">
        <v>105</v>
      </c>
      <c r="J434" s="52" t="s">
        <v>977</v>
      </c>
      <c r="K434" s="171" t="str">
        <f t="shared" si="70"/>
        <v>105K16E11</v>
      </c>
      <c r="L434" s="172">
        <f t="shared" si="63"/>
        <v>1</v>
      </c>
      <c r="M434" s="173"/>
      <c r="N434" s="174" t="str">
        <f t="shared" si="69"/>
        <v/>
      </c>
      <c r="O434" s="190" t="str">
        <f>VLOOKUP(D434,TH!D$3:K$3889,6,0)</f>
        <v>x</v>
      </c>
      <c r="P434" s="175" t="str">
        <f>IF(M434&lt;&gt;0,M434,IF(ISNA(VLOOKUP(D434,TH!D$4:K$3889,6,0))=TRUE,"Nợ HP",""))</f>
        <v/>
      </c>
      <c r="Q434" s="174">
        <f t="shared" si="66"/>
        <v>432</v>
      </c>
      <c r="R434" s="175">
        <f t="shared" si="64"/>
        <v>1</v>
      </c>
    </row>
    <row r="435" spans="1:18" ht="24.75" customHeight="1">
      <c r="A435" s="54">
        <f t="shared" si="65"/>
        <v>433</v>
      </c>
      <c r="B435" s="55" t="str">
        <f t="shared" si="67"/>
        <v>K16E1129</v>
      </c>
      <c r="C435" s="54">
        <f t="shared" si="68"/>
        <v>29</v>
      </c>
      <c r="D435" s="50">
        <v>162213350</v>
      </c>
      <c r="E435" s="57" t="s">
        <v>1013</v>
      </c>
      <c r="F435" s="58" t="s">
        <v>308</v>
      </c>
      <c r="G435" s="53" t="s">
        <v>809</v>
      </c>
      <c r="H435" s="51" t="s">
        <v>137</v>
      </c>
      <c r="I435" s="56">
        <v>105</v>
      </c>
      <c r="J435" s="52" t="s">
        <v>977</v>
      </c>
      <c r="K435" s="171" t="str">
        <f t="shared" si="70"/>
        <v>105K16E11</v>
      </c>
      <c r="L435" s="172">
        <f t="shared" si="63"/>
        <v>1</v>
      </c>
      <c r="M435" s="173"/>
      <c r="N435" s="174" t="str">
        <f t="shared" si="69"/>
        <v/>
      </c>
      <c r="O435" s="190" t="str">
        <f>VLOOKUP(D435,TH!D$3:K$3889,6,0)</f>
        <v>x</v>
      </c>
      <c r="P435" s="175" t="str">
        <f>IF(M435&lt;&gt;0,M435,IF(ISNA(VLOOKUP(D435,TH!D$4:K$3889,6,0))=TRUE,"Nợ HP",""))</f>
        <v/>
      </c>
      <c r="Q435" s="174">
        <f t="shared" si="66"/>
        <v>433</v>
      </c>
      <c r="R435" s="175">
        <f t="shared" si="64"/>
        <v>1</v>
      </c>
    </row>
    <row r="436" spans="1:18" ht="24.75" customHeight="1">
      <c r="A436" s="54">
        <f t="shared" si="65"/>
        <v>434</v>
      </c>
      <c r="B436" s="55" t="str">
        <f t="shared" si="67"/>
        <v>K16E1130</v>
      </c>
      <c r="C436" s="54">
        <f t="shared" si="68"/>
        <v>30</v>
      </c>
      <c r="D436" s="50">
        <v>162213354</v>
      </c>
      <c r="E436" s="57" t="s">
        <v>978</v>
      </c>
      <c r="F436" s="58" t="s">
        <v>308</v>
      </c>
      <c r="G436" s="53" t="s">
        <v>1014</v>
      </c>
      <c r="H436" s="51" t="s">
        <v>137</v>
      </c>
      <c r="I436" s="56">
        <v>105</v>
      </c>
      <c r="J436" s="52" t="s">
        <v>977</v>
      </c>
      <c r="K436" s="171" t="str">
        <f t="shared" si="70"/>
        <v>105K16E11</v>
      </c>
      <c r="L436" s="172">
        <f t="shared" si="63"/>
        <v>1</v>
      </c>
      <c r="M436" s="173"/>
      <c r="N436" s="174" t="str">
        <f t="shared" si="69"/>
        <v/>
      </c>
      <c r="O436" s="190" t="str">
        <f>VLOOKUP(D436,TH!D$3:K$3889,6,0)</f>
        <v>x</v>
      </c>
      <c r="P436" s="175" t="str">
        <f>IF(M436&lt;&gt;0,M436,IF(ISNA(VLOOKUP(D436,TH!D$4:K$3889,6,0))=TRUE,"Nợ HP",""))</f>
        <v/>
      </c>
      <c r="Q436" s="174">
        <f t="shared" si="66"/>
        <v>434</v>
      </c>
      <c r="R436" s="175">
        <f t="shared" si="64"/>
        <v>1</v>
      </c>
    </row>
    <row r="437" spans="1:18" ht="24.75" customHeight="1">
      <c r="A437" s="54">
        <f t="shared" si="65"/>
        <v>435</v>
      </c>
      <c r="B437" s="55" t="str">
        <f t="shared" si="67"/>
        <v>K16E1131</v>
      </c>
      <c r="C437" s="54">
        <f t="shared" si="68"/>
        <v>31</v>
      </c>
      <c r="D437" s="50">
        <v>152212703</v>
      </c>
      <c r="E437" s="57" t="s">
        <v>307</v>
      </c>
      <c r="F437" s="58" t="s">
        <v>308</v>
      </c>
      <c r="G437" s="53">
        <v>33268</v>
      </c>
      <c r="H437" s="51" t="s">
        <v>137</v>
      </c>
      <c r="I437" s="56">
        <v>105</v>
      </c>
      <c r="J437" s="52" t="s">
        <v>977</v>
      </c>
      <c r="K437" s="171" t="str">
        <f t="shared" si="70"/>
        <v>105K16E11</v>
      </c>
      <c r="L437" s="172">
        <f t="shared" si="63"/>
        <v>1</v>
      </c>
      <c r="M437" s="173"/>
      <c r="N437" s="174" t="str">
        <f t="shared" si="69"/>
        <v/>
      </c>
      <c r="O437" s="190" t="e">
        <f>VLOOKUP(D437,TH!D$3:K$3889,6,0)</f>
        <v>#N/A</v>
      </c>
      <c r="P437" s="175" t="str">
        <f>IF(M437&lt;&gt;0,M437,IF(ISNA(VLOOKUP(D437,TH!D$4:K$3889,6,0))=TRUE,"Nợ HP",""))</f>
        <v>Nợ HP</v>
      </c>
      <c r="Q437" s="174">
        <f t="shared" si="66"/>
        <v>435</v>
      </c>
      <c r="R437" s="175">
        <f t="shared" si="64"/>
        <v>1</v>
      </c>
    </row>
    <row r="438" spans="1:18" ht="24.75" customHeight="1">
      <c r="A438" s="54">
        <f t="shared" si="65"/>
        <v>436</v>
      </c>
      <c r="B438" s="55" t="str">
        <f t="shared" si="67"/>
        <v>K16E1132</v>
      </c>
      <c r="C438" s="54">
        <f t="shared" si="68"/>
        <v>32</v>
      </c>
      <c r="D438" s="50">
        <v>152316364</v>
      </c>
      <c r="E438" s="57" t="s">
        <v>281</v>
      </c>
      <c r="F438" s="58" t="s">
        <v>1015</v>
      </c>
      <c r="G438" s="53" t="s">
        <v>1016</v>
      </c>
      <c r="H438" s="51" t="s">
        <v>137</v>
      </c>
      <c r="I438" s="56">
        <v>105</v>
      </c>
      <c r="J438" s="52" t="s">
        <v>977</v>
      </c>
      <c r="K438" s="171" t="str">
        <f t="shared" si="70"/>
        <v>105K16E11</v>
      </c>
      <c r="L438" s="172">
        <f t="shared" si="63"/>
        <v>1</v>
      </c>
      <c r="M438" s="173"/>
      <c r="N438" s="174" t="str">
        <f t="shared" si="69"/>
        <v/>
      </c>
      <c r="O438" s="190" t="str">
        <f>VLOOKUP(D438,TH!D$3:K$3889,6,0)</f>
        <v>x</v>
      </c>
      <c r="P438" s="175" t="str">
        <f>IF(M438&lt;&gt;0,M438,IF(ISNA(VLOOKUP(D438,TH!D$4:K$3889,6,0))=TRUE,"Nợ HP",""))</f>
        <v/>
      </c>
      <c r="Q438" s="174">
        <f t="shared" si="66"/>
        <v>436</v>
      </c>
      <c r="R438" s="175">
        <f t="shared" si="64"/>
        <v>1</v>
      </c>
    </row>
    <row r="439" spans="1:18" ht="24.75" customHeight="1">
      <c r="A439" s="54">
        <f t="shared" si="65"/>
        <v>437</v>
      </c>
      <c r="B439" s="55" t="str">
        <f t="shared" si="67"/>
        <v>K16E1201</v>
      </c>
      <c r="C439" s="54">
        <f t="shared" si="68"/>
        <v>1</v>
      </c>
      <c r="D439" s="50">
        <v>162216497</v>
      </c>
      <c r="E439" s="57" t="s">
        <v>727</v>
      </c>
      <c r="F439" s="58" t="s">
        <v>486</v>
      </c>
      <c r="G439" s="53" t="s">
        <v>1017</v>
      </c>
      <c r="H439" s="51" t="s">
        <v>141</v>
      </c>
      <c r="I439" s="56">
        <v>105</v>
      </c>
      <c r="J439" s="52" t="s">
        <v>1018</v>
      </c>
      <c r="K439" s="171" t="str">
        <f t="shared" si="70"/>
        <v>105K16E12</v>
      </c>
      <c r="L439" s="172">
        <f t="shared" si="63"/>
        <v>1</v>
      </c>
      <c r="M439" s="173"/>
      <c r="N439" s="174" t="str">
        <f t="shared" si="69"/>
        <v/>
      </c>
      <c r="O439" s="190" t="str">
        <f>VLOOKUP(D439,TH!D$3:K$3889,6,0)</f>
        <v>x</v>
      </c>
      <c r="P439" s="175" t="str">
        <f>IF(M439&lt;&gt;0,M439,IF(ISNA(VLOOKUP(D439,TH!D$4:K$3889,6,0))=TRUE,"Nợ HP",""))</f>
        <v/>
      </c>
      <c r="Q439" s="174">
        <f t="shared" si="66"/>
        <v>437</v>
      </c>
      <c r="R439" s="175">
        <f t="shared" si="64"/>
        <v>1</v>
      </c>
    </row>
    <row r="440" spans="1:18" ht="24.75" customHeight="1">
      <c r="A440" s="54">
        <f t="shared" si="65"/>
        <v>438</v>
      </c>
      <c r="B440" s="55" t="str">
        <f t="shared" si="67"/>
        <v>K16E1202</v>
      </c>
      <c r="C440" s="54">
        <f t="shared" si="68"/>
        <v>2</v>
      </c>
      <c r="D440" s="50">
        <v>162217174</v>
      </c>
      <c r="E440" s="57" t="s">
        <v>304</v>
      </c>
      <c r="F440" s="58" t="s">
        <v>486</v>
      </c>
      <c r="G440" s="53" t="s">
        <v>1019</v>
      </c>
      <c r="H440" s="51" t="s">
        <v>141</v>
      </c>
      <c r="I440" s="56">
        <v>105</v>
      </c>
      <c r="J440" s="52" t="s">
        <v>1018</v>
      </c>
      <c r="K440" s="171" t="str">
        <f t="shared" si="70"/>
        <v>105K16E12</v>
      </c>
      <c r="L440" s="172">
        <f t="shared" si="63"/>
        <v>1</v>
      </c>
      <c r="M440" s="173"/>
      <c r="N440" s="174" t="str">
        <f t="shared" si="69"/>
        <v/>
      </c>
      <c r="O440" s="190" t="str">
        <f>VLOOKUP(D440,TH!D$3:K$3889,6,0)</f>
        <v>x</v>
      </c>
      <c r="P440" s="175" t="str">
        <f>IF(M440&lt;&gt;0,M440,IF(ISNA(VLOOKUP(D440,TH!D$4:K$3889,6,0))=TRUE,"Nợ HP",""))</f>
        <v/>
      </c>
      <c r="Q440" s="174">
        <f t="shared" si="66"/>
        <v>438</v>
      </c>
      <c r="R440" s="175">
        <f t="shared" si="64"/>
        <v>1</v>
      </c>
    </row>
    <row r="441" spans="1:18" ht="24.75" customHeight="1">
      <c r="A441" s="54">
        <f t="shared" si="65"/>
        <v>439</v>
      </c>
      <c r="B441" s="55" t="str">
        <f t="shared" si="67"/>
        <v>K16E1203</v>
      </c>
      <c r="C441" s="54">
        <f t="shared" si="68"/>
        <v>3</v>
      </c>
      <c r="D441" s="50">
        <v>162217253</v>
      </c>
      <c r="E441" s="57" t="s">
        <v>211</v>
      </c>
      <c r="F441" s="58" t="s">
        <v>1020</v>
      </c>
      <c r="G441" s="53" t="s">
        <v>1021</v>
      </c>
      <c r="H441" s="51" t="s">
        <v>141</v>
      </c>
      <c r="I441" s="56">
        <v>105</v>
      </c>
      <c r="J441" s="52" t="s">
        <v>1018</v>
      </c>
      <c r="K441" s="171" t="str">
        <f t="shared" si="70"/>
        <v>105K16E12</v>
      </c>
      <c r="L441" s="172">
        <f t="shared" si="63"/>
        <v>1</v>
      </c>
      <c r="M441" s="173"/>
      <c r="N441" s="174" t="str">
        <f t="shared" si="69"/>
        <v/>
      </c>
      <c r="O441" s="190" t="str">
        <f>VLOOKUP(D441,TH!D$3:K$3889,6,0)</f>
        <v>x</v>
      </c>
      <c r="P441" s="175" t="str">
        <f>IF(M441&lt;&gt;0,M441,IF(ISNA(VLOOKUP(D441,TH!D$4:K$3889,6,0))=TRUE,"Nợ HP",""))</f>
        <v/>
      </c>
      <c r="Q441" s="174">
        <f t="shared" si="66"/>
        <v>439</v>
      </c>
      <c r="R441" s="175">
        <f t="shared" si="64"/>
        <v>1</v>
      </c>
    </row>
    <row r="442" spans="1:18" ht="24.75" customHeight="1">
      <c r="A442" s="54">
        <f t="shared" si="65"/>
        <v>440</v>
      </c>
      <c r="B442" s="55" t="str">
        <f t="shared" si="67"/>
        <v>K16E1204</v>
      </c>
      <c r="C442" s="54">
        <f t="shared" si="68"/>
        <v>4</v>
      </c>
      <c r="D442" s="50">
        <v>162216831</v>
      </c>
      <c r="E442" s="57" t="s">
        <v>625</v>
      </c>
      <c r="F442" s="58" t="s">
        <v>1022</v>
      </c>
      <c r="G442" s="53" t="s">
        <v>551</v>
      </c>
      <c r="H442" s="51" t="s">
        <v>141</v>
      </c>
      <c r="I442" s="56">
        <v>105</v>
      </c>
      <c r="J442" s="52" t="s">
        <v>1018</v>
      </c>
      <c r="K442" s="171" t="str">
        <f t="shared" si="70"/>
        <v>105K16E12</v>
      </c>
      <c r="L442" s="172">
        <f t="shared" si="63"/>
        <v>1</v>
      </c>
      <c r="M442" s="173"/>
      <c r="N442" s="174" t="str">
        <f t="shared" si="69"/>
        <v/>
      </c>
      <c r="O442" s="190" t="str">
        <f>VLOOKUP(D442,TH!D$3:K$3889,6,0)</f>
        <v>x</v>
      </c>
      <c r="P442" s="175" t="str">
        <f>IF(M442&lt;&gt;0,M442,IF(ISNA(VLOOKUP(D442,TH!D$4:K$3889,6,0))=TRUE,"Nợ HP",""))</f>
        <v/>
      </c>
      <c r="Q442" s="174">
        <f t="shared" si="66"/>
        <v>440</v>
      </c>
      <c r="R442" s="175">
        <f t="shared" si="64"/>
        <v>1</v>
      </c>
    </row>
    <row r="443" spans="1:18" ht="24.75" customHeight="1">
      <c r="A443" s="54">
        <f t="shared" si="65"/>
        <v>441</v>
      </c>
      <c r="B443" s="55" t="str">
        <f t="shared" si="67"/>
        <v>K16E1205</v>
      </c>
      <c r="C443" s="54">
        <f t="shared" si="68"/>
        <v>5</v>
      </c>
      <c r="D443" s="50">
        <v>162213217</v>
      </c>
      <c r="E443" s="57" t="s">
        <v>281</v>
      </c>
      <c r="F443" s="58" t="s">
        <v>184</v>
      </c>
      <c r="G443" s="53" t="s">
        <v>1023</v>
      </c>
      <c r="H443" s="51" t="s">
        <v>141</v>
      </c>
      <c r="I443" s="56">
        <v>105</v>
      </c>
      <c r="J443" s="52" t="s">
        <v>1018</v>
      </c>
      <c r="K443" s="171" t="str">
        <f t="shared" si="70"/>
        <v>105K16E12</v>
      </c>
      <c r="L443" s="172">
        <f t="shared" si="63"/>
        <v>1</v>
      </c>
      <c r="M443" s="173"/>
      <c r="N443" s="174" t="str">
        <f t="shared" si="69"/>
        <v/>
      </c>
      <c r="O443" s="190" t="str">
        <f>VLOOKUP(D443,TH!D$3:K$3889,6,0)</f>
        <v>x</v>
      </c>
      <c r="P443" s="175" t="str">
        <f>IF(M443&lt;&gt;0,M443,IF(ISNA(VLOOKUP(D443,TH!D$4:K$3889,6,0))=TRUE,"Nợ HP",""))</f>
        <v/>
      </c>
      <c r="Q443" s="174">
        <f t="shared" si="66"/>
        <v>441</v>
      </c>
      <c r="R443" s="175">
        <f t="shared" si="64"/>
        <v>1</v>
      </c>
    </row>
    <row r="444" spans="1:18" ht="24.75" customHeight="1">
      <c r="A444" s="54">
        <f t="shared" si="65"/>
        <v>442</v>
      </c>
      <c r="B444" s="55" t="str">
        <f t="shared" si="67"/>
        <v>K16E1206</v>
      </c>
      <c r="C444" s="54">
        <f t="shared" si="68"/>
        <v>6</v>
      </c>
      <c r="D444" s="50">
        <v>162216429</v>
      </c>
      <c r="E444" s="57" t="s">
        <v>1024</v>
      </c>
      <c r="F444" s="58" t="s">
        <v>323</v>
      </c>
      <c r="G444" s="53" t="s">
        <v>1025</v>
      </c>
      <c r="H444" s="51" t="s">
        <v>141</v>
      </c>
      <c r="I444" s="56">
        <v>105</v>
      </c>
      <c r="J444" s="52" t="s">
        <v>1018</v>
      </c>
      <c r="K444" s="171" t="str">
        <f t="shared" si="70"/>
        <v>105K16E12</v>
      </c>
      <c r="L444" s="172">
        <f t="shared" si="63"/>
        <v>1</v>
      </c>
      <c r="M444" s="173"/>
      <c r="N444" s="174" t="str">
        <f t="shared" si="69"/>
        <v/>
      </c>
      <c r="O444" s="190" t="str">
        <f>VLOOKUP(D444,TH!D$3:K$3889,6,0)</f>
        <v>x</v>
      </c>
      <c r="P444" s="175" t="str">
        <f>IF(M444&lt;&gt;0,M444,IF(ISNA(VLOOKUP(D444,TH!D$4:K$3889,6,0))=TRUE,"Nợ HP",""))</f>
        <v/>
      </c>
      <c r="Q444" s="174">
        <f t="shared" si="66"/>
        <v>442</v>
      </c>
      <c r="R444" s="175">
        <f t="shared" si="64"/>
        <v>1</v>
      </c>
    </row>
    <row r="445" spans="1:18" ht="24.75" customHeight="1">
      <c r="A445" s="54">
        <f t="shared" si="65"/>
        <v>443</v>
      </c>
      <c r="B445" s="55" t="str">
        <f t="shared" si="67"/>
        <v>K16E1207</v>
      </c>
      <c r="C445" s="54">
        <f t="shared" si="68"/>
        <v>7</v>
      </c>
      <c r="D445" s="50">
        <v>162213225</v>
      </c>
      <c r="E445" s="57" t="s">
        <v>1026</v>
      </c>
      <c r="F445" s="58" t="s">
        <v>115</v>
      </c>
      <c r="G445" s="53" t="s">
        <v>242</v>
      </c>
      <c r="H445" s="51" t="s">
        <v>141</v>
      </c>
      <c r="I445" s="56">
        <v>105</v>
      </c>
      <c r="J445" s="52" t="s">
        <v>1018</v>
      </c>
      <c r="K445" s="171" t="str">
        <f t="shared" si="70"/>
        <v>105K16E12</v>
      </c>
      <c r="L445" s="172">
        <f t="shared" si="63"/>
        <v>1</v>
      </c>
      <c r="M445" s="173"/>
      <c r="N445" s="174" t="str">
        <f t="shared" si="69"/>
        <v/>
      </c>
      <c r="O445" s="190" t="str">
        <f>VLOOKUP(D445,TH!D$3:K$3889,6,0)</f>
        <v>x</v>
      </c>
      <c r="P445" s="175" t="str">
        <f>IF(M445&lt;&gt;0,M445,IF(ISNA(VLOOKUP(D445,TH!D$4:K$3889,6,0))=TRUE,"Nợ HP",""))</f>
        <v/>
      </c>
      <c r="Q445" s="174">
        <f t="shared" si="66"/>
        <v>443</v>
      </c>
      <c r="R445" s="175">
        <f t="shared" si="64"/>
        <v>1</v>
      </c>
    </row>
    <row r="446" spans="1:18" ht="24.75" customHeight="1">
      <c r="A446" s="54">
        <f t="shared" si="65"/>
        <v>444</v>
      </c>
      <c r="B446" s="55" t="str">
        <f t="shared" si="67"/>
        <v>K16E1208</v>
      </c>
      <c r="C446" s="54">
        <f t="shared" si="68"/>
        <v>8</v>
      </c>
      <c r="D446" s="50">
        <v>162163166</v>
      </c>
      <c r="E446" s="57" t="s">
        <v>529</v>
      </c>
      <c r="F446" s="58" t="s">
        <v>504</v>
      </c>
      <c r="G446" s="53" t="s">
        <v>260</v>
      </c>
      <c r="H446" s="51" t="s">
        <v>141</v>
      </c>
      <c r="I446" s="56">
        <v>105</v>
      </c>
      <c r="J446" s="52" t="s">
        <v>1018</v>
      </c>
      <c r="K446" s="171" t="str">
        <f t="shared" si="70"/>
        <v>105K16E12</v>
      </c>
      <c r="L446" s="172">
        <f t="shared" si="63"/>
        <v>1</v>
      </c>
      <c r="M446" s="173"/>
      <c r="N446" s="174" t="str">
        <f t="shared" si="69"/>
        <v/>
      </c>
      <c r="O446" s="190" t="str">
        <f>VLOOKUP(D446,TH!D$3:K$3889,6,0)</f>
        <v>x</v>
      </c>
      <c r="P446" s="175" t="str">
        <f>IF(M446&lt;&gt;0,M446,IF(ISNA(VLOOKUP(D446,TH!D$4:K$3889,6,0))=TRUE,"Nợ HP",""))</f>
        <v/>
      </c>
      <c r="Q446" s="174">
        <f t="shared" si="66"/>
        <v>444</v>
      </c>
      <c r="R446" s="175">
        <f t="shared" si="64"/>
        <v>1</v>
      </c>
    </row>
    <row r="447" spans="1:18" ht="24.75" customHeight="1">
      <c r="A447" s="54">
        <f t="shared" si="65"/>
        <v>445</v>
      </c>
      <c r="B447" s="55" t="str">
        <f t="shared" si="67"/>
        <v>K16E1209</v>
      </c>
      <c r="C447" s="54">
        <f t="shared" si="68"/>
        <v>9</v>
      </c>
      <c r="D447" s="50">
        <v>162213229</v>
      </c>
      <c r="E447" s="57" t="s">
        <v>281</v>
      </c>
      <c r="F447" s="58" t="s">
        <v>1027</v>
      </c>
      <c r="G447" s="53" t="s">
        <v>885</v>
      </c>
      <c r="H447" s="51" t="s">
        <v>141</v>
      </c>
      <c r="I447" s="56">
        <v>105</v>
      </c>
      <c r="J447" s="52" t="s">
        <v>1018</v>
      </c>
      <c r="K447" s="171" t="str">
        <f t="shared" si="70"/>
        <v>105K16E12</v>
      </c>
      <c r="L447" s="172">
        <f t="shared" si="63"/>
        <v>1</v>
      </c>
      <c r="M447" s="173"/>
      <c r="N447" s="174" t="str">
        <f t="shared" si="69"/>
        <v/>
      </c>
      <c r="O447" s="190" t="str">
        <f>VLOOKUP(D447,TH!D$3:K$3889,6,0)</f>
        <v>x</v>
      </c>
      <c r="P447" s="175" t="str">
        <f>IF(M447&lt;&gt;0,M447,IF(ISNA(VLOOKUP(D447,TH!D$4:K$3889,6,0))=TRUE,"Nợ HP",""))</f>
        <v/>
      </c>
      <c r="Q447" s="174">
        <f t="shared" si="66"/>
        <v>445</v>
      </c>
      <c r="R447" s="175">
        <f t="shared" si="64"/>
        <v>1</v>
      </c>
    </row>
    <row r="448" spans="1:18" ht="24.75" customHeight="1">
      <c r="A448" s="54">
        <f t="shared" si="65"/>
        <v>446</v>
      </c>
      <c r="B448" s="55" t="str">
        <f t="shared" si="67"/>
        <v>K16E1210</v>
      </c>
      <c r="C448" s="54">
        <f t="shared" si="68"/>
        <v>10</v>
      </c>
      <c r="D448" s="50">
        <v>162213237</v>
      </c>
      <c r="E448" s="57" t="s">
        <v>1028</v>
      </c>
      <c r="F448" s="58" t="s">
        <v>211</v>
      </c>
      <c r="G448" s="53" t="s">
        <v>993</v>
      </c>
      <c r="H448" s="51" t="s">
        <v>141</v>
      </c>
      <c r="I448" s="56">
        <v>105</v>
      </c>
      <c r="J448" s="52" t="s">
        <v>1018</v>
      </c>
      <c r="K448" s="171" t="str">
        <f t="shared" si="70"/>
        <v>105K16E12</v>
      </c>
      <c r="L448" s="172">
        <f t="shared" si="63"/>
        <v>1</v>
      </c>
      <c r="M448" s="173"/>
      <c r="N448" s="174" t="str">
        <f t="shared" si="69"/>
        <v/>
      </c>
      <c r="O448" s="190" t="str">
        <f>VLOOKUP(D448,TH!D$3:K$3889,6,0)</f>
        <v>x</v>
      </c>
      <c r="P448" s="175" t="str">
        <f>IF(M448&lt;&gt;0,M448,IF(ISNA(VLOOKUP(D448,TH!D$4:K$3889,6,0))=TRUE,"Nợ HP",""))</f>
        <v/>
      </c>
      <c r="Q448" s="174">
        <f t="shared" si="66"/>
        <v>446</v>
      </c>
      <c r="R448" s="175">
        <f t="shared" si="64"/>
        <v>1</v>
      </c>
    </row>
    <row r="449" spans="1:18" ht="24.75" customHeight="1">
      <c r="A449" s="54">
        <f t="shared" si="65"/>
        <v>447</v>
      </c>
      <c r="B449" s="55" t="str">
        <f t="shared" si="67"/>
        <v>K16E1211</v>
      </c>
      <c r="C449" s="54">
        <f t="shared" si="68"/>
        <v>11</v>
      </c>
      <c r="D449" s="50">
        <v>162213239</v>
      </c>
      <c r="E449" s="57" t="s">
        <v>542</v>
      </c>
      <c r="F449" s="58" t="s">
        <v>211</v>
      </c>
      <c r="G449" s="53" t="s">
        <v>255</v>
      </c>
      <c r="H449" s="51" t="s">
        <v>141</v>
      </c>
      <c r="I449" s="56">
        <v>105</v>
      </c>
      <c r="J449" s="52" t="s">
        <v>1018</v>
      </c>
      <c r="K449" s="171" t="str">
        <f t="shared" si="70"/>
        <v>105K16E12</v>
      </c>
      <c r="L449" s="172">
        <f t="shared" si="63"/>
        <v>1</v>
      </c>
      <c r="M449" s="173"/>
      <c r="N449" s="174" t="str">
        <f t="shared" si="69"/>
        <v/>
      </c>
      <c r="O449" s="190" t="str">
        <f>VLOOKUP(D449,TH!D$3:K$3889,6,0)</f>
        <v>x</v>
      </c>
      <c r="P449" s="175" t="str">
        <f>IF(M449&lt;&gt;0,M449,IF(ISNA(VLOOKUP(D449,TH!D$4:K$3889,6,0))=TRUE,"Nợ HP",""))</f>
        <v/>
      </c>
      <c r="Q449" s="174">
        <f t="shared" si="66"/>
        <v>447</v>
      </c>
      <c r="R449" s="175">
        <f t="shared" si="64"/>
        <v>1</v>
      </c>
    </row>
    <row r="450" spans="1:18" ht="24.75" customHeight="1">
      <c r="A450" s="54">
        <f t="shared" si="65"/>
        <v>448</v>
      </c>
      <c r="B450" s="55" t="str">
        <f t="shared" si="67"/>
        <v>K16E1212</v>
      </c>
      <c r="C450" s="54">
        <f t="shared" si="68"/>
        <v>12</v>
      </c>
      <c r="D450" s="50">
        <v>162213259</v>
      </c>
      <c r="E450" s="57" t="s">
        <v>1029</v>
      </c>
      <c r="F450" s="58" t="s">
        <v>444</v>
      </c>
      <c r="G450" s="53" t="s">
        <v>573</v>
      </c>
      <c r="H450" s="51" t="s">
        <v>141</v>
      </c>
      <c r="I450" s="56">
        <v>105</v>
      </c>
      <c r="J450" s="52" t="s">
        <v>1018</v>
      </c>
      <c r="K450" s="171" t="str">
        <f t="shared" si="70"/>
        <v>105K16E12</v>
      </c>
      <c r="L450" s="172">
        <f t="shared" si="63"/>
        <v>1</v>
      </c>
      <c r="M450" s="173"/>
      <c r="N450" s="174" t="str">
        <f t="shared" si="69"/>
        <v/>
      </c>
      <c r="O450" s="190" t="str">
        <f>VLOOKUP(D450,TH!D$3:K$3889,6,0)</f>
        <v>x</v>
      </c>
      <c r="P450" s="175" t="str">
        <f>IF(M450&lt;&gt;0,M450,IF(ISNA(VLOOKUP(D450,TH!D$4:K$3889,6,0))=TRUE,"Nợ HP",""))</f>
        <v/>
      </c>
      <c r="Q450" s="174">
        <f t="shared" si="66"/>
        <v>448</v>
      </c>
      <c r="R450" s="175">
        <f t="shared" si="64"/>
        <v>1</v>
      </c>
    </row>
    <row r="451" spans="1:18" ht="24.75" customHeight="1">
      <c r="A451" s="54">
        <f t="shared" si="65"/>
        <v>449</v>
      </c>
      <c r="B451" s="55" t="str">
        <f t="shared" si="67"/>
        <v>K16E1213</v>
      </c>
      <c r="C451" s="54">
        <f t="shared" si="68"/>
        <v>13</v>
      </c>
      <c r="D451" s="50">
        <v>162213262</v>
      </c>
      <c r="E451" s="57" t="s">
        <v>1030</v>
      </c>
      <c r="F451" s="58" t="s">
        <v>112</v>
      </c>
      <c r="G451" s="53" t="s">
        <v>1031</v>
      </c>
      <c r="H451" s="51" t="s">
        <v>141</v>
      </c>
      <c r="I451" s="56">
        <v>105</v>
      </c>
      <c r="J451" s="52" t="s">
        <v>1018</v>
      </c>
      <c r="K451" s="171" t="str">
        <f t="shared" si="70"/>
        <v>105K16E12</v>
      </c>
      <c r="L451" s="172">
        <f t="shared" ref="L451:L514" si="73">COUNTIF($D$3:$D$4101,D451)</f>
        <v>1</v>
      </c>
      <c r="M451" s="173"/>
      <c r="N451" s="174" t="str">
        <f t="shared" si="69"/>
        <v/>
      </c>
      <c r="O451" s="190" t="str">
        <f>VLOOKUP(D451,TH!D$3:K$3889,6,0)</f>
        <v>x</v>
      </c>
      <c r="P451" s="175" t="str">
        <f>IF(M451&lt;&gt;0,M451,IF(ISNA(VLOOKUP(D451,TH!D$4:K$3889,6,0))=TRUE,"Nợ HP",""))</f>
        <v/>
      </c>
      <c r="Q451" s="174">
        <f t="shared" si="66"/>
        <v>449</v>
      </c>
      <c r="R451" s="175">
        <f t="shared" si="64"/>
        <v>1</v>
      </c>
    </row>
    <row r="452" spans="1:18" ht="24.75" customHeight="1">
      <c r="A452" s="54">
        <f t="shared" si="65"/>
        <v>450</v>
      </c>
      <c r="B452" s="55" t="str">
        <f t="shared" si="67"/>
        <v>K16E1214</v>
      </c>
      <c r="C452" s="54">
        <f t="shared" si="68"/>
        <v>14</v>
      </c>
      <c r="D452" s="50">
        <v>162213266</v>
      </c>
      <c r="E452" s="57" t="s">
        <v>1032</v>
      </c>
      <c r="F452" s="58" t="s">
        <v>1033</v>
      </c>
      <c r="G452" s="53" t="s">
        <v>1034</v>
      </c>
      <c r="H452" s="51" t="s">
        <v>141</v>
      </c>
      <c r="I452" s="56">
        <v>105</v>
      </c>
      <c r="J452" s="52" t="s">
        <v>1018</v>
      </c>
      <c r="K452" s="171" t="str">
        <f t="shared" si="70"/>
        <v>105K16E12</v>
      </c>
      <c r="L452" s="172">
        <f t="shared" si="73"/>
        <v>1</v>
      </c>
      <c r="M452" s="173"/>
      <c r="N452" s="174" t="str">
        <f t="shared" si="69"/>
        <v/>
      </c>
      <c r="O452" s="190" t="str">
        <f>VLOOKUP(D452,TH!D$3:K$3889,6,0)</f>
        <v>x</v>
      </c>
      <c r="P452" s="175" t="str">
        <f>IF(M452&lt;&gt;0,M452,IF(ISNA(VLOOKUP(D452,TH!D$4:K$3889,6,0))=TRUE,"Nợ HP",""))</f>
        <v/>
      </c>
      <c r="Q452" s="174">
        <f t="shared" si="66"/>
        <v>450</v>
      </c>
      <c r="R452" s="175">
        <f t="shared" si="64"/>
        <v>1</v>
      </c>
    </row>
    <row r="453" spans="1:18" ht="24.75" customHeight="1">
      <c r="A453" s="54">
        <f t="shared" si="65"/>
        <v>451</v>
      </c>
      <c r="B453" s="55" t="str">
        <f t="shared" si="67"/>
        <v>K16E1215</v>
      </c>
      <c r="C453" s="54">
        <f t="shared" si="68"/>
        <v>15</v>
      </c>
      <c r="D453" s="50">
        <v>162213274</v>
      </c>
      <c r="E453" s="57" t="s">
        <v>372</v>
      </c>
      <c r="F453" s="58" t="s">
        <v>345</v>
      </c>
      <c r="G453" s="53" t="s">
        <v>1035</v>
      </c>
      <c r="H453" s="51" t="s">
        <v>141</v>
      </c>
      <c r="I453" s="56">
        <v>105</v>
      </c>
      <c r="J453" s="52" t="s">
        <v>1018</v>
      </c>
      <c r="K453" s="171" t="str">
        <f t="shared" si="70"/>
        <v>105K16E12</v>
      </c>
      <c r="L453" s="172">
        <f t="shared" si="73"/>
        <v>1</v>
      </c>
      <c r="M453" s="173"/>
      <c r="N453" s="174" t="str">
        <f t="shared" si="69"/>
        <v/>
      </c>
      <c r="O453" s="190" t="str">
        <f>VLOOKUP(D453,TH!D$3:K$3889,6,0)</f>
        <v>x</v>
      </c>
      <c r="P453" s="175" t="str">
        <f>IF(M453&lt;&gt;0,M453,IF(ISNA(VLOOKUP(D453,TH!D$4:K$3889,6,0))=TRUE,"Nợ HP",""))</f>
        <v/>
      </c>
      <c r="Q453" s="174">
        <f t="shared" si="66"/>
        <v>451</v>
      </c>
      <c r="R453" s="175">
        <f t="shared" si="64"/>
        <v>1</v>
      </c>
    </row>
    <row r="454" spans="1:18" ht="24.75" customHeight="1">
      <c r="A454" s="54">
        <f t="shared" si="65"/>
        <v>452</v>
      </c>
      <c r="B454" s="55" t="str">
        <f t="shared" si="67"/>
        <v>K16E1216</v>
      </c>
      <c r="C454" s="54">
        <f t="shared" si="68"/>
        <v>16</v>
      </c>
      <c r="D454" s="50">
        <v>162213278</v>
      </c>
      <c r="E454" s="57" t="s">
        <v>791</v>
      </c>
      <c r="F454" s="58" t="s">
        <v>1036</v>
      </c>
      <c r="G454" s="53" t="s">
        <v>796</v>
      </c>
      <c r="H454" s="51" t="s">
        <v>141</v>
      </c>
      <c r="I454" s="56">
        <v>105</v>
      </c>
      <c r="J454" s="52" t="s">
        <v>1018</v>
      </c>
      <c r="K454" s="171" t="str">
        <f t="shared" si="70"/>
        <v>105K16E12</v>
      </c>
      <c r="L454" s="172">
        <f t="shared" si="73"/>
        <v>1</v>
      </c>
      <c r="M454" s="173"/>
      <c r="N454" s="174" t="str">
        <f t="shared" si="69"/>
        <v/>
      </c>
      <c r="O454" s="190" t="str">
        <f>VLOOKUP(D454,TH!D$3:K$3889,6,0)</f>
        <v>x</v>
      </c>
      <c r="P454" s="175" t="str">
        <f>IF(M454&lt;&gt;0,M454,IF(ISNA(VLOOKUP(D454,TH!D$4:K$3889,6,0))=TRUE,"Nợ HP",""))</f>
        <v/>
      </c>
      <c r="Q454" s="174">
        <f t="shared" si="66"/>
        <v>452</v>
      </c>
      <c r="R454" s="175">
        <f t="shared" si="64"/>
        <v>1</v>
      </c>
    </row>
    <row r="455" spans="1:18" ht="24.75" customHeight="1">
      <c r="A455" s="54">
        <f t="shared" si="65"/>
        <v>453</v>
      </c>
      <c r="B455" s="55" t="str">
        <f t="shared" si="67"/>
        <v>K16E1217</v>
      </c>
      <c r="C455" s="54">
        <f t="shared" si="68"/>
        <v>17</v>
      </c>
      <c r="D455" s="50">
        <v>162213279</v>
      </c>
      <c r="E455" s="57" t="s">
        <v>1037</v>
      </c>
      <c r="F455" s="58" t="s">
        <v>257</v>
      </c>
      <c r="G455" s="53" t="s">
        <v>523</v>
      </c>
      <c r="H455" s="51" t="s">
        <v>141</v>
      </c>
      <c r="I455" s="56">
        <v>105</v>
      </c>
      <c r="J455" s="52" t="s">
        <v>1018</v>
      </c>
      <c r="K455" s="171" t="str">
        <f t="shared" si="70"/>
        <v>105K16E12</v>
      </c>
      <c r="L455" s="172">
        <f t="shared" si="73"/>
        <v>1</v>
      </c>
      <c r="M455" s="173"/>
      <c r="N455" s="174" t="str">
        <f t="shared" si="69"/>
        <v/>
      </c>
      <c r="O455" s="190" t="str">
        <f>VLOOKUP(D455,TH!D$3:K$3889,6,0)</f>
        <v>x</v>
      </c>
      <c r="P455" s="175" t="str">
        <f>IF(M455&lt;&gt;0,M455,IF(ISNA(VLOOKUP(D455,TH!D$4:K$3889,6,0))=TRUE,"Nợ HP",""))</f>
        <v/>
      </c>
      <c r="Q455" s="174">
        <f t="shared" si="66"/>
        <v>453</v>
      </c>
      <c r="R455" s="175">
        <f t="shared" ref="R455:R519" si="74">R454</f>
        <v>1</v>
      </c>
    </row>
    <row r="456" spans="1:18" ht="24.75" customHeight="1">
      <c r="A456" s="54">
        <f t="shared" ref="A456:A519" si="75">A455+1</f>
        <v>454</v>
      </c>
      <c r="B456" s="55" t="str">
        <f t="shared" si="67"/>
        <v>K16E1218</v>
      </c>
      <c r="C456" s="54">
        <f t="shared" si="68"/>
        <v>18</v>
      </c>
      <c r="D456" s="50">
        <v>162213283</v>
      </c>
      <c r="E456" s="57" t="s">
        <v>1038</v>
      </c>
      <c r="F456" s="58" t="s">
        <v>265</v>
      </c>
      <c r="G456" s="53" t="s">
        <v>1039</v>
      </c>
      <c r="H456" s="51" t="s">
        <v>141</v>
      </c>
      <c r="I456" s="56">
        <v>105</v>
      </c>
      <c r="J456" s="52" t="s">
        <v>1018</v>
      </c>
      <c r="K456" s="171" t="str">
        <f t="shared" si="70"/>
        <v>105K16E12</v>
      </c>
      <c r="L456" s="172">
        <f t="shared" si="73"/>
        <v>1</v>
      </c>
      <c r="M456" s="173"/>
      <c r="N456" s="174" t="str">
        <f t="shared" si="69"/>
        <v/>
      </c>
      <c r="O456" s="190" t="str">
        <f>VLOOKUP(D456,TH!D$3:K$3889,6,0)</f>
        <v>x</v>
      </c>
      <c r="P456" s="175" t="str">
        <f>IF(M456&lt;&gt;0,M456,IF(ISNA(VLOOKUP(D456,TH!D$4:K$3889,6,0))=TRUE,"Nợ HP",""))</f>
        <v/>
      </c>
      <c r="Q456" s="174">
        <f t="shared" si="66"/>
        <v>454</v>
      </c>
      <c r="R456" s="175">
        <f t="shared" si="74"/>
        <v>1</v>
      </c>
    </row>
    <row r="457" spans="1:18" ht="24.75" customHeight="1">
      <c r="A457" s="54">
        <f t="shared" si="75"/>
        <v>455</v>
      </c>
      <c r="B457" s="55" t="str">
        <f t="shared" si="67"/>
        <v>K16E1219</v>
      </c>
      <c r="C457" s="54">
        <f t="shared" si="68"/>
        <v>19</v>
      </c>
      <c r="D457" s="50">
        <v>162213288</v>
      </c>
      <c r="E457" s="57" t="s">
        <v>1040</v>
      </c>
      <c r="F457" s="58" t="s">
        <v>270</v>
      </c>
      <c r="G457" s="53" t="s">
        <v>1041</v>
      </c>
      <c r="H457" s="51" t="s">
        <v>141</v>
      </c>
      <c r="I457" s="56">
        <v>105</v>
      </c>
      <c r="J457" s="52" t="s">
        <v>1018</v>
      </c>
      <c r="K457" s="171" t="str">
        <f t="shared" si="70"/>
        <v>105K16E12</v>
      </c>
      <c r="L457" s="172">
        <f t="shared" si="73"/>
        <v>1</v>
      </c>
      <c r="M457" s="173"/>
      <c r="N457" s="174" t="str">
        <f t="shared" si="69"/>
        <v/>
      </c>
      <c r="O457" s="190" t="str">
        <f>VLOOKUP(D457,TH!D$3:K$3889,6,0)</f>
        <v>x</v>
      </c>
      <c r="P457" s="175" t="str">
        <f>IF(M457&lt;&gt;0,M457,IF(ISNA(VLOOKUP(D457,TH!D$4:K$3889,6,0))=TRUE,"Nợ HP",""))</f>
        <v/>
      </c>
      <c r="Q457" s="174">
        <f t="shared" si="66"/>
        <v>455</v>
      </c>
      <c r="R457" s="175">
        <f t="shared" si="74"/>
        <v>1</v>
      </c>
    </row>
    <row r="458" spans="1:18" ht="24.75" customHeight="1">
      <c r="A458" s="54">
        <f t="shared" si="75"/>
        <v>456</v>
      </c>
      <c r="B458" s="55" t="str">
        <f t="shared" si="67"/>
        <v>K16E1220</v>
      </c>
      <c r="C458" s="54">
        <f t="shared" si="68"/>
        <v>20</v>
      </c>
      <c r="D458" s="50">
        <v>162213298</v>
      </c>
      <c r="E458" s="57" t="s">
        <v>1042</v>
      </c>
      <c r="F458" s="58" t="s">
        <v>1043</v>
      </c>
      <c r="G458" s="53" t="s">
        <v>1044</v>
      </c>
      <c r="H458" s="51" t="s">
        <v>141</v>
      </c>
      <c r="I458" s="56">
        <v>105</v>
      </c>
      <c r="J458" s="52" t="s">
        <v>1018</v>
      </c>
      <c r="K458" s="171" t="str">
        <f t="shared" si="70"/>
        <v>105K16E12</v>
      </c>
      <c r="L458" s="172">
        <f t="shared" si="73"/>
        <v>1</v>
      </c>
      <c r="M458" s="173"/>
      <c r="N458" s="174" t="str">
        <f t="shared" si="69"/>
        <v/>
      </c>
      <c r="O458" s="190" t="str">
        <f>VLOOKUP(D458,TH!D$3:K$3889,6,0)</f>
        <v>x</v>
      </c>
      <c r="P458" s="175" t="str">
        <f>IF(M458&lt;&gt;0,M458,IF(ISNA(VLOOKUP(D458,TH!D$4:K$3889,6,0))=TRUE,"Nợ HP",""))</f>
        <v/>
      </c>
      <c r="Q458" s="174">
        <f t="shared" ref="Q458:Q522" si="76">Q457+1</f>
        <v>456</v>
      </c>
      <c r="R458" s="175">
        <f t="shared" si="74"/>
        <v>1</v>
      </c>
    </row>
    <row r="459" spans="1:18" ht="24.75" customHeight="1">
      <c r="A459" s="54">
        <f t="shared" si="75"/>
        <v>457</v>
      </c>
      <c r="B459" s="55" t="str">
        <f t="shared" si="67"/>
        <v>K16E1221</v>
      </c>
      <c r="C459" s="54">
        <f t="shared" si="68"/>
        <v>21</v>
      </c>
      <c r="D459" s="50">
        <v>162213300</v>
      </c>
      <c r="E459" s="57" t="s">
        <v>1045</v>
      </c>
      <c r="F459" s="58" t="s">
        <v>1043</v>
      </c>
      <c r="G459" s="53" t="s">
        <v>255</v>
      </c>
      <c r="H459" s="51" t="s">
        <v>141</v>
      </c>
      <c r="I459" s="56">
        <v>105</v>
      </c>
      <c r="J459" s="52" t="s">
        <v>1018</v>
      </c>
      <c r="K459" s="171" t="str">
        <f t="shared" si="70"/>
        <v>105K16E12</v>
      </c>
      <c r="L459" s="172">
        <f t="shared" si="73"/>
        <v>1</v>
      </c>
      <c r="M459" s="173"/>
      <c r="N459" s="174" t="str">
        <f t="shared" si="69"/>
        <v/>
      </c>
      <c r="O459" s="190" t="str">
        <f>VLOOKUP(D459,TH!D$3:K$3889,6,0)</f>
        <v>x</v>
      </c>
      <c r="P459" s="175" t="str">
        <f>IF(M459&lt;&gt;0,M459,IF(ISNA(VLOOKUP(D459,TH!D$4:K$3889,6,0))=TRUE,"Nợ HP",""))</f>
        <v/>
      </c>
      <c r="Q459" s="174">
        <f t="shared" si="76"/>
        <v>457</v>
      </c>
      <c r="R459" s="175">
        <f t="shared" si="74"/>
        <v>1</v>
      </c>
    </row>
    <row r="460" spans="1:18" ht="24.75" customHeight="1">
      <c r="A460" s="54">
        <f t="shared" si="75"/>
        <v>458</v>
      </c>
      <c r="B460" s="55" t="str">
        <f t="shared" si="67"/>
        <v>K16E1222</v>
      </c>
      <c r="C460" s="54">
        <f t="shared" si="68"/>
        <v>22</v>
      </c>
      <c r="D460" s="50">
        <v>162213302</v>
      </c>
      <c r="E460" s="57" t="s">
        <v>1024</v>
      </c>
      <c r="F460" s="58" t="s">
        <v>381</v>
      </c>
      <c r="G460" s="53" t="s">
        <v>1046</v>
      </c>
      <c r="H460" s="51" t="s">
        <v>141</v>
      </c>
      <c r="I460" s="56">
        <v>105</v>
      </c>
      <c r="J460" s="52" t="s">
        <v>1018</v>
      </c>
      <c r="K460" s="171" t="str">
        <f t="shared" si="70"/>
        <v>105K16E12</v>
      </c>
      <c r="L460" s="172">
        <f t="shared" si="73"/>
        <v>1</v>
      </c>
      <c r="M460" s="173"/>
      <c r="N460" s="174" t="str">
        <f t="shared" si="69"/>
        <v/>
      </c>
      <c r="O460" s="190" t="str">
        <f>VLOOKUP(D460,TH!D$3:K$3889,6,0)</f>
        <v>x</v>
      </c>
      <c r="P460" s="175" t="str">
        <f>IF(M460&lt;&gt;0,M460,IF(ISNA(VLOOKUP(D460,TH!D$4:K$3889,6,0))=TRUE,"Nợ HP",""))</f>
        <v/>
      </c>
      <c r="Q460" s="174">
        <f t="shared" si="76"/>
        <v>458</v>
      </c>
      <c r="R460" s="175">
        <f t="shared" si="74"/>
        <v>1</v>
      </c>
    </row>
    <row r="461" spans="1:18" ht="24.75" customHeight="1">
      <c r="A461" s="54">
        <f t="shared" si="75"/>
        <v>459</v>
      </c>
      <c r="B461" s="55" t="str">
        <f t="shared" ref="B461:B512" si="77">J461&amp;TEXT(C461,"00")</f>
        <v>K16E1223</v>
      </c>
      <c r="C461" s="54">
        <f t="shared" ref="C461:C512" si="78">IF(J461&lt;&gt;J460,1,C460+1)</f>
        <v>23</v>
      </c>
      <c r="D461" s="50">
        <v>162213305</v>
      </c>
      <c r="E461" s="57" t="s">
        <v>1047</v>
      </c>
      <c r="F461" s="58" t="s">
        <v>642</v>
      </c>
      <c r="G461" s="53" t="s">
        <v>1048</v>
      </c>
      <c r="H461" s="51" t="s">
        <v>141</v>
      </c>
      <c r="I461" s="56">
        <v>105</v>
      </c>
      <c r="J461" s="52" t="s">
        <v>1018</v>
      </c>
      <c r="K461" s="171" t="str">
        <f t="shared" si="70"/>
        <v>105K16E12</v>
      </c>
      <c r="L461" s="172">
        <f t="shared" si="73"/>
        <v>1</v>
      </c>
      <c r="M461" s="173"/>
      <c r="N461" s="174" t="str">
        <f t="shared" si="69"/>
        <v/>
      </c>
      <c r="O461" s="190" t="str">
        <f>VLOOKUP(D461,TH!D$3:K$3889,6,0)</f>
        <v>x</v>
      </c>
      <c r="P461" s="175" t="str">
        <f>IF(M461&lt;&gt;0,M461,IF(ISNA(VLOOKUP(D461,TH!D$4:K$3889,6,0))=TRUE,"Nợ HP",""))</f>
        <v/>
      </c>
      <c r="Q461" s="174">
        <f t="shared" si="76"/>
        <v>459</v>
      </c>
      <c r="R461" s="175">
        <f t="shared" si="74"/>
        <v>1</v>
      </c>
    </row>
    <row r="462" spans="1:18" ht="24.75" customHeight="1">
      <c r="A462" s="54">
        <f t="shared" si="75"/>
        <v>460</v>
      </c>
      <c r="B462" s="55" t="str">
        <f t="shared" si="77"/>
        <v>K16E1224</v>
      </c>
      <c r="C462" s="54">
        <f t="shared" si="78"/>
        <v>24</v>
      </c>
      <c r="D462" s="50">
        <v>162213308</v>
      </c>
      <c r="E462" s="57" t="s">
        <v>269</v>
      </c>
      <c r="F462" s="58" t="s">
        <v>1049</v>
      </c>
      <c r="G462" s="53" t="s">
        <v>1050</v>
      </c>
      <c r="H462" s="51" t="s">
        <v>141</v>
      </c>
      <c r="I462" s="56">
        <v>105</v>
      </c>
      <c r="J462" s="52" t="s">
        <v>1018</v>
      </c>
      <c r="K462" s="171" t="str">
        <f t="shared" si="70"/>
        <v>105K16E12</v>
      </c>
      <c r="L462" s="172">
        <f t="shared" si="73"/>
        <v>1</v>
      </c>
      <c r="M462" s="173"/>
      <c r="N462" s="174" t="str">
        <f t="shared" ref="N462:N526" si="79">IF(M462&lt;&gt;0,"Học Ghép","")</f>
        <v/>
      </c>
      <c r="O462" s="190" t="str">
        <f>VLOOKUP(D462,TH!D$3:K$3889,6,0)</f>
        <v>x</v>
      </c>
      <c r="P462" s="175" t="str">
        <f>IF(M462&lt;&gt;0,M462,IF(ISNA(VLOOKUP(D462,TH!D$4:K$3889,6,0))=TRUE,"Nợ HP",""))</f>
        <v/>
      </c>
      <c r="Q462" s="174">
        <f t="shared" si="76"/>
        <v>460</v>
      </c>
      <c r="R462" s="175">
        <f t="shared" si="74"/>
        <v>1</v>
      </c>
    </row>
    <row r="463" spans="1:18" ht="24.75" customHeight="1">
      <c r="A463" s="54">
        <f t="shared" si="75"/>
        <v>461</v>
      </c>
      <c r="B463" s="55" t="str">
        <f t="shared" si="77"/>
        <v>K16E1225</v>
      </c>
      <c r="C463" s="54">
        <f t="shared" si="78"/>
        <v>25</v>
      </c>
      <c r="D463" s="50">
        <v>162213315</v>
      </c>
      <c r="E463" s="57" t="s">
        <v>1051</v>
      </c>
      <c r="F463" s="58" t="s">
        <v>291</v>
      </c>
      <c r="G463" s="53" t="s">
        <v>1052</v>
      </c>
      <c r="H463" s="51" t="s">
        <v>141</v>
      </c>
      <c r="I463" s="56">
        <v>105</v>
      </c>
      <c r="J463" s="52" t="s">
        <v>1018</v>
      </c>
      <c r="K463" s="171" t="str">
        <f t="shared" ref="K463:K527" si="80">I463&amp;J463</f>
        <v>105K16E12</v>
      </c>
      <c r="L463" s="172">
        <f t="shared" si="73"/>
        <v>1</v>
      </c>
      <c r="M463" s="173"/>
      <c r="N463" s="174" t="str">
        <f t="shared" si="79"/>
        <v/>
      </c>
      <c r="O463" s="190" t="str">
        <f>VLOOKUP(D463,TH!D$3:K$3889,6,0)</f>
        <v>x</v>
      </c>
      <c r="P463" s="175" t="str">
        <f>IF(M463&lt;&gt;0,M463,IF(ISNA(VLOOKUP(D463,TH!D$4:K$3889,6,0))=TRUE,"Nợ HP",""))</f>
        <v/>
      </c>
      <c r="Q463" s="174">
        <f t="shared" si="76"/>
        <v>461</v>
      </c>
      <c r="R463" s="175">
        <f t="shared" si="74"/>
        <v>1</v>
      </c>
    </row>
    <row r="464" spans="1:18" ht="24.75" customHeight="1">
      <c r="A464" s="54">
        <f t="shared" si="75"/>
        <v>462</v>
      </c>
      <c r="B464" s="55" t="str">
        <f t="shared" si="77"/>
        <v>K16E1226</v>
      </c>
      <c r="C464" s="54">
        <f t="shared" si="78"/>
        <v>26</v>
      </c>
      <c r="D464" s="50">
        <v>162213319</v>
      </c>
      <c r="E464" s="57" t="s">
        <v>1053</v>
      </c>
      <c r="F464" s="58" t="s">
        <v>556</v>
      </c>
      <c r="G464" s="53" t="s">
        <v>1054</v>
      </c>
      <c r="H464" s="51" t="s">
        <v>141</v>
      </c>
      <c r="I464" s="56">
        <v>105</v>
      </c>
      <c r="J464" s="52" t="s">
        <v>1018</v>
      </c>
      <c r="K464" s="171" t="str">
        <f t="shared" si="80"/>
        <v>105K16E12</v>
      </c>
      <c r="L464" s="172">
        <f t="shared" si="73"/>
        <v>1</v>
      </c>
      <c r="M464" s="173"/>
      <c r="N464" s="174" t="str">
        <f t="shared" si="79"/>
        <v/>
      </c>
      <c r="O464" s="190" t="str">
        <f>VLOOKUP(D464,TH!D$3:K$3889,6,0)</f>
        <v>x</v>
      </c>
      <c r="P464" s="175" t="str">
        <f>IF(M464&lt;&gt;0,M464,IF(ISNA(VLOOKUP(D464,TH!D$4:K$3889,6,0))=TRUE,"Nợ HP",""))</f>
        <v/>
      </c>
      <c r="Q464" s="174">
        <f t="shared" si="76"/>
        <v>462</v>
      </c>
      <c r="R464" s="175">
        <f t="shared" si="74"/>
        <v>1</v>
      </c>
    </row>
    <row r="465" spans="1:18" ht="24.75" customHeight="1">
      <c r="A465" s="54">
        <f t="shared" si="75"/>
        <v>463</v>
      </c>
      <c r="B465" s="55" t="str">
        <f t="shared" si="77"/>
        <v>K16E1227</v>
      </c>
      <c r="C465" s="54">
        <f t="shared" si="78"/>
        <v>27</v>
      </c>
      <c r="D465" s="50">
        <v>162213327</v>
      </c>
      <c r="E465" s="57" t="s">
        <v>1055</v>
      </c>
      <c r="F465" s="58" t="s">
        <v>480</v>
      </c>
      <c r="G465" s="53" t="s">
        <v>728</v>
      </c>
      <c r="H465" s="51" t="s">
        <v>141</v>
      </c>
      <c r="I465" s="56">
        <v>105</v>
      </c>
      <c r="J465" s="52" t="s">
        <v>1018</v>
      </c>
      <c r="K465" s="171" t="str">
        <f t="shared" si="80"/>
        <v>105K16E12</v>
      </c>
      <c r="L465" s="172">
        <f t="shared" si="73"/>
        <v>1</v>
      </c>
      <c r="M465" s="173"/>
      <c r="N465" s="174" t="str">
        <f t="shared" si="79"/>
        <v/>
      </c>
      <c r="O465" s="190" t="str">
        <f>VLOOKUP(D465,TH!D$3:K$3889,6,0)</f>
        <v>x</v>
      </c>
      <c r="P465" s="175" t="str">
        <f>IF(M465&lt;&gt;0,M465,IF(ISNA(VLOOKUP(D465,TH!D$4:K$3889,6,0))=TRUE,"Nợ HP",""))</f>
        <v/>
      </c>
      <c r="Q465" s="174">
        <f t="shared" si="76"/>
        <v>463</v>
      </c>
      <c r="R465" s="175">
        <f t="shared" si="74"/>
        <v>1</v>
      </c>
    </row>
    <row r="466" spans="1:18" ht="24.75" customHeight="1">
      <c r="A466" s="54">
        <f t="shared" si="75"/>
        <v>464</v>
      </c>
      <c r="B466" s="55" t="str">
        <f t="shared" si="77"/>
        <v>K16E1228</v>
      </c>
      <c r="C466" s="54">
        <f t="shared" si="78"/>
        <v>28</v>
      </c>
      <c r="D466" s="50">
        <v>162213333</v>
      </c>
      <c r="E466" s="57" t="s">
        <v>675</v>
      </c>
      <c r="F466" s="58" t="s">
        <v>303</v>
      </c>
      <c r="G466" s="53" t="s">
        <v>1039</v>
      </c>
      <c r="H466" s="51" t="s">
        <v>141</v>
      </c>
      <c r="I466" s="56">
        <v>105</v>
      </c>
      <c r="J466" s="52" t="s">
        <v>1018</v>
      </c>
      <c r="K466" s="171" t="str">
        <f t="shared" si="80"/>
        <v>105K16E12</v>
      </c>
      <c r="L466" s="172">
        <f t="shared" si="73"/>
        <v>1</v>
      </c>
      <c r="M466" s="173"/>
      <c r="N466" s="174" t="str">
        <f t="shared" si="79"/>
        <v/>
      </c>
      <c r="O466" s="190" t="str">
        <f>VLOOKUP(D466,TH!D$3:K$3889,6,0)</f>
        <v>x</v>
      </c>
      <c r="P466" s="175" t="str">
        <f>IF(M466&lt;&gt;0,M466,IF(ISNA(VLOOKUP(D466,TH!D$4:K$3889,6,0))=TRUE,"Nợ HP",""))</f>
        <v/>
      </c>
      <c r="Q466" s="174">
        <f t="shared" si="76"/>
        <v>464</v>
      </c>
      <c r="R466" s="175">
        <f t="shared" si="74"/>
        <v>1</v>
      </c>
    </row>
    <row r="467" spans="1:18" ht="24.75" customHeight="1">
      <c r="A467" s="54">
        <f t="shared" si="75"/>
        <v>465</v>
      </c>
      <c r="B467" s="55" t="str">
        <f t="shared" si="77"/>
        <v>K16E1229</v>
      </c>
      <c r="C467" s="54">
        <f t="shared" si="78"/>
        <v>29</v>
      </c>
      <c r="D467" s="50">
        <v>162213340</v>
      </c>
      <c r="E467" s="57" t="s">
        <v>240</v>
      </c>
      <c r="F467" s="58" t="s">
        <v>303</v>
      </c>
      <c r="G467" s="53" t="s">
        <v>1056</v>
      </c>
      <c r="H467" s="51" t="s">
        <v>141</v>
      </c>
      <c r="I467" s="56">
        <v>105</v>
      </c>
      <c r="J467" s="52" t="s">
        <v>1018</v>
      </c>
      <c r="K467" s="171" t="str">
        <f t="shared" si="80"/>
        <v>105K16E12</v>
      </c>
      <c r="L467" s="172">
        <f t="shared" si="73"/>
        <v>1</v>
      </c>
      <c r="M467" s="173"/>
      <c r="N467" s="174" t="str">
        <f t="shared" si="79"/>
        <v/>
      </c>
      <c r="O467" s="190" t="str">
        <f>VLOOKUP(D467,TH!D$3:K$3889,6,0)</f>
        <v>x</v>
      </c>
      <c r="P467" s="175" t="str">
        <f>IF(M467&lt;&gt;0,M467,IF(ISNA(VLOOKUP(D467,TH!D$4:K$3889,6,0))=TRUE,"Nợ HP",""))</f>
        <v/>
      </c>
      <c r="Q467" s="174">
        <f t="shared" si="76"/>
        <v>465</v>
      </c>
      <c r="R467" s="175">
        <f t="shared" si="74"/>
        <v>1</v>
      </c>
    </row>
    <row r="468" spans="1:18" ht="24.75" customHeight="1">
      <c r="A468" s="54">
        <f t="shared" si="75"/>
        <v>466</v>
      </c>
      <c r="B468" s="55" t="str">
        <f t="shared" si="77"/>
        <v>K16E1230</v>
      </c>
      <c r="C468" s="54">
        <f t="shared" si="78"/>
        <v>30</v>
      </c>
      <c r="D468" s="50">
        <v>162213343</v>
      </c>
      <c r="E468" s="57" t="s">
        <v>1057</v>
      </c>
      <c r="F468" s="58" t="s">
        <v>303</v>
      </c>
      <c r="G468" s="53" t="s">
        <v>1058</v>
      </c>
      <c r="H468" s="51" t="s">
        <v>141</v>
      </c>
      <c r="I468" s="56">
        <v>105</v>
      </c>
      <c r="J468" s="52" t="s">
        <v>1018</v>
      </c>
      <c r="K468" s="171" t="str">
        <f t="shared" si="80"/>
        <v>105K16E12</v>
      </c>
      <c r="L468" s="172">
        <f t="shared" si="73"/>
        <v>1</v>
      </c>
      <c r="M468" s="173"/>
      <c r="N468" s="174" t="str">
        <f t="shared" si="79"/>
        <v/>
      </c>
      <c r="O468" s="190" t="str">
        <f>VLOOKUP(D468,TH!D$3:K$3889,6,0)</f>
        <v>x</v>
      </c>
      <c r="P468" s="175" t="str">
        <f>IF(M468&lt;&gt;0,M468,IF(ISNA(VLOOKUP(D468,TH!D$4:K$3889,6,0))=TRUE,"Nợ HP",""))</f>
        <v/>
      </c>
      <c r="Q468" s="174">
        <f t="shared" si="76"/>
        <v>466</v>
      </c>
      <c r="R468" s="175">
        <f t="shared" si="74"/>
        <v>1</v>
      </c>
    </row>
    <row r="469" spans="1:18" ht="24.75" customHeight="1">
      <c r="A469" s="54">
        <f t="shared" si="75"/>
        <v>467</v>
      </c>
      <c r="B469" s="55" t="str">
        <f t="shared" si="77"/>
        <v>K16E1231</v>
      </c>
      <c r="C469" s="54">
        <f t="shared" si="78"/>
        <v>31</v>
      </c>
      <c r="D469" s="50">
        <v>162213346</v>
      </c>
      <c r="E469" s="57" t="s">
        <v>983</v>
      </c>
      <c r="F469" s="58" t="s">
        <v>305</v>
      </c>
      <c r="G469" s="53" t="s">
        <v>242</v>
      </c>
      <c r="H469" s="51" t="s">
        <v>141</v>
      </c>
      <c r="I469" s="56">
        <v>105</v>
      </c>
      <c r="J469" s="52" t="s">
        <v>1018</v>
      </c>
      <c r="K469" s="171" t="str">
        <f t="shared" si="80"/>
        <v>105K16E12</v>
      </c>
      <c r="L469" s="172">
        <f t="shared" si="73"/>
        <v>1</v>
      </c>
      <c r="M469" s="173"/>
      <c r="N469" s="174" t="str">
        <f t="shared" si="79"/>
        <v/>
      </c>
      <c r="O469" s="190" t="str">
        <f>VLOOKUP(D469,TH!D$3:K$3889,6,0)</f>
        <v>x</v>
      </c>
      <c r="P469" s="175" t="str">
        <f>IF(M469&lt;&gt;0,M469,IF(ISNA(VLOOKUP(D469,TH!D$4:K$3889,6,0))=TRUE,"Nợ HP",""))</f>
        <v/>
      </c>
      <c r="Q469" s="174">
        <f t="shared" si="76"/>
        <v>467</v>
      </c>
      <c r="R469" s="175">
        <f t="shared" si="74"/>
        <v>1</v>
      </c>
    </row>
    <row r="470" spans="1:18" ht="24.75" customHeight="1">
      <c r="A470" s="54">
        <f t="shared" si="75"/>
        <v>468</v>
      </c>
      <c r="B470" s="55" t="str">
        <f t="shared" si="77"/>
        <v>K16E1232</v>
      </c>
      <c r="C470" s="54">
        <f t="shared" si="78"/>
        <v>32</v>
      </c>
      <c r="D470" s="50">
        <v>162213349</v>
      </c>
      <c r="E470" s="57" t="s">
        <v>1059</v>
      </c>
      <c r="F470" s="58" t="s">
        <v>308</v>
      </c>
      <c r="G470" s="53" t="s">
        <v>1060</v>
      </c>
      <c r="H470" s="51" t="s">
        <v>141</v>
      </c>
      <c r="I470" s="56">
        <v>105</v>
      </c>
      <c r="J470" s="52" t="s">
        <v>1018</v>
      </c>
      <c r="K470" s="171" t="str">
        <f t="shared" si="80"/>
        <v>105K16E12</v>
      </c>
      <c r="L470" s="172">
        <f t="shared" si="73"/>
        <v>1</v>
      </c>
      <c r="M470" s="173"/>
      <c r="N470" s="174" t="str">
        <f t="shared" si="79"/>
        <v/>
      </c>
      <c r="O470" s="190" t="str">
        <f>VLOOKUP(D470,TH!D$3:K$3889,6,0)</f>
        <v>x</v>
      </c>
      <c r="P470" s="175" t="str">
        <f>IF(M470&lt;&gt;0,M470,IF(ISNA(VLOOKUP(D470,TH!D$4:K$3889,6,0))=TRUE,"Nợ HP",""))</f>
        <v/>
      </c>
      <c r="Q470" s="174">
        <f t="shared" si="76"/>
        <v>468</v>
      </c>
      <c r="R470" s="175">
        <f t="shared" si="74"/>
        <v>1</v>
      </c>
    </row>
    <row r="471" spans="1:18" ht="24.75" customHeight="1">
      <c r="A471" s="54">
        <f t="shared" si="75"/>
        <v>469</v>
      </c>
      <c r="B471" s="55" t="str">
        <f t="shared" si="77"/>
        <v>K16E1233</v>
      </c>
      <c r="C471" s="54">
        <f t="shared" si="78"/>
        <v>33</v>
      </c>
      <c r="D471" s="50">
        <v>162213357</v>
      </c>
      <c r="E471" s="57" t="s">
        <v>1010</v>
      </c>
      <c r="F471" s="58" t="s">
        <v>311</v>
      </c>
      <c r="G471" s="53" t="s">
        <v>1061</v>
      </c>
      <c r="H471" s="51" t="s">
        <v>141</v>
      </c>
      <c r="I471" s="56">
        <v>105</v>
      </c>
      <c r="J471" s="52" t="s">
        <v>1018</v>
      </c>
      <c r="K471" s="171" t="str">
        <f t="shared" si="80"/>
        <v>105K16E12</v>
      </c>
      <c r="L471" s="172">
        <f t="shared" si="73"/>
        <v>1</v>
      </c>
      <c r="M471" s="173"/>
      <c r="N471" s="174" t="str">
        <f t="shared" si="79"/>
        <v/>
      </c>
      <c r="O471" s="190" t="str">
        <f>VLOOKUP(D471,TH!D$3:K$3889,6,0)</f>
        <v>x</v>
      </c>
      <c r="P471" s="175" t="str">
        <f>IF(M471&lt;&gt;0,M471,IF(ISNA(VLOOKUP(D471,TH!D$4:K$3889,6,0))=TRUE,"Nợ HP",""))</f>
        <v/>
      </c>
      <c r="Q471" s="174">
        <f t="shared" si="76"/>
        <v>469</v>
      </c>
      <c r="R471" s="175">
        <f t="shared" si="74"/>
        <v>1</v>
      </c>
    </row>
    <row r="472" spans="1:18" ht="24.75" customHeight="1">
      <c r="A472" s="54">
        <f t="shared" si="75"/>
        <v>470</v>
      </c>
      <c r="B472" s="55" t="str">
        <f t="shared" si="77"/>
        <v>K16E1301</v>
      </c>
      <c r="C472" s="54">
        <f t="shared" si="78"/>
        <v>1</v>
      </c>
      <c r="D472" s="50">
        <v>162213207</v>
      </c>
      <c r="E472" s="57" t="s">
        <v>1062</v>
      </c>
      <c r="F472" s="58" t="s">
        <v>1063</v>
      </c>
      <c r="G472" s="53" t="s">
        <v>1064</v>
      </c>
      <c r="H472" s="51" t="s">
        <v>133</v>
      </c>
      <c r="I472" s="56">
        <v>105</v>
      </c>
      <c r="J472" s="52" t="s">
        <v>1065</v>
      </c>
      <c r="K472" s="171" t="str">
        <f t="shared" si="80"/>
        <v>105K16E13</v>
      </c>
      <c r="L472" s="172">
        <f t="shared" si="73"/>
        <v>1</v>
      </c>
      <c r="M472" s="173"/>
      <c r="N472" s="174" t="str">
        <f t="shared" si="79"/>
        <v/>
      </c>
      <c r="O472" s="190" t="str">
        <f>VLOOKUP(D472,TH!D$3:K$3889,6,0)</f>
        <v>x</v>
      </c>
      <c r="P472" s="175" t="str">
        <f>IF(M472&lt;&gt;0,M472,IF(ISNA(VLOOKUP(D472,TH!D$4:K$3889,6,0))=TRUE,"Nợ HP",""))</f>
        <v/>
      </c>
      <c r="Q472" s="174">
        <f t="shared" si="76"/>
        <v>470</v>
      </c>
      <c r="R472" s="175">
        <f t="shared" si="74"/>
        <v>1</v>
      </c>
    </row>
    <row r="473" spans="1:18" ht="24.75" customHeight="1">
      <c r="A473" s="54">
        <f t="shared" si="75"/>
        <v>471</v>
      </c>
      <c r="B473" s="55" t="str">
        <f t="shared" si="77"/>
        <v>K16E1302</v>
      </c>
      <c r="C473" s="54">
        <f t="shared" si="78"/>
        <v>2</v>
      </c>
      <c r="D473" s="50">
        <v>162213209</v>
      </c>
      <c r="E473" s="57" t="s">
        <v>1004</v>
      </c>
      <c r="F473" s="58" t="s">
        <v>1066</v>
      </c>
      <c r="G473" s="53" t="s">
        <v>1067</v>
      </c>
      <c r="H473" s="51" t="s">
        <v>133</v>
      </c>
      <c r="I473" s="56">
        <v>105</v>
      </c>
      <c r="J473" s="52" t="s">
        <v>1065</v>
      </c>
      <c r="K473" s="171" t="str">
        <f t="shared" si="80"/>
        <v>105K16E13</v>
      </c>
      <c r="L473" s="172">
        <f t="shared" si="73"/>
        <v>1</v>
      </c>
      <c r="M473" s="173"/>
      <c r="N473" s="174" t="str">
        <f t="shared" si="79"/>
        <v/>
      </c>
      <c r="O473" s="190" t="str">
        <f>VLOOKUP(D473,TH!D$3:K$3889,6,0)</f>
        <v>x</v>
      </c>
      <c r="P473" s="175" t="str">
        <f>IF(M473&lt;&gt;0,M473,IF(ISNA(VLOOKUP(D473,TH!D$4:K$3889,6,0))=TRUE,"Nợ HP",""))</f>
        <v/>
      </c>
      <c r="Q473" s="174">
        <f t="shared" si="76"/>
        <v>471</v>
      </c>
      <c r="R473" s="175">
        <f t="shared" si="74"/>
        <v>1</v>
      </c>
    </row>
    <row r="474" spans="1:18" ht="24.75" customHeight="1">
      <c r="A474" s="54">
        <f t="shared" si="75"/>
        <v>472</v>
      </c>
      <c r="B474" s="55" t="str">
        <f t="shared" si="77"/>
        <v>K16E1303</v>
      </c>
      <c r="C474" s="54">
        <f t="shared" si="78"/>
        <v>3</v>
      </c>
      <c r="D474" s="50">
        <v>162213211</v>
      </c>
      <c r="E474" s="57" t="s">
        <v>210</v>
      </c>
      <c r="F474" s="58" t="s">
        <v>408</v>
      </c>
      <c r="G474" s="53" t="s">
        <v>881</v>
      </c>
      <c r="H474" s="51" t="s">
        <v>133</v>
      </c>
      <c r="I474" s="56">
        <v>105</v>
      </c>
      <c r="J474" s="52" t="s">
        <v>1065</v>
      </c>
      <c r="K474" s="171" t="str">
        <f t="shared" si="80"/>
        <v>105K16E13</v>
      </c>
      <c r="L474" s="172">
        <f t="shared" si="73"/>
        <v>1</v>
      </c>
      <c r="M474" s="173"/>
      <c r="N474" s="174" t="str">
        <f t="shared" si="79"/>
        <v/>
      </c>
      <c r="O474" s="190" t="str">
        <f>VLOOKUP(D474,TH!D$3:K$3889,6,0)</f>
        <v>x</v>
      </c>
      <c r="P474" s="175" t="str">
        <f>IF(M474&lt;&gt;0,M474,IF(ISNA(VLOOKUP(D474,TH!D$4:K$3889,6,0))=TRUE,"Nợ HP",""))</f>
        <v/>
      </c>
      <c r="Q474" s="174">
        <f t="shared" si="76"/>
        <v>472</v>
      </c>
      <c r="R474" s="175">
        <f t="shared" si="74"/>
        <v>1</v>
      </c>
    </row>
    <row r="475" spans="1:18" ht="24.75" customHeight="1">
      <c r="A475" s="54">
        <f t="shared" si="75"/>
        <v>473</v>
      </c>
      <c r="B475" s="55" t="str">
        <f t="shared" si="77"/>
        <v>K16E1304</v>
      </c>
      <c r="C475" s="54">
        <f t="shared" si="78"/>
        <v>4</v>
      </c>
      <c r="D475" s="50">
        <v>162213215</v>
      </c>
      <c r="E475" s="57" t="s">
        <v>1068</v>
      </c>
      <c r="F475" s="58" t="s">
        <v>1069</v>
      </c>
      <c r="G475" s="53" t="s">
        <v>551</v>
      </c>
      <c r="H475" s="51" t="s">
        <v>133</v>
      </c>
      <c r="I475" s="56">
        <v>105</v>
      </c>
      <c r="J475" s="52" t="s">
        <v>1065</v>
      </c>
      <c r="K475" s="171" t="str">
        <f t="shared" si="80"/>
        <v>105K16E13</v>
      </c>
      <c r="L475" s="172">
        <f t="shared" si="73"/>
        <v>1</v>
      </c>
      <c r="M475" s="173"/>
      <c r="N475" s="174" t="str">
        <f t="shared" si="79"/>
        <v/>
      </c>
      <c r="O475" s="190" t="str">
        <f>VLOOKUP(D475,TH!D$3:K$3889,6,0)</f>
        <v>x</v>
      </c>
      <c r="P475" s="175" t="str">
        <f>IF(M475&lt;&gt;0,M475,IF(ISNA(VLOOKUP(D475,TH!D$4:K$3889,6,0))=TRUE,"Nợ HP",""))</f>
        <v/>
      </c>
      <c r="Q475" s="174">
        <f t="shared" si="76"/>
        <v>473</v>
      </c>
      <c r="R475" s="175">
        <f t="shared" si="74"/>
        <v>1</v>
      </c>
    </row>
    <row r="476" spans="1:18" ht="24.75" customHeight="1">
      <c r="A476" s="54">
        <f t="shared" si="75"/>
        <v>474</v>
      </c>
      <c r="B476" s="55" t="str">
        <f t="shared" si="77"/>
        <v>K16E1305</v>
      </c>
      <c r="C476" s="54">
        <f t="shared" si="78"/>
        <v>5</v>
      </c>
      <c r="D476" s="50">
        <v>162163164</v>
      </c>
      <c r="E476" s="57" t="s">
        <v>111</v>
      </c>
      <c r="F476" s="58" t="s">
        <v>1070</v>
      </c>
      <c r="G476" s="53" t="s">
        <v>1071</v>
      </c>
      <c r="H476" s="51" t="s">
        <v>133</v>
      </c>
      <c r="I476" s="56">
        <v>105</v>
      </c>
      <c r="J476" s="52" t="s">
        <v>1065</v>
      </c>
      <c r="K476" s="171" t="str">
        <f t="shared" si="80"/>
        <v>105K16E13</v>
      </c>
      <c r="L476" s="172">
        <f t="shared" si="73"/>
        <v>1</v>
      </c>
      <c r="M476" s="173"/>
      <c r="N476" s="174" t="str">
        <f t="shared" si="79"/>
        <v/>
      </c>
      <c r="O476" s="190" t="str">
        <f>VLOOKUP(D476,TH!D$3:K$3889,6,0)</f>
        <v>x</v>
      </c>
      <c r="P476" s="175" t="str">
        <f>IF(M476&lt;&gt;0,M476,IF(ISNA(VLOOKUP(D476,TH!D$4:K$3889,6,0))=TRUE,"Nợ HP",""))</f>
        <v/>
      </c>
      <c r="Q476" s="174">
        <f t="shared" si="76"/>
        <v>474</v>
      </c>
      <c r="R476" s="175">
        <f t="shared" si="74"/>
        <v>1</v>
      </c>
    </row>
    <row r="477" spans="1:18" ht="24.75" customHeight="1">
      <c r="A477" s="54">
        <f t="shared" si="75"/>
        <v>475</v>
      </c>
      <c r="B477" s="55" t="str">
        <f t="shared" si="77"/>
        <v>K16E1306</v>
      </c>
      <c r="C477" s="54">
        <f t="shared" si="78"/>
        <v>6</v>
      </c>
      <c r="D477" s="50">
        <v>162213222</v>
      </c>
      <c r="E477" s="57" t="s">
        <v>1072</v>
      </c>
      <c r="F477" s="58" t="s">
        <v>196</v>
      </c>
      <c r="G477" s="53" t="s">
        <v>1073</v>
      </c>
      <c r="H477" s="51" t="s">
        <v>133</v>
      </c>
      <c r="I477" s="56">
        <v>105</v>
      </c>
      <c r="J477" s="52" t="s">
        <v>1065</v>
      </c>
      <c r="K477" s="171" t="str">
        <f t="shared" si="80"/>
        <v>105K16E13</v>
      </c>
      <c r="L477" s="172">
        <f t="shared" si="73"/>
        <v>1</v>
      </c>
      <c r="M477" s="173"/>
      <c r="N477" s="174" t="str">
        <f t="shared" si="79"/>
        <v/>
      </c>
      <c r="O477" s="190" t="str">
        <f>VLOOKUP(D477,TH!D$3:K$3889,6,0)</f>
        <v>x</v>
      </c>
      <c r="P477" s="175" t="str">
        <f>IF(M477&lt;&gt;0,M477,IF(ISNA(VLOOKUP(D477,TH!D$4:K$3889,6,0))=TRUE,"Nợ HP",""))</f>
        <v/>
      </c>
      <c r="Q477" s="174">
        <f t="shared" si="76"/>
        <v>475</v>
      </c>
      <c r="R477" s="175">
        <f t="shared" si="74"/>
        <v>1</v>
      </c>
    </row>
    <row r="478" spans="1:18" ht="24.75" customHeight="1">
      <c r="A478" s="54">
        <f t="shared" si="75"/>
        <v>476</v>
      </c>
      <c r="B478" s="55" t="str">
        <f t="shared" si="77"/>
        <v>K16E1307</v>
      </c>
      <c r="C478" s="54">
        <f t="shared" si="78"/>
        <v>7</v>
      </c>
      <c r="D478" s="50">
        <v>162213226</v>
      </c>
      <c r="E478" s="57" t="s">
        <v>1074</v>
      </c>
      <c r="F478" s="58" t="s">
        <v>1075</v>
      </c>
      <c r="G478" s="53" t="s">
        <v>1076</v>
      </c>
      <c r="H478" s="51" t="s">
        <v>133</v>
      </c>
      <c r="I478" s="56">
        <v>105</v>
      </c>
      <c r="J478" s="52" t="s">
        <v>1065</v>
      </c>
      <c r="K478" s="171" t="str">
        <f t="shared" si="80"/>
        <v>105K16E13</v>
      </c>
      <c r="L478" s="172">
        <f t="shared" si="73"/>
        <v>1</v>
      </c>
      <c r="M478" s="173"/>
      <c r="N478" s="174" t="str">
        <f t="shared" si="79"/>
        <v/>
      </c>
      <c r="O478" s="190" t="str">
        <f>VLOOKUP(D478,TH!D$3:K$3889,6,0)</f>
        <v>x</v>
      </c>
      <c r="P478" s="175" t="str">
        <f>IF(M478&lt;&gt;0,M478,IF(ISNA(VLOOKUP(D478,TH!D$4:K$3889,6,0))=TRUE,"Nợ HP",""))</f>
        <v/>
      </c>
      <c r="Q478" s="174">
        <f t="shared" si="76"/>
        <v>476</v>
      </c>
      <c r="R478" s="175">
        <f t="shared" si="74"/>
        <v>1</v>
      </c>
    </row>
    <row r="479" spans="1:18" ht="24.75" customHeight="1">
      <c r="A479" s="54">
        <f t="shared" si="75"/>
        <v>477</v>
      </c>
      <c r="B479" s="55" t="str">
        <f t="shared" si="77"/>
        <v>K16E1308</v>
      </c>
      <c r="C479" s="54">
        <f t="shared" si="78"/>
        <v>8</v>
      </c>
      <c r="D479" s="50">
        <v>162223374</v>
      </c>
      <c r="E479" s="57" t="s">
        <v>369</v>
      </c>
      <c r="F479" s="58" t="s">
        <v>428</v>
      </c>
      <c r="G479" s="53" t="s">
        <v>1077</v>
      </c>
      <c r="H479" s="51" t="s">
        <v>133</v>
      </c>
      <c r="I479" s="56">
        <v>105</v>
      </c>
      <c r="J479" s="52" t="s">
        <v>1065</v>
      </c>
      <c r="K479" s="171" t="str">
        <f t="shared" si="80"/>
        <v>105K16E13</v>
      </c>
      <c r="L479" s="172">
        <f t="shared" si="73"/>
        <v>1</v>
      </c>
      <c r="M479" s="173"/>
      <c r="N479" s="174" t="str">
        <f t="shared" si="79"/>
        <v/>
      </c>
      <c r="O479" s="190" t="str">
        <f>VLOOKUP(D479,TH!D$3:K$3889,6,0)</f>
        <v>x</v>
      </c>
      <c r="P479" s="175" t="str">
        <f>IF(M479&lt;&gt;0,M479,IF(ISNA(VLOOKUP(D479,TH!D$4:K$3889,6,0))=TRUE,"Nợ HP",""))</f>
        <v/>
      </c>
      <c r="Q479" s="174">
        <f t="shared" si="76"/>
        <v>477</v>
      </c>
      <c r="R479" s="175">
        <f t="shared" si="74"/>
        <v>1</v>
      </c>
    </row>
    <row r="480" spans="1:18" ht="24.75" customHeight="1">
      <c r="A480" s="54">
        <f t="shared" si="75"/>
        <v>478</v>
      </c>
      <c r="B480" s="55" t="str">
        <f t="shared" si="77"/>
        <v>K16E1309</v>
      </c>
      <c r="C480" s="54">
        <f t="shared" si="78"/>
        <v>9</v>
      </c>
      <c r="D480" s="50">
        <v>162213231</v>
      </c>
      <c r="E480" s="57" t="s">
        <v>226</v>
      </c>
      <c r="F480" s="58" t="s">
        <v>1078</v>
      </c>
      <c r="G480" s="53" t="s">
        <v>1079</v>
      </c>
      <c r="H480" s="51" t="s">
        <v>133</v>
      </c>
      <c r="I480" s="56">
        <v>105</v>
      </c>
      <c r="J480" s="52" t="s">
        <v>1065</v>
      </c>
      <c r="K480" s="171" t="str">
        <f t="shared" si="80"/>
        <v>105K16E13</v>
      </c>
      <c r="L480" s="172">
        <f t="shared" si="73"/>
        <v>1</v>
      </c>
      <c r="M480" s="173"/>
      <c r="N480" s="174" t="str">
        <f t="shared" si="79"/>
        <v/>
      </c>
      <c r="O480" s="190" t="str">
        <f>VLOOKUP(D480,TH!D$3:K$3889,6,0)</f>
        <v>x</v>
      </c>
      <c r="P480" s="175" t="str">
        <f>IF(M480&lt;&gt;0,M480,IF(ISNA(VLOOKUP(D480,TH!D$4:K$3889,6,0))=TRUE,"Nợ HP",""))</f>
        <v/>
      </c>
      <c r="Q480" s="174">
        <f t="shared" si="76"/>
        <v>478</v>
      </c>
      <c r="R480" s="175">
        <f t="shared" si="74"/>
        <v>1</v>
      </c>
    </row>
    <row r="481" spans="1:18" ht="24.75" customHeight="1">
      <c r="A481" s="54">
        <f t="shared" si="75"/>
        <v>479</v>
      </c>
      <c r="B481" s="55" t="str">
        <f t="shared" si="77"/>
        <v>K16E1310</v>
      </c>
      <c r="C481" s="54">
        <f t="shared" si="78"/>
        <v>10</v>
      </c>
      <c r="D481" s="50">
        <v>162213240</v>
      </c>
      <c r="E481" s="57" t="s">
        <v>542</v>
      </c>
      <c r="F481" s="58" t="s">
        <v>211</v>
      </c>
      <c r="G481" s="53" t="s">
        <v>1080</v>
      </c>
      <c r="H481" s="51" t="s">
        <v>133</v>
      </c>
      <c r="I481" s="56">
        <v>105</v>
      </c>
      <c r="J481" s="52" t="s">
        <v>1065</v>
      </c>
      <c r="K481" s="171" t="str">
        <f t="shared" si="80"/>
        <v>105K16E13</v>
      </c>
      <c r="L481" s="172">
        <f t="shared" si="73"/>
        <v>1</v>
      </c>
      <c r="M481" s="173"/>
      <c r="N481" s="174" t="str">
        <f t="shared" si="79"/>
        <v/>
      </c>
      <c r="O481" s="190" t="str">
        <f>VLOOKUP(D481,TH!D$3:K$3889,6,0)</f>
        <v>x</v>
      </c>
      <c r="P481" s="175" t="str">
        <f>IF(M481&lt;&gt;0,M481,IF(ISNA(VLOOKUP(D481,TH!D$4:K$3889,6,0))=TRUE,"Nợ HP",""))</f>
        <v/>
      </c>
      <c r="Q481" s="174">
        <f t="shared" si="76"/>
        <v>479</v>
      </c>
      <c r="R481" s="175">
        <f t="shared" si="74"/>
        <v>1</v>
      </c>
    </row>
    <row r="482" spans="1:18" ht="24.75" customHeight="1">
      <c r="A482" s="54">
        <f t="shared" si="75"/>
        <v>480</v>
      </c>
      <c r="B482" s="55" t="str">
        <f t="shared" si="77"/>
        <v>K16E1311</v>
      </c>
      <c r="C482" s="54">
        <f t="shared" si="78"/>
        <v>11</v>
      </c>
      <c r="D482" s="50">
        <v>162213242</v>
      </c>
      <c r="E482" s="57" t="s">
        <v>1081</v>
      </c>
      <c r="F482" s="58" t="s">
        <v>211</v>
      </c>
      <c r="G482" s="53" t="s">
        <v>885</v>
      </c>
      <c r="H482" s="51" t="s">
        <v>133</v>
      </c>
      <c r="I482" s="56">
        <v>105</v>
      </c>
      <c r="J482" s="52" t="s">
        <v>1065</v>
      </c>
      <c r="K482" s="171" t="str">
        <f t="shared" si="80"/>
        <v>105K16E13</v>
      </c>
      <c r="L482" s="172">
        <f t="shared" si="73"/>
        <v>1</v>
      </c>
      <c r="M482" s="173"/>
      <c r="N482" s="174" t="str">
        <f t="shared" si="79"/>
        <v/>
      </c>
      <c r="O482" s="190" t="str">
        <f>VLOOKUP(D482,TH!D$3:K$3889,6,0)</f>
        <v>x</v>
      </c>
      <c r="P482" s="175" t="str">
        <f>IF(M482&lt;&gt;0,M482,IF(ISNA(VLOOKUP(D482,TH!D$4:K$3889,6,0))=TRUE,"Nợ HP",""))</f>
        <v/>
      </c>
      <c r="Q482" s="174">
        <f t="shared" si="76"/>
        <v>480</v>
      </c>
      <c r="R482" s="175">
        <f t="shared" si="74"/>
        <v>1</v>
      </c>
    </row>
    <row r="483" spans="1:18" ht="24.75" customHeight="1">
      <c r="A483" s="54">
        <f t="shared" si="75"/>
        <v>481</v>
      </c>
      <c r="B483" s="55" t="str">
        <f t="shared" si="77"/>
        <v>K16E1312</v>
      </c>
      <c r="C483" s="54">
        <f t="shared" si="78"/>
        <v>12</v>
      </c>
      <c r="D483" s="50">
        <v>162213251</v>
      </c>
      <c r="E483" s="57" t="s">
        <v>1082</v>
      </c>
      <c r="F483" s="58" t="s">
        <v>218</v>
      </c>
      <c r="G483" s="53" t="s">
        <v>931</v>
      </c>
      <c r="H483" s="51" t="s">
        <v>133</v>
      </c>
      <c r="I483" s="56">
        <v>105</v>
      </c>
      <c r="J483" s="52" t="s">
        <v>1065</v>
      </c>
      <c r="K483" s="171" t="str">
        <f t="shared" si="80"/>
        <v>105K16E13</v>
      </c>
      <c r="L483" s="172">
        <f t="shared" si="73"/>
        <v>1</v>
      </c>
      <c r="M483" s="173"/>
      <c r="N483" s="174" t="str">
        <f t="shared" si="79"/>
        <v/>
      </c>
      <c r="O483" s="190" t="str">
        <f>VLOOKUP(D483,TH!D$3:K$3889,6,0)</f>
        <v>x</v>
      </c>
      <c r="P483" s="175" t="str">
        <f>IF(M483&lt;&gt;0,M483,IF(ISNA(VLOOKUP(D483,TH!D$4:K$3889,6,0))=TRUE,"Nợ HP",""))</f>
        <v/>
      </c>
      <c r="Q483" s="174">
        <f t="shared" si="76"/>
        <v>481</v>
      </c>
      <c r="R483" s="175">
        <f t="shared" si="74"/>
        <v>1</v>
      </c>
    </row>
    <row r="484" spans="1:18" ht="24.75" customHeight="1">
      <c r="A484" s="54">
        <f t="shared" si="75"/>
        <v>482</v>
      </c>
      <c r="B484" s="55" t="str">
        <f t="shared" si="77"/>
        <v>K16E1313</v>
      </c>
      <c r="C484" s="54">
        <f t="shared" si="78"/>
        <v>13</v>
      </c>
      <c r="D484" s="50">
        <v>162213254</v>
      </c>
      <c r="E484" s="57" t="s">
        <v>1083</v>
      </c>
      <c r="F484" s="58" t="s">
        <v>1084</v>
      </c>
      <c r="G484" s="53" t="s">
        <v>321</v>
      </c>
      <c r="H484" s="51" t="s">
        <v>133</v>
      </c>
      <c r="I484" s="56">
        <v>105</v>
      </c>
      <c r="J484" s="52" t="s">
        <v>1065</v>
      </c>
      <c r="K484" s="171" t="str">
        <f t="shared" si="80"/>
        <v>105K16E13</v>
      </c>
      <c r="L484" s="172">
        <f t="shared" si="73"/>
        <v>1</v>
      </c>
      <c r="M484" s="173"/>
      <c r="N484" s="174" t="str">
        <f t="shared" si="79"/>
        <v/>
      </c>
      <c r="O484" s="190" t="str">
        <f>VLOOKUP(D484,TH!D$3:K$3889,6,0)</f>
        <v>x</v>
      </c>
      <c r="P484" s="175" t="str">
        <f>IF(M484&lt;&gt;0,M484,IF(ISNA(VLOOKUP(D484,TH!D$4:K$3889,6,0))=TRUE,"Nợ HP",""))</f>
        <v/>
      </c>
      <c r="Q484" s="174">
        <f t="shared" si="76"/>
        <v>482</v>
      </c>
      <c r="R484" s="175">
        <f t="shared" si="74"/>
        <v>1</v>
      </c>
    </row>
    <row r="485" spans="1:18" ht="24.75" customHeight="1">
      <c r="A485" s="54">
        <f t="shared" si="75"/>
        <v>483</v>
      </c>
      <c r="B485" s="55" t="str">
        <f t="shared" si="77"/>
        <v>K16E1314</v>
      </c>
      <c r="C485" s="54">
        <f t="shared" si="78"/>
        <v>14</v>
      </c>
      <c r="D485" s="50">
        <v>162213257</v>
      </c>
      <c r="E485" s="57" t="s">
        <v>248</v>
      </c>
      <c r="F485" s="58" t="s">
        <v>614</v>
      </c>
      <c r="G485" s="53" t="s">
        <v>1085</v>
      </c>
      <c r="H485" s="51" t="s">
        <v>133</v>
      </c>
      <c r="I485" s="56">
        <v>105</v>
      </c>
      <c r="J485" s="52" t="s">
        <v>1065</v>
      </c>
      <c r="K485" s="171" t="str">
        <f t="shared" si="80"/>
        <v>105K16E13</v>
      </c>
      <c r="L485" s="172">
        <f t="shared" si="73"/>
        <v>1</v>
      </c>
      <c r="M485" s="173"/>
      <c r="N485" s="174" t="str">
        <f t="shared" si="79"/>
        <v/>
      </c>
      <c r="O485" s="190" t="str">
        <f>VLOOKUP(D485,TH!D$3:K$3889,6,0)</f>
        <v>x</v>
      </c>
      <c r="P485" s="175" t="str">
        <f>IF(M485&lt;&gt;0,M485,IF(ISNA(VLOOKUP(D485,TH!D$4:K$3889,6,0))=TRUE,"Nợ HP",""))</f>
        <v/>
      </c>
      <c r="Q485" s="174">
        <f t="shared" si="76"/>
        <v>483</v>
      </c>
      <c r="R485" s="175">
        <f t="shared" si="74"/>
        <v>1</v>
      </c>
    </row>
    <row r="486" spans="1:18" ht="24.75" customHeight="1">
      <c r="A486" s="54">
        <f t="shared" si="75"/>
        <v>484</v>
      </c>
      <c r="B486" s="55" t="str">
        <f t="shared" si="77"/>
        <v>K16E1315</v>
      </c>
      <c r="C486" s="54">
        <f t="shared" si="78"/>
        <v>15</v>
      </c>
      <c r="D486" s="50">
        <v>162213260</v>
      </c>
      <c r="E486" s="57" t="s">
        <v>210</v>
      </c>
      <c r="F486" s="58" t="s">
        <v>112</v>
      </c>
      <c r="G486" s="53" t="s">
        <v>260</v>
      </c>
      <c r="H486" s="51" t="s">
        <v>133</v>
      </c>
      <c r="I486" s="56">
        <v>105</v>
      </c>
      <c r="J486" s="52" t="s">
        <v>1065</v>
      </c>
      <c r="K486" s="171" t="str">
        <f t="shared" si="80"/>
        <v>105K16E13</v>
      </c>
      <c r="L486" s="172">
        <f t="shared" si="73"/>
        <v>1</v>
      </c>
      <c r="M486" s="173"/>
      <c r="N486" s="174" t="str">
        <f t="shared" si="79"/>
        <v/>
      </c>
      <c r="O486" s="190" t="str">
        <f>VLOOKUP(D486,TH!D$3:K$3889,6,0)</f>
        <v>x</v>
      </c>
      <c r="P486" s="175" t="str">
        <f>IF(M486&lt;&gt;0,M486,IF(ISNA(VLOOKUP(D486,TH!D$4:K$3889,6,0))=TRUE,"Nợ HP",""))</f>
        <v/>
      </c>
      <c r="Q486" s="174">
        <f t="shared" si="76"/>
        <v>484</v>
      </c>
      <c r="R486" s="175">
        <f t="shared" si="74"/>
        <v>1</v>
      </c>
    </row>
    <row r="487" spans="1:18" ht="24.75" customHeight="1">
      <c r="A487" s="54">
        <f t="shared" si="75"/>
        <v>485</v>
      </c>
      <c r="B487" s="55" t="str">
        <f t="shared" si="77"/>
        <v>K16E1316</v>
      </c>
      <c r="C487" s="54">
        <f t="shared" si="78"/>
        <v>16</v>
      </c>
      <c r="D487" s="50">
        <v>162113017</v>
      </c>
      <c r="E487" s="57" t="s">
        <v>1086</v>
      </c>
      <c r="F487" s="58" t="s">
        <v>1087</v>
      </c>
      <c r="G487" s="53" t="s">
        <v>931</v>
      </c>
      <c r="H487" s="51" t="s">
        <v>133</v>
      </c>
      <c r="I487" s="56">
        <v>105</v>
      </c>
      <c r="J487" s="52" t="s">
        <v>1065</v>
      </c>
      <c r="K487" s="171" t="str">
        <f t="shared" si="80"/>
        <v>105K16E13</v>
      </c>
      <c r="L487" s="172">
        <f t="shared" si="73"/>
        <v>1</v>
      </c>
      <c r="M487" s="173"/>
      <c r="N487" s="174" t="str">
        <f t="shared" si="79"/>
        <v/>
      </c>
      <c r="O487" s="190" t="str">
        <f>VLOOKUP(D487,TH!D$3:K$3889,6,0)</f>
        <v>x</v>
      </c>
      <c r="P487" s="175" t="str">
        <f>IF(M487&lt;&gt;0,M487,IF(ISNA(VLOOKUP(D487,TH!D$4:K$3889,6,0))=TRUE,"Nợ HP",""))</f>
        <v/>
      </c>
      <c r="Q487" s="174">
        <f t="shared" si="76"/>
        <v>485</v>
      </c>
      <c r="R487" s="175">
        <f t="shared" si="74"/>
        <v>1</v>
      </c>
    </row>
    <row r="488" spans="1:18" ht="24.75" customHeight="1">
      <c r="A488" s="54">
        <f t="shared" si="75"/>
        <v>486</v>
      </c>
      <c r="B488" s="55" t="str">
        <f t="shared" si="77"/>
        <v>K16E1317</v>
      </c>
      <c r="C488" s="54">
        <f t="shared" si="78"/>
        <v>17</v>
      </c>
      <c r="D488" s="50">
        <v>162213268</v>
      </c>
      <c r="E488" s="57" t="s">
        <v>1088</v>
      </c>
      <c r="F488" s="58" t="s">
        <v>1089</v>
      </c>
      <c r="G488" s="53" t="s">
        <v>794</v>
      </c>
      <c r="H488" s="51" t="s">
        <v>133</v>
      </c>
      <c r="I488" s="56">
        <v>105</v>
      </c>
      <c r="J488" s="52" t="s">
        <v>1065</v>
      </c>
      <c r="K488" s="171" t="str">
        <f t="shared" si="80"/>
        <v>105K16E13</v>
      </c>
      <c r="L488" s="172">
        <f t="shared" si="73"/>
        <v>1</v>
      </c>
      <c r="M488" s="173"/>
      <c r="N488" s="174" t="str">
        <f t="shared" si="79"/>
        <v/>
      </c>
      <c r="O488" s="190" t="str">
        <f>VLOOKUP(D488,TH!D$3:K$3889,6,0)</f>
        <v>x</v>
      </c>
      <c r="P488" s="175" t="str">
        <f>IF(M488&lt;&gt;0,M488,IF(ISNA(VLOOKUP(D488,TH!D$4:K$3889,6,0))=TRUE,"Nợ HP",""))</f>
        <v/>
      </c>
      <c r="Q488" s="174">
        <f t="shared" si="76"/>
        <v>486</v>
      </c>
      <c r="R488" s="175">
        <f t="shared" si="74"/>
        <v>1</v>
      </c>
    </row>
    <row r="489" spans="1:18" ht="24.75" customHeight="1">
      <c r="A489" s="54">
        <f t="shared" si="75"/>
        <v>487</v>
      </c>
      <c r="B489" s="55" t="str">
        <f t="shared" si="77"/>
        <v>K16E1318</v>
      </c>
      <c r="C489" s="54">
        <f t="shared" si="78"/>
        <v>18</v>
      </c>
      <c r="D489" s="50">
        <v>142211241</v>
      </c>
      <c r="E489" s="57" t="s">
        <v>1090</v>
      </c>
      <c r="F489" s="58" t="s">
        <v>1089</v>
      </c>
      <c r="G489" s="53">
        <v>33207</v>
      </c>
      <c r="H489" s="51" t="s">
        <v>133</v>
      </c>
      <c r="I489" s="56">
        <v>105</v>
      </c>
      <c r="J489" s="52" t="s">
        <v>1065</v>
      </c>
      <c r="K489" s="171" t="str">
        <f t="shared" si="80"/>
        <v>105K16E13</v>
      </c>
      <c r="L489" s="172">
        <f t="shared" si="73"/>
        <v>1</v>
      </c>
      <c r="M489" s="173"/>
      <c r="N489" s="174" t="str">
        <f t="shared" si="79"/>
        <v/>
      </c>
      <c r="O489" s="190" t="str">
        <f>VLOOKUP(D489,TH!D$3:K$3889,6,0)</f>
        <v>x</v>
      </c>
      <c r="P489" s="175" t="str">
        <f>IF(M489&lt;&gt;0,M489,IF(ISNA(VLOOKUP(D489,TH!D$4:K$3889,6,0))=TRUE,"Nợ HP",""))</f>
        <v/>
      </c>
      <c r="Q489" s="174">
        <f t="shared" si="76"/>
        <v>487</v>
      </c>
      <c r="R489" s="175">
        <f t="shared" si="74"/>
        <v>1</v>
      </c>
    </row>
    <row r="490" spans="1:18" ht="24.75" customHeight="1">
      <c r="A490" s="54">
        <f t="shared" si="75"/>
        <v>488</v>
      </c>
      <c r="B490" s="55" t="str">
        <f t="shared" si="77"/>
        <v>K16E1319</v>
      </c>
      <c r="C490" s="54">
        <f t="shared" si="78"/>
        <v>19</v>
      </c>
      <c r="D490" s="50">
        <v>162213272</v>
      </c>
      <c r="E490" s="57" t="s">
        <v>1091</v>
      </c>
      <c r="F490" s="58" t="s">
        <v>459</v>
      </c>
      <c r="G490" s="53" t="s">
        <v>1092</v>
      </c>
      <c r="H490" s="51" t="s">
        <v>133</v>
      </c>
      <c r="I490" s="56">
        <v>105</v>
      </c>
      <c r="J490" s="52" t="s">
        <v>1065</v>
      </c>
      <c r="K490" s="171" t="str">
        <f t="shared" si="80"/>
        <v>105K16E13</v>
      </c>
      <c r="L490" s="172">
        <f t="shared" si="73"/>
        <v>1</v>
      </c>
      <c r="M490" s="173"/>
      <c r="N490" s="174" t="str">
        <f t="shared" si="79"/>
        <v/>
      </c>
      <c r="O490" s="190" t="str">
        <f>VLOOKUP(D490,TH!D$3:K$3889,6,0)</f>
        <v>x</v>
      </c>
      <c r="P490" s="175" t="str">
        <f>IF(M490&lt;&gt;0,M490,IF(ISNA(VLOOKUP(D490,TH!D$4:K$3889,6,0))=TRUE,"Nợ HP",""))</f>
        <v/>
      </c>
      <c r="Q490" s="174">
        <f t="shared" si="76"/>
        <v>488</v>
      </c>
      <c r="R490" s="175">
        <f t="shared" si="74"/>
        <v>1</v>
      </c>
    </row>
    <row r="491" spans="1:18" ht="24.75" customHeight="1">
      <c r="A491" s="54">
        <f t="shared" si="75"/>
        <v>489</v>
      </c>
      <c r="B491" s="55" t="str">
        <f t="shared" si="77"/>
        <v>K16E1320</v>
      </c>
      <c r="C491" s="54">
        <f t="shared" si="78"/>
        <v>20</v>
      </c>
      <c r="D491" s="50">
        <v>162213275</v>
      </c>
      <c r="E491" s="57" t="s">
        <v>1093</v>
      </c>
      <c r="F491" s="58" t="s">
        <v>345</v>
      </c>
      <c r="G491" s="53" t="s">
        <v>1094</v>
      </c>
      <c r="H491" s="51" t="s">
        <v>133</v>
      </c>
      <c r="I491" s="56">
        <v>105</v>
      </c>
      <c r="J491" s="52" t="s">
        <v>1065</v>
      </c>
      <c r="K491" s="171" t="str">
        <f t="shared" si="80"/>
        <v>105K16E13</v>
      </c>
      <c r="L491" s="172">
        <f t="shared" si="73"/>
        <v>1</v>
      </c>
      <c r="M491" s="173"/>
      <c r="N491" s="174" t="str">
        <f t="shared" si="79"/>
        <v/>
      </c>
      <c r="O491" s="190" t="str">
        <f>VLOOKUP(D491,TH!D$3:K$3889,6,0)</f>
        <v>x</v>
      </c>
      <c r="P491" s="175" t="str">
        <f>IF(M491&lt;&gt;0,M491,IF(ISNA(VLOOKUP(D491,TH!D$4:K$3889,6,0))=TRUE,"Nợ HP",""))</f>
        <v/>
      </c>
      <c r="Q491" s="174">
        <f t="shared" si="76"/>
        <v>489</v>
      </c>
      <c r="R491" s="175">
        <f t="shared" si="74"/>
        <v>1</v>
      </c>
    </row>
    <row r="492" spans="1:18" ht="24.75" customHeight="1">
      <c r="A492" s="54">
        <f t="shared" si="75"/>
        <v>490</v>
      </c>
      <c r="B492" s="55" t="str">
        <f t="shared" si="77"/>
        <v>K16E1321</v>
      </c>
      <c r="C492" s="54">
        <f t="shared" si="78"/>
        <v>21</v>
      </c>
      <c r="D492" s="50">
        <v>162217572</v>
      </c>
      <c r="E492" s="57" t="s">
        <v>1095</v>
      </c>
      <c r="F492" s="58" t="s">
        <v>348</v>
      </c>
      <c r="G492" s="53" t="s">
        <v>500</v>
      </c>
      <c r="H492" s="51" t="s">
        <v>133</v>
      </c>
      <c r="I492" s="56">
        <v>105</v>
      </c>
      <c r="J492" s="52" t="s">
        <v>1065</v>
      </c>
      <c r="K492" s="171" t="str">
        <f t="shared" si="80"/>
        <v>105K16E13</v>
      </c>
      <c r="L492" s="172">
        <f t="shared" si="73"/>
        <v>1</v>
      </c>
      <c r="M492" s="173"/>
      <c r="N492" s="174" t="str">
        <f t="shared" si="79"/>
        <v/>
      </c>
      <c r="O492" s="190" t="str">
        <f>VLOOKUP(D492,TH!D$3:K$3889,6,0)</f>
        <v>x</v>
      </c>
      <c r="P492" s="175" t="str">
        <f>IF(M492&lt;&gt;0,M492,IF(ISNA(VLOOKUP(D492,TH!D$4:K$3889,6,0))=TRUE,"Nợ HP",""))</f>
        <v/>
      </c>
      <c r="Q492" s="174">
        <f t="shared" si="76"/>
        <v>490</v>
      </c>
      <c r="R492" s="175">
        <f t="shared" si="74"/>
        <v>1</v>
      </c>
    </row>
    <row r="493" spans="1:18" ht="24.75" customHeight="1">
      <c r="A493" s="54">
        <f t="shared" si="75"/>
        <v>491</v>
      </c>
      <c r="B493" s="55" t="str">
        <f t="shared" si="77"/>
        <v>K16E1322</v>
      </c>
      <c r="C493" s="54">
        <f t="shared" si="78"/>
        <v>22</v>
      </c>
      <c r="D493" s="50">
        <v>162213280</v>
      </c>
      <c r="E493" s="57" t="s">
        <v>188</v>
      </c>
      <c r="F493" s="58" t="s">
        <v>1096</v>
      </c>
      <c r="G493" s="53" t="s">
        <v>445</v>
      </c>
      <c r="H493" s="51" t="s">
        <v>133</v>
      </c>
      <c r="I493" s="56">
        <v>105</v>
      </c>
      <c r="J493" s="52" t="s">
        <v>1065</v>
      </c>
      <c r="K493" s="171" t="str">
        <f t="shared" si="80"/>
        <v>105K16E13</v>
      </c>
      <c r="L493" s="172">
        <f t="shared" si="73"/>
        <v>1</v>
      </c>
      <c r="M493" s="173"/>
      <c r="N493" s="174" t="str">
        <f t="shared" si="79"/>
        <v/>
      </c>
      <c r="O493" s="190" t="str">
        <f>VLOOKUP(D493,TH!D$3:K$3889,6,0)</f>
        <v>x</v>
      </c>
      <c r="P493" s="175" t="str">
        <f>IF(M493&lt;&gt;0,M493,IF(ISNA(VLOOKUP(D493,TH!D$4:K$3889,6,0))=TRUE,"Nợ HP",""))</f>
        <v/>
      </c>
      <c r="Q493" s="174">
        <f t="shared" si="76"/>
        <v>491</v>
      </c>
      <c r="R493" s="175">
        <f t="shared" si="74"/>
        <v>1</v>
      </c>
    </row>
    <row r="494" spans="1:18" ht="24.75" customHeight="1">
      <c r="A494" s="54">
        <f t="shared" si="75"/>
        <v>492</v>
      </c>
      <c r="B494" s="55" t="str">
        <f t="shared" si="77"/>
        <v>K16E1323</v>
      </c>
      <c r="C494" s="54">
        <f t="shared" si="78"/>
        <v>23</v>
      </c>
      <c r="D494" s="50">
        <v>162213282</v>
      </c>
      <c r="E494" s="57" t="s">
        <v>1097</v>
      </c>
      <c r="F494" s="58" t="s">
        <v>121</v>
      </c>
      <c r="G494" s="53" t="s">
        <v>731</v>
      </c>
      <c r="H494" s="51" t="s">
        <v>133</v>
      </c>
      <c r="I494" s="56">
        <v>105</v>
      </c>
      <c r="J494" s="52" t="s">
        <v>1065</v>
      </c>
      <c r="K494" s="171" t="str">
        <f t="shared" si="80"/>
        <v>105K16E13</v>
      </c>
      <c r="L494" s="172">
        <f t="shared" si="73"/>
        <v>1</v>
      </c>
      <c r="M494" s="173"/>
      <c r="N494" s="174" t="str">
        <f t="shared" si="79"/>
        <v/>
      </c>
      <c r="O494" s="190" t="str">
        <f>VLOOKUP(D494,TH!D$3:K$3889,6,0)</f>
        <v>x</v>
      </c>
      <c r="P494" s="175" t="str">
        <f>IF(M494&lt;&gt;0,M494,IF(ISNA(VLOOKUP(D494,TH!D$4:K$3889,6,0))=TRUE,"Nợ HP",""))</f>
        <v/>
      </c>
      <c r="Q494" s="174">
        <f t="shared" si="76"/>
        <v>492</v>
      </c>
      <c r="R494" s="175">
        <f t="shared" si="74"/>
        <v>1</v>
      </c>
    </row>
    <row r="495" spans="1:18" ht="24.75" customHeight="1">
      <c r="A495" s="54">
        <f t="shared" si="75"/>
        <v>493</v>
      </c>
      <c r="B495" s="55" t="str">
        <f t="shared" si="77"/>
        <v>K16E1324</v>
      </c>
      <c r="C495" s="54">
        <f t="shared" si="78"/>
        <v>24</v>
      </c>
      <c r="D495" s="50">
        <v>162213285</v>
      </c>
      <c r="E495" s="57" t="s">
        <v>1098</v>
      </c>
      <c r="F495" s="58" t="s">
        <v>361</v>
      </c>
      <c r="G495" s="53" t="s">
        <v>1064</v>
      </c>
      <c r="H495" s="51" t="s">
        <v>133</v>
      </c>
      <c r="I495" s="56">
        <v>105</v>
      </c>
      <c r="J495" s="52" t="s">
        <v>1065</v>
      </c>
      <c r="K495" s="171" t="str">
        <f t="shared" si="80"/>
        <v>105K16E13</v>
      </c>
      <c r="L495" s="172">
        <f t="shared" si="73"/>
        <v>1</v>
      </c>
      <c r="M495" s="173"/>
      <c r="N495" s="174" t="str">
        <f t="shared" si="79"/>
        <v/>
      </c>
      <c r="O495" s="190" t="str">
        <f>VLOOKUP(D495,TH!D$3:K$3889,6,0)</f>
        <v>x</v>
      </c>
      <c r="P495" s="175" t="str">
        <f>IF(M495&lt;&gt;0,M495,IF(ISNA(VLOOKUP(D495,TH!D$4:K$3889,6,0))=TRUE,"Nợ HP",""))</f>
        <v/>
      </c>
      <c r="Q495" s="174">
        <f t="shared" si="76"/>
        <v>493</v>
      </c>
      <c r="R495" s="175">
        <f t="shared" si="74"/>
        <v>1</v>
      </c>
    </row>
    <row r="496" spans="1:18" ht="24.75" customHeight="1">
      <c r="A496" s="54">
        <f t="shared" si="75"/>
        <v>494</v>
      </c>
      <c r="B496" s="55" t="str">
        <f t="shared" si="77"/>
        <v>K16E1325</v>
      </c>
      <c r="C496" s="54">
        <f t="shared" si="78"/>
        <v>25</v>
      </c>
      <c r="D496" s="50">
        <v>162333778</v>
      </c>
      <c r="E496" s="57" t="s">
        <v>281</v>
      </c>
      <c r="F496" s="58" t="s">
        <v>361</v>
      </c>
      <c r="G496" s="53" t="s">
        <v>647</v>
      </c>
      <c r="H496" s="51" t="s">
        <v>133</v>
      </c>
      <c r="I496" s="56">
        <v>105</v>
      </c>
      <c r="J496" s="52" t="s">
        <v>1065</v>
      </c>
      <c r="K496" s="171" t="str">
        <f t="shared" si="80"/>
        <v>105K16E13</v>
      </c>
      <c r="L496" s="172">
        <f t="shared" si="73"/>
        <v>1</v>
      </c>
      <c r="M496" s="173"/>
      <c r="N496" s="174" t="str">
        <f t="shared" si="79"/>
        <v/>
      </c>
      <c r="O496" s="190" t="str">
        <f>VLOOKUP(D496,TH!D$3:K$3889,6,0)</f>
        <v>x</v>
      </c>
      <c r="P496" s="175" t="str">
        <f>IF(M496&lt;&gt;0,M496,IF(ISNA(VLOOKUP(D496,TH!D$4:K$3889,6,0))=TRUE,"Nợ HP",""))</f>
        <v/>
      </c>
      <c r="Q496" s="174">
        <f t="shared" si="76"/>
        <v>494</v>
      </c>
      <c r="R496" s="175">
        <f t="shared" si="74"/>
        <v>1</v>
      </c>
    </row>
    <row r="497" spans="1:18" ht="24.75" customHeight="1">
      <c r="A497" s="54">
        <f t="shared" si="75"/>
        <v>495</v>
      </c>
      <c r="B497" s="55" t="str">
        <f t="shared" si="77"/>
        <v>K16E1326</v>
      </c>
      <c r="C497" s="54">
        <f t="shared" si="78"/>
        <v>26</v>
      </c>
      <c r="D497" s="50">
        <v>162213289</v>
      </c>
      <c r="E497" s="57" t="s">
        <v>1099</v>
      </c>
      <c r="F497" s="58" t="s">
        <v>270</v>
      </c>
      <c r="G497" s="53" t="s">
        <v>612</v>
      </c>
      <c r="H497" s="51" t="s">
        <v>133</v>
      </c>
      <c r="I497" s="56">
        <v>105</v>
      </c>
      <c r="J497" s="52" t="s">
        <v>1065</v>
      </c>
      <c r="K497" s="171" t="str">
        <f t="shared" si="80"/>
        <v>105K16E13</v>
      </c>
      <c r="L497" s="172">
        <f t="shared" si="73"/>
        <v>1</v>
      </c>
      <c r="M497" s="173"/>
      <c r="N497" s="174" t="str">
        <f t="shared" si="79"/>
        <v/>
      </c>
      <c r="O497" s="190" t="str">
        <f>VLOOKUP(D497,TH!D$3:K$3889,6,0)</f>
        <v>x</v>
      </c>
      <c r="P497" s="175" t="str">
        <f>IF(M497&lt;&gt;0,M497,IF(ISNA(VLOOKUP(D497,TH!D$4:K$3889,6,0))=TRUE,"Nợ HP",""))</f>
        <v/>
      </c>
      <c r="Q497" s="174">
        <f t="shared" si="76"/>
        <v>495</v>
      </c>
      <c r="R497" s="175">
        <f t="shared" si="74"/>
        <v>1</v>
      </c>
    </row>
    <row r="498" spans="1:18" ht="24.75" customHeight="1">
      <c r="A498" s="54">
        <f t="shared" si="75"/>
        <v>496</v>
      </c>
      <c r="B498" s="55" t="str">
        <f t="shared" si="77"/>
        <v>K16E1327</v>
      </c>
      <c r="C498" s="54">
        <f t="shared" si="78"/>
        <v>27</v>
      </c>
      <c r="D498" s="50">
        <v>162213296</v>
      </c>
      <c r="E498" s="57" t="s">
        <v>1100</v>
      </c>
      <c r="F498" s="58" t="s">
        <v>379</v>
      </c>
      <c r="G498" s="53" t="s">
        <v>1101</v>
      </c>
      <c r="H498" s="51" t="s">
        <v>133</v>
      </c>
      <c r="I498" s="56">
        <v>105</v>
      </c>
      <c r="J498" s="52" t="s">
        <v>1065</v>
      </c>
      <c r="K498" s="171" t="str">
        <f t="shared" si="80"/>
        <v>105K16E13</v>
      </c>
      <c r="L498" s="172">
        <f t="shared" si="73"/>
        <v>1</v>
      </c>
      <c r="M498" s="173"/>
      <c r="N498" s="174" t="str">
        <f t="shared" si="79"/>
        <v/>
      </c>
      <c r="O498" s="190" t="str">
        <f>VLOOKUP(D498,TH!D$3:K$3889,6,0)</f>
        <v>x</v>
      </c>
      <c r="P498" s="175" t="str">
        <f>IF(M498&lt;&gt;0,M498,IF(ISNA(VLOOKUP(D498,TH!D$4:K$3889,6,0))=TRUE,"Nợ HP",""))</f>
        <v/>
      </c>
      <c r="Q498" s="174">
        <f t="shared" si="76"/>
        <v>496</v>
      </c>
      <c r="R498" s="175">
        <f t="shared" si="74"/>
        <v>1</v>
      </c>
    </row>
    <row r="499" spans="1:18" ht="24.75" customHeight="1">
      <c r="A499" s="54">
        <f t="shared" si="75"/>
        <v>497</v>
      </c>
      <c r="B499" s="55" t="str">
        <f t="shared" si="77"/>
        <v>K16E1328</v>
      </c>
      <c r="C499" s="54">
        <f t="shared" si="78"/>
        <v>28</v>
      </c>
      <c r="D499" s="50">
        <v>152215928</v>
      </c>
      <c r="E499" s="57" t="s">
        <v>360</v>
      </c>
      <c r="F499" s="58" t="s">
        <v>143</v>
      </c>
      <c r="G499" s="53" t="s">
        <v>1102</v>
      </c>
      <c r="H499" s="51" t="s">
        <v>133</v>
      </c>
      <c r="I499" s="56">
        <v>105</v>
      </c>
      <c r="J499" s="52" t="s">
        <v>1065</v>
      </c>
      <c r="K499" s="171" t="str">
        <f t="shared" si="80"/>
        <v>105K16E13</v>
      </c>
      <c r="L499" s="172">
        <f t="shared" si="73"/>
        <v>1</v>
      </c>
      <c r="M499" s="173"/>
      <c r="N499" s="174" t="str">
        <f t="shared" si="79"/>
        <v/>
      </c>
      <c r="O499" s="190" t="str">
        <f>VLOOKUP(D499,TH!D$3:K$3889,6,0)</f>
        <v>x</v>
      </c>
      <c r="P499" s="175" t="str">
        <f>IF(M499&lt;&gt;0,M499,IF(ISNA(VLOOKUP(D499,TH!D$4:K$3889,6,0))=TRUE,"Nợ HP",""))</f>
        <v/>
      </c>
      <c r="Q499" s="174">
        <f t="shared" si="76"/>
        <v>497</v>
      </c>
      <c r="R499" s="175">
        <f t="shared" si="74"/>
        <v>1</v>
      </c>
    </row>
    <row r="500" spans="1:18" ht="24.75" customHeight="1">
      <c r="A500" s="54">
        <f t="shared" si="75"/>
        <v>498</v>
      </c>
      <c r="B500" s="55" t="str">
        <f t="shared" si="77"/>
        <v>K16E1329</v>
      </c>
      <c r="C500" s="54">
        <f t="shared" si="78"/>
        <v>29</v>
      </c>
      <c r="D500" s="50">
        <v>162213299</v>
      </c>
      <c r="E500" s="57" t="s">
        <v>281</v>
      </c>
      <c r="F500" s="58" t="s">
        <v>1043</v>
      </c>
      <c r="G500" s="53" t="s">
        <v>874</v>
      </c>
      <c r="H500" s="51" t="s">
        <v>133</v>
      </c>
      <c r="I500" s="56">
        <v>105</v>
      </c>
      <c r="J500" s="52" t="s">
        <v>1065</v>
      </c>
      <c r="K500" s="171" t="str">
        <f t="shared" si="80"/>
        <v>105K16E13</v>
      </c>
      <c r="L500" s="172">
        <f t="shared" si="73"/>
        <v>1</v>
      </c>
      <c r="M500" s="173"/>
      <c r="N500" s="174" t="str">
        <f t="shared" si="79"/>
        <v/>
      </c>
      <c r="O500" s="190" t="str">
        <f>VLOOKUP(D500,TH!D$3:K$3889,6,0)</f>
        <v>x</v>
      </c>
      <c r="P500" s="175" t="str">
        <f>IF(M500&lt;&gt;0,M500,IF(ISNA(VLOOKUP(D500,TH!D$4:K$3889,6,0))=TRUE,"Nợ HP",""))</f>
        <v/>
      </c>
      <c r="Q500" s="174">
        <f t="shared" si="76"/>
        <v>498</v>
      </c>
      <c r="R500" s="175">
        <f t="shared" si="74"/>
        <v>1</v>
      </c>
    </row>
    <row r="501" spans="1:18" ht="24.75" customHeight="1">
      <c r="A501" s="54">
        <f t="shared" si="75"/>
        <v>499</v>
      </c>
      <c r="B501" s="55" t="str">
        <f t="shared" si="77"/>
        <v>K16E1330</v>
      </c>
      <c r="C501" s="54">
        <f t="shared" si="78"/>
        <v>30</v>
      </c>
      <c r="D501" s="50">
        <v>162213309</v>
      </c>
      <c r="E501" s="57" t="s">
        <v>1103</v>
      </c>
      <c r="F501" s="58" t="s">
        <v>1104</v>
      </c>
      <c r="G501" s="53" t="s">
        <v>1105</v>
      </c>
      <c r="H501" s="51" t="s">
        <v>133</v>
      </c>
      <c r="I501" s="56">
        <v>105</v>
      </c>
      <c r="J501" s="52" t="s">
        <v>1065</v>
      </c>
      <c r="K501" s="171" t="str">
        <f t="shared" si="80"/>
        <v>105K16E13</v>
      </c>
      <c r="L501" s="172">
        <f t="shared" si="73"/>
        <v>1</v>
      </c>
      <c r="M501" s="173"/>
      <c r="N501" s="174" t="str">
        <f t="shared" si="79"/>
        <v/>
      </c>
      <c r="O501" s="190" t="str">
        <f>VLOOKUP(D501,TH!D$3:K$3889,6,0)</f>
        <v>x</v>
      </c>
      <c r="P501" s="175" t="str">
        <f>IF(M501&lt;&gt;0,M501,IF(ISNA(VLOOKUP(D501,TH!D$4:K$3889,6,0))=TRUE,"Nợ HP",""))</f>
        <v/>
      </c>
      <c r="Q501" s="174">
        <f t="shared" si="76"/>
        <v>499</v>
      </c>
      <c r="R501" s="175">
        <f t="shared" si="74"/>
        <v>1</v>
      </c>
    </row>
    <row r="502" spans="1:18" ht="24.75" customHeight="1">
      <c r="A502" s="54">
        <f t="shared" si="75"/>
        <v>500</v>
      </c>
      <c r="B502" s="55" t="str">
        <f t="shared" si="77"/>
        <v>K16E1331</v>
      </c>
      <c r="C502" s="54">
        <f t="shared" si="78"/>
        <v>31</v>
      </c>
      <c r="D502" s="50">
        <v>162213318</v>
      </c>
      <c r="E502" s="57" t="s">
        <v>560</v>
      </c>
      <c r="F502" s="58" t="s">
        <v>556</v>
      </c>
      <c r="G502" s="53" t="s">
        <v>318</v>
      </c>
      <c r="H502" s="51" t="s">
        <v>133</v>
      </c>
      <c r="I502" s="56">
        <v>105</v>
      </c>
      <c r="J502" s="52" t="s">
        <v>1065</v>
      </c>
      <c r="K502" s="171" t="str">
        <f t="shared" si="80"/>
        <v>105K16E13</v>
      </c>
      <c r="L502" s="172">
        <f t="shared" si="73"/>
        <v>1</v>
      </c>
      <c r="M502" s="173"/>
      <c r="N502" s="174" t="str">
        <f t="shared" si="79"/>
        <v/>
      </c>
      <c r="O502" s="190" t="str">
        <f>VLOOKUP(D502,TH!D$3:K$3889,6,0)</f>
        <v>x</v>
      </c>
      <c r="P502" s="175" t="str">
        <f>IF(M502&lt;&gt;0,M502,IF(ISNA(VLOOKUP(D502,TH!D$4:K$3889,6,0))=TRUE,"Nợ HP",""))</f>
        <v/>
      </c>
      <c r="Q502" s="174">
        <f t="shared" si="76"/>
        <v>500</v>
      </c>
      <c r="R502" s="175">
        <f t="shared" si="74"/>
        <v>1</v>
      </c>
    </row>
    <row r="503" spans="1:18" ht="24.75" customHeight="1">
      <c r="A503" s="54">
        <f t="shared" si="75"/>
        <v>501</v>
      </c>
      <c r="B503" s="55" t="str">
        <f t="shared" si="77"/>
        <v>K16E1332</v>
      </c>
      <c r="C503" s="54">
        <f t="shared" si="78"/>
        <v>32</v>
      </c>
      <c r="D503" s="50">
        <v>162213326</v>
      </c>
      <c r="E503" s="57" t="s">
        <v>1106</v>
      </c>
      <c r="F503" s="58" t="s">
        <v>1107</v>
      </c>
      <c r="G503" s="53" t="s">
        <v>1108</v>
      </c>
      <c r="H503" s="51" t="s">
        <v>133</v>
      </c>
      <c r="I503" s="56">
        <v>105</v>
      </c>
      <c r="J503" s="52" t="s">
        <v>1065</v>
      </c>
      <c r="K503" s="171" t="str">
        <f t="shared" si="80"/>
        <v>105K16E13</v>
      </c>
      <c r="L503" s="172">
        <f t="shared" si="73"/>
        <v>1</v>
      </c>
      <c r="M503" s="173"/>
      <c r="N503" s="174" t="str">
        <f t="shared" si="79"/>
        <v/>
      </c>
      <c r="O503" s="190" t="str">
        <f>VLOOKUP(D503,TH!D$3:K$3889,6,0)</f>
        <v>x</v>
      </c>
      <c r="P503" s="175" t="str">
        <f>IF(M503&lt;&gt;0,M503,IF(ISNA(VLOOKUP(D503,TH!D$4:K$3889,6,0))=TRUE,"Nợ HP",""))</f>
        <v/>
      </c>
      <c r="Q503" s="174">
        <f t="shared" si="76"/>
        <v>501</v>
      </c>
      <c r="R503" s="175">
        <f t="shared" si="74"/>
        <v>1</v>
      </c>
    </row>
    <row r="504" spans="1:18" ht="24.75" customHeight="1">
      <c r="A504" s="54">
        <f t="shared" si="75"/>
        <v>502</v>
      </c>
      <c r="B504" s="55" t="str">
        <f t="shared" si="77"/>
        <v>K16E1333</v>
      </c>
      <c r="C504" s="54">
        <f t="shared" si="78"/>
        <v>33</v>
      </c>
      <c r="D504" s="50">
        <v>162217670</v>
      </c>
      <c r="E504" s="57" t="s">
        <v>978</v>
      </c>
      <c r="F504" s="58" t="s">
        <v>480</v>
      </c>
      <c r="G504" s="53">
        <v>32562</v>
      </c>
      <c r="H504" s="51" t="s">
        <v>133</v>
      </c>
      <c r="I504" s="56">
        <v>105</v>
      </c>
      <c r="J504" s="52" t="s">
        <v>1065</v>
      </c>
      <c r="K504" s="171" t="str">
        <f t="shared" si="80"/>
        <v>105K16E13</v>
      </c>
      <c r="L504" s="172">
        <f t="shared" si="73"/>
        <v>1</v>
      </c>
      <c r="M504" s="173"/>
      <c r="N504" s="174" t="str">
        <f t="shared" si="79"/>
        <v/>
      </c>
      <c r="O504" s="190" t="str">
        <f>VLOOKUP(D504,TH!D$3:K$3889,6,0)</f>
        <v>x</v>
      </c>
      <c r="P504" s="175" t="str">
        <f>IF(M504&lt;&gt;0,M504,IF(ISNA(VLOOKUP(D504,TH!D$4:K$3889,6,0))=TRUE,"Nợ HP",""))</f>
        <v/>
      </c>
      <c r="Q504" s="174">
        <f t="shared" si="76"/>
        <v>502</v>
      </c>
      <c r="R504" s="175">
        <f t="shared" si="74"/>
        <v>1</v>
      </c>
    </row>
    <row r="505" spans="1:18" ht="24.75" customHeight="1">
      <c r="A505" s="54">
        <f t="shared" si="75"/>
        <v>503</v>
      </c>
      <c r="B505" s="55" t="str">
        <f t="shared" si="77"/>
        <v>K16E1334</v>
      </c>
      <c r="C505" s="54">
        <f t="shared" si="78"/>
        <v>34</v>
      </c>
      <c r="D505" s="50">
        <v>162213332</v>
      </c>
      <c r="E505" s="57" t="s">
        <v>542</v>
      </c>
      <c r="F505" s="58" t="s">
        <v>726</v>
      </c>
      <c r="G505" s="53" t="s">
        <v>185</v>
      </c>
      <c r="H505" s="51" t="s">
        <v>133</v>
      </c>
      <c r="I505" s="56">
        <v>105</v>
      </c>
      <c r="J505" s="52" t="s">
        <v>1065</v>
      </c>
      <c r="K505" s="171" t="str">
        <f t="shared" si="80"/>
        <v>105K16E13</v>
      </c>
      <c r="L505" s="172">
        <f t="shared" si="73"/>
        <v>1</v>
      </c>
      <c r="M505" s="173"/>
      <c r="N505" s="174" t="str">
        <f t="shared" si="79"/>
        <v/>
      </c>
      <c r="O505" s="190" t="e">
        <f>VLOOKUP(D505,TH!D$3:K$3889,6,0)</f>
        <v>#N/A</v>
      </c>
      <c r="P505" s="175" t="str">
        <f>IF(M505&lt;&gt;0,M505,IF(ISNA(VLOOKUP(D505,TH!D$4:K$3889,6,0))=TRUE,"Nợ HP",""))</f>
        <v>Nợ HP</v>
      </c>
      <c r="Q505" s="174">
        <f t="shared" si="76"/>
        <v>503</v>
      </c>
      <c r="R505" s="175">
        <f t="shared" si="74"/>
        <v>1</v>
      </c>
    </row>
    <row r="506" spans="1:18" ht="24.75" customHeight="1">
      <c r="A506" s="54">
        <f t="shared" si="75"/>
        <v>504</v>
      </c>
      <c r="B506" s="55" t="str">
        <f t="shared" si="77"/>
        <v>K16E1335</v>
      </c>
      <c r="C506" s="54">
        <f t="shared" si="78"/>
        <v>35</v>
      </c>
      <c r="D506" s="50">
        <v>162213336</v>
      </c>
      <c r="E506" s="57" t="s">
        <v>793</v>
      </c>
      <c r="F506" s="58" t="s">
        <v>303</v>
      </c>
      <c r="G506" s="53" t="s">
        <v>1109</v>
      </c>
      <c r="H506" s="51" t="s">
        <v>133</v>
      </c>
      <c r="I506" s="56">
        <v>105</v>
      </c>
      <c r="J506" s="52" t="s">
        <v>1065</v>
      </c>
      <c r="K506" s="171" t="str">
        <f t="shared" si="80"/>
        <v>105K16E13</v>
      </c>
      <c r="L506" s="172">
        <f t="shared" si="73"/>
        <v>1</v>
      </c>
      <c r="M506" s="173"/>
      <c r="N506" s="174" t="str">
        <f t="shared" si="79"/>
        <v/>
      </c>
      <c r="O506" s="190" t="str">
        <f>VLOOKUP(D506,TH!D$3:K$3889,6,0)</f>
        <v>x</v>
      </c>
      <c r="P506" s="175" t="str">
        <f>IF(M506&lt;&gt;0,M506,IF(ISNA(VLOOKUP(D506,TH!D$4:K$3889,6,0))=TRUE,"Nợ HP",""))</f>
        <v/>
      </c>
      <c r="Q506" s="174">
        <f t="shared" si="76"/>
        <v>504</v>
      </c>
      <c r="R506" s="175">
        <f t="shared" si="74"/>
        <v>1</v>
      </c>
    </row>
    <row r="507" spans="1:18" ht="24.75" customHeight="1">
      <c r="A507" s="54">
        <f t="shared" si="75"/>
        <v>505</v>
      </c>
      <c r="B507" s="55" t="str">
        <f t="shared" si="77"/>
        <v>K16E1336</v>
      </c>
      <c r="C507" s="54">
        <f t="shared" si="78"/>
        <v>36</v>
      </c>
      <c r="D507" s="50">
        <v>162213338</v>
      </c>
      <c r="E507" s="57" t="s">
        <v>353</v>
      </c>
      <c r="F507" s="58" t="s">
        <v>303</v>
      </c>
      <c r="G507" s="53" t="s">
        <v>1048</v>
      </c>
      <c r="H507" s="51" t="s">
        <v>133</v>
      </c>
      <c r="I507" s="56">
        <v>105</v>
      </c>
      <c r="J507" s="52" t="s">
        <v>1065</v>
      </c>
      <c r="K507" s="171" t="str">
        <f t="shared" si="80"/>
        <v>105K16E13</v>
      </c>
      <c r="L507" s="172">
        <f t="shared" si="73"/>
        <v>1</v>
      </c>
      <c r="M507" s="173"/>
      <c r="N507" s="174" t="str">
        <f t="shared" si="79"/>
        <v/>
      </c>
      <c r="O507" s="190" t="str">
        <f>VLOOKUP(D507,TH!D$3:K$3889,6,0)</f>
        <v>x</v>
      </c>
      <c r="P507" s="175" t="str">
        <f>IF(M507&lt;&gt;0,M507,IF(ISNA(VLOOKUP(D507,TH!D$4:K$3889,6,0))=TRUE,"Nợ HP",""))</f>
        <v/>
      </c>
      <c r="Q507" s="174">
        <f t="shared" si="76"/>
        <v>505</v>
      </c>
      <c r="R507" s="175">
        <f t="shared" si="74"/>
        <v>1</v>
      </c>
    </row>
    <row r="508" spans="1:18" ht="24.75" customHeight="1">
      <c r="A508" s="54">
        <f t="shared" si="75"/>
        <v>506</v>
      </c>
      <c r="B508" s="55" t="str">
        <f t="shared" si="77"/>
        <v>K16E1337</v>
      </c>
      <c r="C508" s="54">
        <f t="shared" si="78"/>
        <v>37</v>
      </c>
      <c r="D508" s="50">
        <v>162213344</v>
      </c>
      <c r="E508" s="57" t="s">
        <v>1110</v>
      </c>
      <c r="F508" s="58" t="s">
        <v>303</v>
      </c>
      <c r="G508" s="53" t="s">
        <v>418</v>
      </c>
      <c r="H508" s="51" t="s">
        <v>133</v>
      </c>
      <c r="I508" s="56">
        <v>105</v>
      </c>
      <c r="J508" s="52" t="s">
        <v>1065</v>
      </c>
      <c r="K508" s="171" t="str">
        <f t="shared" si="80"/>
        <v>105K16E13</v>
      </c>
      <c r="L508" s="172">
        <f t="shared" si="73"/>
        <v>1</v>
      </c>
      <c r="M508" s="173"/>
      <c r="N508" s="174" t="str">
        <f t="shared" si="79"/>
        <v/>
      </c>
      <c r="O508" s="190" t="str">
        <f>VLOOKUP(D508,TH!D$3:K$3889,6,0)</f>
        <v>x</v>
      </c>
      <c r="P508" s="175" t="str">
        <f>IF(M508&lt;&gt;0,M508,IF(ISNA(VLOOKUP(D508,TH!D$4:K$3889,6,0))=TRUE,"Nợ HP",""))</f>
        <v/>
      </c>
      <c r="Q508" s="174">
        <f t="shared" si="76"/>
        <v>506</v>
      </c>
      <c r="R508" s="175">
        <f t="shared" si="74"/>
        <v>1</v>
      </c>
    </row>
    <row r="509" spans="1:18" ht="24.75" customHeight="1">
      <c r="A509" s="54">
        <f t="shared" si="75"/>
        <v>507</v>
      </c>
      <c r="B509" s="55" t="str">
        <f t="shared" si="77"/>
        <v>K16E1338</v>
      </c>
      <c r="C509" s="54">
        <f t="shared" si="78"/>
        <v>38</v>
      </c>
      <c r="D509" s="50">
        <v>162216808</v>
      </c>
      <c r="E509" s="57" t="s">
        <v>1111</v>
      </c>
      <c r="F509" s="58" t="s">
        <v>305</v>
      </c>
      <c r="G509" s="53" t="s">
        <v>1112</v>
      </c>
      <c r="H509" s="51" t="s">
        <v>133</v>
      </c>
      <c r="I509" s="56">
        <v>105</v>
      </c>
      <c r="J509" s="52" t="s">
        <v>1065</v>
      </c>
      <c r="K509" s="171" t="str">
        <f t="shared" si="80"/>
        <v>105K16E13</v>
      </c>
      <c r="L509" s="172">
        <f t="shared" si="73"/>
        <v>1</v>
      </c>
      <c r="M509" s="173"/>
      <c r="N509" s="174" t="str">
        <f t="shared" si="79"/>
        <v/>
      </c>
      <c r="O509" s="190" t="str">
        <f>VLOOKUP(D509,TH!D$3:K$3889,6,0)</f>
        <v>x</v>
      </c>
      <c r="P509" s="175" t="str">
        <f>IF(M509&lt;&gt;0,M509,IF(ISNA(VLOOKUP(D509,TH!D$4:K$3889,6,0))=TRUE,"Nợ HP",""))</f>
        <v/>
      </c>
      <c r="Q509" s="174">
        <f t="shared" si="76"/>
        <v>507</v>
      </c>
      <c r="R509" s="175">
        <f t="shared" si="74"/>
        <v>1</v>
      </c>
    </row>
    <row r="510" spans="1:18" ht="24.75" customHeight="1">
      <c r="A510" s="54">
        <f t="shared" si="75"/>
        <v>508</v>
      </c>
      <c r="B510" s="55" t="str">
        <f t="shared" si="77"/>
        <v>K16E1339</v>
      </c>
      <c r="C510" s="54">
        <f t="shared" si="78"/>
        <v>39</v>
      </c>
      <c r="D510" s="50">
        <v>162213351</v>
      </c>
      <c r="E510" s="57" t="s">
        <v>1113</v>
      </c>
      <c r="F510" s="58" t="s">
        <v>308</v>
      </c>
      <c r="G510" s="53" t="s">
        <v>547</v>
      </c>
      <c r="H510" s="51" t="s">
        <v>133</v>
      </c>
      <c r="I510" s="56">
        <v>105</v>
      </c>
      <c r="J510" s="52" t="s">
        <v>1065</v>
      </c>
      <c r="K510" s="171" t="str">
        <f t="shared" si="80"/>
        <v>105K16E13</v>
      </c>
      <c r="L510" s="172">
        <f t="shared" si="73"/>
        <v>1</v>
      </c>
      <c r="M510" s="173"/>
      <c r="N510" s="174" t="str">
        <f t="shared" si="79"/>
        <v/>
      </c>
      <c r="O510" s="190" t="str">
        <f>VLOOKUP(D510,TH!D$3:K$3889,6,0)</f>
        <v>x</v>
      </c>
      <c r="P510" s="175" t="str">
        <f>IF(M510&lt;&gt;0,M510,IF(ISNA(VLOOKUP(D510,TH!D$4:K$3889,6,0))=TRUE,"Nợ HP",""))</f>
        <v/>
      </c>
      <c r="Q510" s="174">
        <f t="shared" si="76"/>
        <v>508</v>
      </c>
      <c r="R510" s="175">
        <f t="shared" si="74"/>
        <v>1</v>
      </c>
    </row>
    <row r="511" spans="1:18" ht="24.75" customHeight="1">
      <c r="A511" s="54">
        <f t="shared" si="75"/>
        <v>509</v>
      </c>
      <c r="B511" s="55" t="str">
        <f t="shared" si="77"/>
        <v>K16E1340</v>
      </c>
      <c r="C511" s="54">
        <f t="shared" si="78"/>
        <v>40</v>
      </c>
      <c r="D511" s="50">
        <v>162213353</v>
      </c>
      <c r="E511" s="57" t="s">
        <v>1074</v>
      </c>
      <c r="F511" s="58" t="s">
        <v>308</v>
      </c>
      <c r="G511" s="53" t="s">
        <v>789</v>
      </c>
      <c r="H511" s="51" t="s">
        <v>133</v>
      </c>
      <c r="I511" s="56">
        <v>105</v>
      </c>
      <c r="J511" s="52" t="s">
        <v>1065</v>
      </c>
      <c r="K511" s="171" t="str">
        <f t="shared" si="80"/>
        <v>105K16E13</v>
      </c>
      <c r="L511" s="172">
        <f t="shared" si="73"/>
        <v>1</v>
      </c>
      <c r="M511" s="173"/>
      <c r="N511" s="174" t="str">
        <f t="shared" si="79"/>
        <v/>
      </c>
      <c r="O511" s="190" t="str">
        <f>VLOOKUP(D511,TH!D$3:K$3889,6,0)</f>
        <v>x</v>
      </c>
      <c r="P511" s="175" t="str">
        <f>IF(M511&lt;&gt;0,M511,IF(ISNA(VLOOKUP(D511,TH!D$4:K$3889,6,0))=TRUE,"Nợ HP",""))</f>
        <v/>
      </c>
      <c r="Q511" s="174">
        <f t="shared" si="76"/>
        <v>509</v>
      </c>
      <c r="R511" s="175">
        <f t="shared" si="74"/>
        <v>1</v>
      </c>
    </row>
    <row r="512" spans="1:18" ht="24.75" customHeight="1">
      <c r="A512" s="54">
        <f t="shared" si="75"/>
        <v>510</v>
      </c>
      <c r="B512" s="55" t="str">
        <f t="shared" si="77"/>
        <v>K16E1341</v>
      </c>
      <c r="C512" s="54">
        <f t="shared" si="78"/>
        <v>41</v>
      </c>
      <c r="D512" s="50">
        <v>162213355</v>
      </c>
      <c r="E512" s="57" t="s">
        <v>302</v>
      </c>
      <c r="F512" s="58" t="s">
        <v>311</v>
      </c>
      <c r="G512" s="53" t="s">
        <v>387</v>
      </c>
      <c r="H512" s="51" t="s">
        <v>133</v>
      </c>
      <c r="I512" s="56">
        <v>105</v>
      </c>
      <c r="J512" s="52" t="s">
        <v>1065</v>
      </c>
      <c r="K512" s="171" t="str">
        <f t="shared" si="80"/>
        <v>105K16E13</v>
      </c>
      <c r="L512" s="172">
        <f t="shared" si="73"/>
        <v>1</v>
      </c>
      <c r="M512" s="173"/>
      <c r="N512" s="174" t="str">
        <f t="shared" si="79"/>
        <v/>
      </c>
      <c r="O512" s="190" t="str">
        <f>VLOOKUP(D512,TH!D$3:K$3889,6,0)</f>
        <v>x</v>
      </c>
      <c r="P512" s="175" t="str">
        <f>IF(M512&lt;&gt;0,M512,IF(ISNA(VLOOKUP(D512,TH!D$4:K$3889,6,0))=TRUE,"Nợ HP",""))</f>
        <v/>
      </c>
      <c r="Q512" s="174">
        <f t="shared" si="76"/>
        <v>510</v>
      </c>
      <c r="R512" s="175">
        <f t="shared" si="74"/>
        <v>1</v>
      </c>
    </row>
    <row r="513" spans="1:18" ht="24.75" customHeight="1">
      <c r="A513" s="54">
        <f t="shared" si="75"/>
        <v>511</v>
      </c>
      <c r="B513" s="55" t="str">
        <f t="shared" ref="B513:B514" si="81">J513&amp;TEXT(C513,"00")</f>
        <v>K16E1342</v>
      </c>
      <c r="C513" s="54">
        <f t="shared" ref="C513:C514" si="82">IF(J513&lt;&gt;J512,1,C512+1)</f>
        <v>42</v>
      </c>
      <c r="D513" s="50">
        <v>152212641</v>
      </c>
      <c r="E513" s="57" t="s">
        <v>142</v>
      </c>
      <c r="F513" s="58" t="s">
        <v>143</v>
      </c>
      <c r="G513" s="53" t="s">
        <v>133</v>
      </c>
      <c r="H513" s="51" t="s">
        <v>133</v>
      </c>
      <c r="I513" s="56">
        <v>105</v>
      </c>
      <c r="J513" s="52" t="s">
        <v>1065</v>
      </c>
      <c r="K513" s="171" t="str">
        <f t="shared" ref="K513" si="83">I513&amp;J513</f>
        <v>105K16E13</v>
      </c>
      <c r="L513" s="172">
        <f t="shared" si="73"/>
        <v>1</v>
      </c>
      <c r="M513" s="173"/>
      <c r="N513" s="174" t="str">
        <f t="shared" ref="N513" si="84">IF(M513&lt;&gt;0,"Học Ghép","")</f>
        <v/>
      </c>
      <c r="O513" s="190" t="str">
        <f>VLOOKUP(D513,TH!D$3:K$3889,6,0)</f>
        <v>x</v>
      </c>
      <c r="P513" s="175" t="str">
        <f>IF(M513&lt;&gt;0,M513,IF(ISNA(VLOOKUP(D513,TH!D$4:K$3889,6,0))=TRUE,"Nợ HP",""))</f>
        <v/>
      </c>
      <c r="Q513" s="174">
        <f t="shared" si="76"/>
        <v>511</v>
      </c>
      <c r="R513" s="175">
        <f t="shared" si="74"/>
        <v>1</v>
      </c>
    </row>
    <row r="514" spans="1:18" s="499" customFormat="1" ht="24.75" customHeight="1">
      <c r="A514" s="54">
        <f t="shared" si="75"/>
        <v>512</v>
      </c>
      <c r="B514" s="486" t="str">
        <f t="shared" si="81"/>
        <v>K16E3001</v>
      </c>
      <c r="C514" s="485">
        <f t="shared" si="82"/>
        <v>1</v>
      </c>
      <c r="D514" s="487">
        <v>162314522</v>
      </c>
      <c r="E514" s="488" t="s">
        <v>1114</v>
      </c>
      <c r="F514" s="489" t="s">
        <v>486</v>
      </c>
      <c r="G514" s="490" t="s">
        <v>277</v>
      </c>
      <c r="H514" s="491" t="s">
        <v>1115</v>
      </c>
      <c r="I514" s="492">
        <v>405</v>
      </c>
      <c r="J514" s="493" t="s">
        <v>1116</v>
      </c>
      <c r="K514" s="494" t="str">
        <f t="shared" si="80"/>
        <v>405K16E30</v>
      </c>
      <c r="L514" s="495">
        <f t="shared" si="73"/>
        <v>1</v>
      </c>
      <c r="M514" s="496"/>
      <c r="N514" s="497" t="str">
        <f t="shared" si="79"/>
        <v/>
      </c>
      <c r="O514" s="498" t="str">
        <f>VLOOKUP(D514,TH!D$3:K$3889,6,0)</f>
        <v>x</v>
      </c>
      <c r="P514" s="497" t="str">
        <f>IF(M514&lt;&gt;0,M514,IF(ISNA(VLOOKUP(D514,TH!D$4:K$3889,6,0))=TRUE,"Nợ HP",""))</f>
        <v/>
      </c>
      <c r="Q514" s="497">
        <f t="shared" si="76"/>
        <v>512</v>
      </c>
      <c r="R514" s="497">
        <f t="shared" si="74"/>
        <v>1</v>
      </c>
    </row>
    <row r="515" spans="1:18" ht="24.75" customHeight="1">
      <c r="A515" s="54">
        <f t="shared" si="75"/>
        <v>513</v>
      </c>
      <c r="B515" s="55" t="str">
        <f t="shared" ref="B515:B578" si="85">J515&amp;TEXT(C515,"00")</f>
        <v>K16E3002</v>
      </c>
      <c r="C515" s="54">
        <f t="shared" ref="C515:C578" si="86">IF(J515&lt;&gt;J514,1,C514+1)</f>
        <v>2</v>
      </c>
      <c r="D515" s="50">
        <v>162314530</v>
      </c>
      <c r="E515" s="57" t="s">
        <v>1117</v>
      </c>
      <c r="F515" s="58" t="s">
        <v>1118</v>
      </c>
      <c r="G515" s="53" t="s">
        <v>334</v>
      </c>
      <c r="H515" s="51" t="s">
        <v>1119</v>
      </c>
      <c r="I515" s="56">
        <v>405</v>
      </c>
      <c r="J515" s="52" t="s">
        <v>1116</v>
      </c>
      <c r="K515" s="171" t="str">
        <f t="shared" si="80"/>
        <v>405K16E30</v>
      </c>
      <c r="L515" s="172">
        <f t="shared" ref="L515:L578" si="87">COUNTIF($D$3:$D$4101,D515)</f>
        <v>1</v>
      </c>
      <c r="M515" s="173"/>
      <c r="N515" s="174" t="str">
        <f t="shared" si="79"/>
        <v/>
      </c>
      <c r="O515" s="190" t="str">
        <f>VLOOKUP(D515,TH!D$3:K$3889,6,0)</f>
        <v>x</v>
      </c>
      <c r="P515" s="175" t="str">
        <f>IF(M515&lt;&gt;0,M515,IF(ISNA(VLOOKUP(D515,TH!D$4:K$3889,6,0))=TRUE,"Nợ HP",""))</f>
        <v/>
      </c>
      <c r="Q515" s="174">
        <f t="shared" si="76"/>
        <v>513</v>
      </c>
      <c r="R515" s="175">
        <f t="shared" si="74"/>
        <v>1</v>
      </c>
    </row>
    <row r="516" spans="1:18" ht="24.75" customHeight="1">
      <c r="A516" s="54">
        <f t="shared" si="75"/>
        <v>514</v>
      </c>
      <c r="B516" s="55" t="str">
        <f t="shared" si="85"/>
        <v>K16E3003</v>
      </c>
      <c r="C516" s="54">
        <f t="shared" si="86"/>
        <v>3</v>
      </c>
      <c r="D516" s="50">
        <v>162524146</v>
      </c>
      <c r="E516" s="57" t="s">
        <v>1120</v>
      </c>
      <c r="F516" s="58" t="s">
        <v>921</v>
      </c>
      <c r="G516" s="53" t="s">
        <v>490</v>
      </c>
      <c r="H516" s="51" t="s">
        <v>1115</v>
      </c>
      <c r="I516" s="56">
        <v>405</v>
      </c>
      <c r="J516" s="52" t="s">
        <v>1116</v>
      </c>
      <c r="K516" s="171" t="str">
        <f t="shared" si="80"/>
        <v>405K16E30</v>
      </c>
      <c r="L516" s="172">
        <f t="shared" si="87"/>
        <v>1</v>
      </c>
      <c r="M516" s="173"/>
      <c r="N516" s="174" t="str">
        <f t="shared" si="79"/>
        <v/>
      </c>
      <c r="O516" s="190" t="str">
        <f>VLOOKUP(D516,TH!D$3:K$3889,6,0)</f>
        <v>x</v>
      </c>
      <c r="P516" s="175" t="str">
        <f>IF(M516&lt;&gt;0,M516,IF(ISNA(VLOOKUP(D516,TH!D$4:K$3889,6,0))=TRUE,"Nợ HP",""))</f>
        <v/>
      </c>
      <c r="Q516" s="174">
        <f t="shared" si="76"/>
        <v>514</v>
      </c>
      <c r="R516" s="175">
        <f t="shared" si="74"/>
        <v>1</v>
      </c>
    </row>
    <row r="517" spans="1:18" ht="24.75" customHeight="1">
      <c r="A517" s="54">
        <f t="shared" si="75"/>
        <v>515</v>
      </c>
      <c r="B517" s="55" t="str">
        <f t="shared" si="85"/>
        <v>K16E3004</v>
      </c>
      <c r="C517" s="54">
        <f t="shared" si="86"/>
        <v>4</v>
      </c>
      <c r="D517" s="50">
        <v>162314537</v>
      </c>
      <c r="E517" s="57" t="s">
        <v>820</v>
      </c>
      <c r="F517" s="58" t="s">
        <v>424</v>
      </c>
      <c r="G517" s="53" t="s">
        <v>993</v>
      </c>
      <c r="H517" s="51" t="s">
        <v>1119</v>
      </c>
      <c r="I517" s="56">
        <v>405</v>
      </c>
      <c r="J517" s="52" t="s">
        <v>1116</v>
      </c>
      <c r="K517" s="171" t="str">
        <f t="shared" si="80"/>
        <v>405K16E30</v>
      </c>
      <c r="L517" s="172">
        <f t="shared" si="87"/>
        <v>1</v>
      </c>
      <c r="M517" s="173"/>
      <c r="N517" s="174" t="str">
        <f t="shared" si="79"/>
        <v/>
      </c>
      <c r="O517" s="190" t="str">
        <f>VLOOKUP(D517,TH!D$3:K$3889,6,0)</f>
        <v>x</v>
      </c>
      <c r="P517" s="175" t="str">
        <f>IF(M517&lt;&gt;0,M517,IF(ISNA(VLOOKUP(D517,TH!D$4:K$3889,6,0))=TRUE,"Nợ HP",""))</f>
        <v/>
      </c>
      <c r="Q517" s="174">
        <f t="shared" si="76"/>
        <v>515</v>
      </c>
      <c r="R517" s="175">
        <f t="shared" si="74"/>
        <v>1</v>
      </c>
    </row>
    <row r="518" spans="1:18" ht="24.75" customHeight="1">
      <c r="A518" s="54">
        <f t="shared" si="75"/>
        <v>516</v>
      </c>
      <c r="B518" s="55" t="str">
        <f t="shared" si="85"/>
        <v>K16E3005</v>
      </c>
      <c r="C518" s="54">
        <f t="shared" si="86"/>
        <v>5</v>
      </c>
      <c r="D518" s="50">
        <v>162314540</v>
      </c>
      <c r="E518" s="57" t="s">
        <v>1121</v>
      </c>
      <c r="F518" s="58" t="s">
        <v>1122</v>
      </c>
      <c r="G518" s="53" t="s">
        <v>1123</v>
      </c>
      <c r="H518" s="51" t="s">
        <v>1115</v>
      </c>
      <c r="I518" s="56">
        <v>405</v>
      </c>
      <c r="J518" s="52" t="s">
        <v>1116</v>
      </c>
      <c r="K518" s="171" t="str">
        <f t="shared" si="80"/>
        <v>405K16E30</v>
      </c>
      <c r="L518" s="172">
        <f t="shared" si="87"/>
        <v>1</v>
      </c>
      <c r="M518" s="173"/>
      <c r="N518" s="174" t="str">
        <f t="shared" si="79"/>
        <v/>
      </c>
      <c r="O518" s="190" t="str">
        <f>VLOOKUP(D518,TH!D$3:K$3889,6,0)</f>
        <v>x</v>
      </c>
      <c r="P518" s="175" t="str">
        <f>IF(M518&lt;&gt;0,M518,IF(ISNA(VLOOKUP(D518,TH!D$4:K$3889,6,0))=TRUE,"Nợ HP",""))</f>
        <v/>
      </c>
      <c r="Q518" s="174">
        <f t="shared" si="76"/>
        <v>516</v>
      </c>
      <c r="R518" s="175">
        <f t="shared" si="74"/>
        <v>1</v>
      </c>
    </row>
    <row r="519" spans="1:18" ht="24.75" customHeight="1">
      <c r="A519" s="54">
        <f t="shared" si="75"/>
        <v>517</v>
      </c>
      <c r="B519" s="55" t="str">
        <f t="shared" si="85"/>
        <v>K16E3006</v>
      </c>
      <c r="C519" s="54">
        <f t="shared" si="86"/>
        <v>6</v>
      </c>
      <c r="D519" s="50">
        <v>162316537</v>
      </c>
      <c r="E519" s="57" t="s">
        <v>1124</v>
      </c>
      <c r="F519" s="58" t="s">
        <v>323</v>
      </c>
      <c r="G519" s="53" t="s">
        <v>690</v>
      </c>
      <c r="H519" s="51" t="s">
        <v>1115</v>
      </c>
      <c r="I519" s="56">
        <v>405</v>
      </c>
      <c r="J519" s="52" t="s">
        <v>1116</v>
      </c>
      <c r="K519" s="171" t="str">
        <f t="shared" si="80"/>
        <v>405K16E30</v>
      </c>
      <c r="L519" s="172">
        <f t="shared" si="87"/>
        <v>1</v>
      </c>
      <c r="M519" s="173"/>
      <c r="N519" s="174" t="str">
        <f t="shared" si="79"/>
        <v/>
      </c>
      <c r="O519" s="190" t="str">
        <f>VLOOKUP(D519,TH!D$3:K$3889,6,0)</f>
        <v>x</v>
      </c>
      <c r="P519" s="175" t="str">
        <f>IF(M519&lt;&gt;0,M519,IF(ISNA(VLOOKUP(D519,TH!D$4:K$3889,6,0))=TRUE,"Nợ HP",""))</f>
        <v/>
      </c>
      <c r="Q519" s="174">
        <f t="shared" si="76"/>
        <v>517</v>
      </c>
      <c r="R519" s="175">
        <f t="shared" si="74"/>
        <v>1</v>
      </c>
    </row>
    <row r="520" spans="1:18" ht="24.75" customHeight="1">
      <c r="A520" s="54">
        <f t="shared" ref="A520:A583" si="88">A519+1</f>
        <v>518</v>
      </c>
      <c r="B520" s="55" t="str">
        <f t="shared" si="85"/>
        <v>K16E3007</v>
      </c>
      <c r="C520" s="54">
        <f t="shared" si="86"/>
        <v>7</v>
      </c>
      <c r="D520" s="50">
        <v>162314552</v>
      </c>
      <c r="E520" s="57" t="s">
        <v>1125</v>
      </c>
      <c r="F520" s="58" t="s">
        <v>328</v>
      </c>
      <c r="G520" s="53" t="s">
        <v>340</v>
      </c>
      <c r="H520" s="51" t="s">
        <v>1119</v>
      </c>
      <c r="I520" s="56">
        <v>405</v>
      </c>
      <c r="J520" s="52" t="s">
        <v>1116</v>
      </c>
      <c r="K520" s="171" t="str">
        <f t="shared" si="80"/>
        <v>405K16E30</v>
      </c>
      <c r="L520" s="172">
        <f t="shared" si="87"/>
        <v>1</v>
      </c>
      <c r="M520" s="173"/>
      <c r="N520" s="174" t="str">
        <f t="shared" si="79"/>
        <v/>
      </c>
      <c r="O520" s="190" t="str">
        <f>VLOOKUP(D520,TH!D$3:K$3889,6,0)</f>
        <v>x</v>
      </c>
      <c r="P520" s="175" t="str">
        <f>IF(M520&lt;&gt;0,M520,IF(ISNA(VLOOKUP(D520,TH!D$4:K$3889,6,0))=TRUE,"Nợ HP",""))</f>
        <v/>
      </c>
      <c r="Q520" s="174">
        <f t="shared" si="76"/>
        <v>518</v>
      </c>
      <c r="R520" s="175">
        <f t="shared" ref="R520:R583" si="89">R519</f>
        <v>1</v>
      </c>
    </row>
    <row r="521" spans="1:18" ht="24.75" customHeight="1">
      <c r="A521" s="54">
        <f t="shared" si="88"/>
        <v>519</v>
      </c>
      <c r="B521" s="55" t="str">
        <f t="shared" si="85"/>
        <v>K16E3008</v>
      </c>
      <c r="C521" s="54">
        <f t="shared" si="86"/>
        <v>8</v>
      </c>
      <c r="D521" s="50">
        <v>162314554</v>
      </c>
      <c r="E521" s="57" t="s">
        <v>123</v>
      </c>
      <c r="F521" s="58" t="s">
        <v>328</v>
      </c>
      <c r="G521" s="53" t="s">
        <v>1126</v>
      </c>
      <c r="H521" s="51" t="s">
        <v>1115</v>
      </c>
      <c r="I521" s="56">
        <v>405</v>
      </c>
      <c r="J521" s="52" t="s">
        <v>1116</v>
      </c>
      <c r="K521" s="171" t="str">
        <f t="shared" si="80"/>
        <v>405K16E30</v>
      </c>
      <c r="L521" s="172">
        <f t="shared" si="87"/>
        <v>1</v>
      </c>
      <c r="M521" s="173"/>
      <c r="N521" s="174" t="str">
        <f t="shared" si="79"/>
        <v/>
      </c>
      <c r="O521" s="190" t="str">
        <f>VLOOKUP(D521,TH!D$3:K$3889,6,0)</f>
        <v>x</v>
      </c>
      <c r="P521" s="175" t="str">
        <f>IF(M521&lt;&gt;0,M521,IF(ISNA(VLOOKUP(D521,TH!D$4:K$3889,6,0))=TRUE,"Nợ HP",""))</f>
        <v/>
      </c>
      <c r="Q521" s="174">
        <f t="shared" si="76"/>
        <v>519</v>
      </c>
      <c r="R521" s="175">
        <f t="shared" si="89"/>
        <v>1</v>
      </c>
    </row>
    <row r="522" spans="1:18" ht="24.75" customHeight="1">
      <c r="A522" s="54">
        <f t="shared" si="88"/>
        <v>520</v>
      </c>
      <c r="B522" s="55" t="str">
        <f t="shared" si="85"/>
        <v>K16E3009</v>
      </c>
      <c r="C522" s="54">
        <f t="shared" si="86"/>
        <v>9</v>
      </c>
      <c r="D522" s="50">
        <v>162314556</v>
      </c>
      <c r="E522" s="57" t="s">
        <v>918</v>
      </c>
      <c r="F522" s="58" t="s">
        <v>331</v>
      </c>
      <c r="G522" s="53" t="s">
        <v>228</v>
      </c>
      <c r="H522" s="51" t="s">
        <v>1119</v>
      </c>
      <c r="I522" s="56">
        <v>405</v>
      </c>
      <c r="J522" s="52" t="s">
        <v>1116</v>
      </c>
      <c r="K522" s="171" t="str">
        <f t="shared" si="80"/>
        <v>405K16E30</v>
      </c>
      <c r="L522" s="172">
        <f t="shared" si="87"/>
        <v>1</v>
      </c>
      <c r="M522" s="173"/>
      <c r="N522" s="174" t="str">
        <f t="shared" si="79"/>
        <v/>
      </c>
      <c r="O522" s="190" t="str">
        <f>VLOOKUP(D522,TH!D$3:K$3889,6,0)</f>
        <v>x</v>
      </c>
      <c r="P522" s="175" t="str">
        <f>IF(M522&lt;&gt;0,M522,IF(ISNA(VLOOKUP(D522,TH!D$4:K$3889,6,0))=TRUE,"Nợ HP",""))</f>
        <v/>
      </c>
      <c r="Q522" s="174">
        <f t="shared" si="76"/>
        <v>520</v>
      </c>
      <c r="R522" s="175">
        <f t="shared" si="89"/>
        <v>1</v>
      </c>
    </row>
    <row r="523" spans="1:18" ht="24.75" customHeight="1">
      <c r="A523" s="54">
        <f t="shared" si="88"/>
        <v>521</v>
      </c>
      <c r="B523" s="55" t="str">
        <f t="shared" si="85"/>
        <v>K16E3010</v>
      </c>
      <c r="C523" s="54">
        <f t="shared" si="86"/>
        <v>10</v>
      </c>
      <c r="D523" s="50">
        <v>162314560</v>
      </c>
      <c r="E523" s="57" t="s">
        <v>1127</v>
      </c>
      <c r="F523" s="58" t="s">
        <v>331</v>
      </c>
      <c r="G523" s="53" t="s">
        <v>876</v>
      </c>
      <c r="H523" s="51" t="s">
        <v>1115</v>
      </c>
      <c r="I523" s="56">
        <v>405</v>
      </c>
      <c r="J523" s="52" t="s">
        <v>1116</v>
      </c>
      <c r="K523" s="171" t="str">
        <f t="shared" si="80"/>
        <v>405K16E30</v>
      </c>
      <c r="L523" s="172">
        <f t="shared" si="87"/>
        <v>1</v>
      </c>
      <c r="M523" s="173"/>
      <c r="N523" s="174" t="str">
        <f t="shared" si="79"/>
        <v/>
      </c>
      <c r="O523" s="190" t="str">
        <f>VLOOKUP(D523,TH!D$3:K$3889,6,0)</f>
        <v>x</v>
      </c>
      <c r="P523" s="175" t="str">
        <f>IF(M523&lt;&gt;0,M523,IF(ISNA(VLOOKUP(D523,TH!D$4:K$3889,6,0))=TRUE,"Nợ HP",""))</f>
        <v/>
      </c>
      <c r="Q523" s="174">
        <f t="shared" ref="Q523:Q586" si="90">Q522+1</f>
        <v>521</v>
      </c>
      <c r="R523" s="175">
        <f t="shared" si="89"/>
        <v>1</v>
      </c>
    </row>
    <row r="524" spans="1:18" ht="24.75" customHeight="1">
      <c r="A524" s="54">
        <f t="shared" si="88"/>
        <v>522</v>
      </c>
      <c r="B524" s="55" t="str">
        <f t="shared" si="85"/>
        <v>K16E3011</v>
      </c>
      <c r="C524" s="54">
        <f t="shared" si="86"/>
        <v>11</v>
      </c>
      <c r="D524" s="50">
        <v>162314565</v>
      </c>
      <c r="E524" s="57" t="s">
        <v>1128</v>
      </c>
      <c r="F524" s="58" t="s">
        <v>199</v>
      </c>
      <c r="G524" s="53" t="s">
        <v>1129</v>
      </c>
      <c r="H524" s="51" t="s">
        <v>1115</v>
      </c>
      <c r="I524" s="56">
        <v>405</v>
      </c>
      <c r="J524" s="52" t="s">
        <v>1116</v>
      </c>
      <c r="K524" s="171" t="str">
        <f t="shared" si="80"/>
        <v>405K16E30</v>
      </c>
      <c r="L524" s="172">
        <f t="shared" si="87"/>
        <v>1</v>
      </c>
      <c r="M524" s="173"/>
      <c r="N524" s="174" t="str">
        <f t="shared" si="79"/>
        <v/>
      </c>
      <c r="O524" s="190" t="str">
        <f>VLOOKUP(D524,TH!D$3:K$3889,6,0)</f>
        <v>x</v>
      </c>
      <c r="P524" s="175" t="str">
        <f>IF(M524&lt;&gt;0,M524,IF(ISNA(VLOOKUP(D524,TH!D$4:K$3889,6,0))=TRUE,"Nợ HP",""))</f>
        <v/>
      </c>
      <c r="Q524" s="174">
        <f t="shared" si="90"/>
        <v>522</v>
      </c>
      <c r="R524" s="175">
        <f t="shared" si="89"/>
        <v>1</v>
      </c>
    </row>
    <row r="525" spans="1:18" ht="24.75" customHeight="1">
      <c r="A525" s="54">
        <f t="shared" si="88"/>
        <v>523</v>
      </c>
      <c r="B525" s="55" t="str">
        <f t="shared" si="85"/>
        <v>K16E3012</v>
      </c>
      <c r="C525" s="54">
        <f t="shared" si="86"/>
        <v>12</v>
      </c>
      <c r="D525" s="50">
        <v>162314568</v>
      </c>
      <c r="E525" s="57" t="s">
        <v>1130</v>
      </c>
      <c r="F525" s="58" t="s">
        <v>428</v>
      </c>
      <c r="G525" s="53" t="s">
        <v>1031</v>
      </c>
      <c r="H525" s="51" t="s">
        <v>1115</v>
      </c>
      <c r="I525" s="56">
        <v>405</v>
      </c>
      <c r="J525" s="52" t="s">
        <v>1116</v>
      </c>
      <c r="K525" s="171" t="str">
        <f t="shared" si="80"/>
        <v>405K16E30</v>
      </c>
      <c r="L525" s="172">
        <f t="shared" si="87"/>
        <v>1</v>
      </c>
      <c r="M525" s="173"/>
      <c r="N525" s="174" t="str">
        <f t="shared" si="79"/>
        <v/>
      </c>
      <c r="O525" s="190" t="str">
        <f>VLOOKUP(D525,TH!D$3:K$3889,6,0)</f>
        <v>x</v>
      </c>
      <c r="P525" s="175" t="str">
        <f>IF(M525&lt;&gt;0,M525,IF(ISNA(VLOOKUP(D525,TH!D$4:K$3889,6,0))=TRUE,"Nợ HP",""))</f>
        <v/>
      </c>
      <c r="Q525" s="174">
        <f t="shared" si="90"/>
        <v>523</v>
      </c>
      <c r="R525" s="175">
        <f t="shared" si="89"/>
        <v>1</v>
      </c>
    </row>
    <row r="526" spans="1:18" ht="24.75" customHeight="1">
      <c r="A526" s="54">
        <f t="shared" si="88"/>
        <v>524</v>
      </c>
      <c r="B526" s="55" t="str">
        <f t="shared" si="85"/>
        <v>K16E3013</v>
      </c>
      <c r="C526" s="54">
        <f t="shared" si="86"/>
        <v>13</v>
      </c>
      <c r="D526" s="50">
        <v>162314570</v>
      </c>
      <c r="E526" s="57" t="s">
        <v>1131</v>
      </c>
      <c r="F526" s="58" t="s">
        <v>428</v>
      </c>
      <c r="G526" s="53" t="s">
        <v>1132</v>
      </c>
      <c r="H526" s="51" t="s">
        <v>1115</v>
      </c>
      <c r="I526" s="56">
        <v>405</v>
      </c>
      <c r="J526" s="52" t="s">
        <v>1116</v>
      </c>
      <c r="K526" s="171" t="str">
        <f t="shared" si="80"/>
        <v>405K16E30</v>
      </c>
      <c r="L526" s="172">
        <f t="shared" si="87"/>
        <v>1</v>
      </c>
      <c r="M526" s="173"/>
      <c r="N526" s="174" t="str">
        <f t="shared" si="79"/>
        <v/>
      </c>
      <c r="O526" s="190" t="str">
        <f>VLOOKUP(D526,TH!D$3:K$3889,6,0)</f>
        <v>x</v>
      </c>
      <c r="P526" s="175" t="str">
        <f>IF(M526&lt;&gt;0,M526,IF(ISNA(VLOOKUP(D526,TH!D$4:K$3889,6,0))=TRUE,"Nợ HP",""))</f>
        <v/>
      </c>
      <c r="Q526" s="174">
        <f t="shared" si="90"/>
        <v>524</v>
      </c>
      <c r="R526" s="175">
        <f t="shared" si="89"/>
        <v>1</v>
      </c>
    </row>
    <row r="527" spans="1:18" ht="24.75" customHeight="1">
      <c r="A527" s="54">
        <f t="shared" si="88"/>
        <v>525</v>
      </c>
      <c r="B527" s="55" t="str">
        <f t="shared" si="85"/>
        <v>K16E3014</v>
      </c>
      <c r="C527" s="54">
        <f t="shared" si="86"/>
        <v>14</v>
      </c>
      <c r="D527" s="50">
        <v>162314579</v>
      </c>
      <c r="E527" s="57" t="s">
        <v>1133</v>
      </c>
      <c r="F527" s="58" t="s">
        <v>205</v>
      </c>
      <c r="G527" s="53" t="s">
        <v>949</v>
      </c>
      <c r="H527" s="51" t="s">
        <v>1115</v>
      </c>
      <c r="I527" s="56">
        <v>405</v>
      </c>
      <c r="J527" s="52" t="s">
        <v>1116</v>
      </c>
      <c r="K527" s="171" t="str">
        <f t="shared" si="80"/>
        <v>405K16E30</v>
      </c>
      <c r="L527" s="172">
        <f t="shared" si="87"/>
        <v>1</v>
      </c>
      <c r="M527" s="173"/>
      <c r="N527" s="174" t="str">
        <f t="shared" ref="N527:N591" si="91">IF(M527&lt;&gt;0,"Học Ghép","")</f>
        <v/>
      </c>
      <c r="O527" s="190" t="str">
        <f>VLOOKUP(D527,TH!D$3:K$3889,6,0)</f>
        <v>x</v>
      </c>
      <c r="P527" s="175" t="str">
        <f>IF(M527&lt;&gt;0,M527,IF(ISNA(VLOOKUP(D527,TH!D$4:K$3889,6,0))=TRUE,"Nợ HP",""))</f>
        <v/>
      </c>
      <c r="Q527" s="174">
        <f t="shared" si="90"/>
        <v>525</v>
      </c>
      <c r="R527" s="175">
        <f t="shared" si="89"/>
        <v>1</v>
      </c>
    </row>
    <row r="528" spans="1:18" ht="24.75" customHeight="1">
      <c r="A528" s="54">
        <f t="shared" si="88"/>
        <v>526</v>
      </c>
      <c r="B528" s="55" t="str">
        <f t="shared" si="85"/>
        <v>K16E3015</v>
      </c>
      <c r="C528" s="54">
        <f t="shared" si="86"/>
        <v>15</v>
      </c>
      <c r="D528" s="50">
        <v>162314583</v>
      </c>
      <c r="E528" s="57" t="s">
        <v>886</v>
      </c>
      <c r="F528" s="58" t="s">
        <v>208</v>
      </c>
      <c r="G528" s="53" t="s">
        <v>1134</v>
      </c>
      <c r="H528" s="51" t="s">
        <v>1115</v>
      </c>
      <c r="I528" s="56">
        <v>405</v>
      </c>
      <c r="J528" s="52" t="s">
        <v>1116</v>
      </c>
      <c r="K528" s="171" t="str">
        <f t="shared" ref="K528:K592" si="92">I528&amp;J528</f>
        <v>405K16E30</v>
      </c>
      <c r="L528" s="172">
        <f t="shared" si="87"/>
        <v>1</v>
      </c>
      <c r="M528" s="173"/>
      <c r="N528" s="174" t="str">
        <f t="shared" si="91"/>
        <v/>
      </c>
      <c r="O528" s="190" t="str">
        <f>VLOOKUP(D528,TH!D$3:K$3889,6,0)</f>
        <v>x</v>
      </c>
      <c r="P528" s="175" t="str">
        <f>IF(M528&lt;&gt;0,M528,IF(ISNA(VLOOKUP(D528,TH!D$4:K$3889,6,0))=TRUE,"Nợ HP",""))</f>
        <v/>
      </c>
      <c r="Q528" s="174">
        <f t="shared" si="90"/>
        <v>526</v>
      </c>
      <c r="R528" s="175">
        <f t="shared" si="89"/>
        <v>1</v>
      </c>
    </row>
    <row r="529" spans="1:18" ht="24.75" customHeight="1">
      <c r="A529" s="54">
        <f t="shared" si="88"/>
        <v>527</v>
      </c>
      <c r="B529" s="55" t="str">
        <f t="shared" si="85"/>
        <v>K16E3016</v>
      </c>
      <c r="C529" s="54">
        <f t="shared" si="86"/>
        <v>16</v>
      </c>
      <c r="D529" s="50">
        <v>162314585</v>
      </c>
      <c r="E529" s="57" t="s">
        <v>1135</v>
      </c>
      <c r="F529" s="58" t="s">
        <v>593</v>
      </c>
      <c r="G529" s="53" t="s">
        <v>359</v>
      </c>
      <c r="H529" s="51" t="s">
        <v>1115</v>
      </c>
      <c r="I529" s="56">
        <v>405</v>
      </c>
      <c r="J529" s="52" t="s">
        <v>1116</v>
      </c>
      <c r="K529" s="171" t="str">
        <f t="shared" si="92"/>
        <v>405K16E30</v>
      </c>
      <c r="L529" s="172">
        <f t="shared" si="87"/>
        <v>1</v>
      </c>
      <c r="M529" s="173"/>
      <c r="N529" s="174" t="str">
        <f t="shared" si="91"/>
        <v/>
      </c>
      <c r="O529" s="190" t="str">
        <f>VLOOKUP(D529,TH!D$3:K$3889,6,0)</f>
        <v>x</v>
      </c>
      <c r="P529" s="175" t="str">
        <f>IF(M529&lt;&gt;0,M529,IF(ISNA(VLOOKUP(D529,TH!D$4:K$3889,6,0))=TRUE,"Nợ HP",""))</f>
        <v/>
      </c>
      <c r="Q529" s="174">
        <f t="shared" si="90"/>
        <v>527</v>
      </c>
      <c r="R529" s="175">
        <f t="shared" si="89"/>
        <v>1</v>
      </c>
    </row>
    <row r="530" spans="1:18" ht="24.75" customHeight="1">
      <c r="A530" s="54">
        <f t="shared" si="88"/>
        <v>528</v>
      </c>
      <c r="B530" s="55" t="str">
        <f t="shared" si="85"/>
        <v>K16E3017</v>
      </c>
      <c r="C530" s="54">
        <f t="shared" si="86"/>
        <v>17</v>
      </c>
      <c r="D530" s="50">
        <v>162324844</v>
      </c>
      <c r="E530" s="57" t="s">
        <v>886</v>
      </c>
      <c r="F530" s="58" t="s">
        <v>437</v>
      </c>
      <c r="G530" s="53" t="s">
        <v>1136</v>
      </c>
      <c r="H530" s="51" t="s">
        <v>1115</v>
      </c>
      <c r="I530" s="56">
        <v>405</v>
      </c>
      <c r="J530" s="52" t="s">
        <v>1116</v>
      </c>
      <c r="K530" s="171" t="str">
        <f t="shared" si="92"/>
        <v>405K16E30</v>
      </c>
      <c r="L530" s="172">
        <f t="shared" si="87"/>
        <v>1</v>
      </c>
      <c r="M530" s="173"/>
      <c r="N530" s="174" t="str">
        <f t="shared" si="91"/>
        <v/>
      </c>
      <c r="O530" s="190" t="str">
        <f>VLOOKUP(D530,TH!D$3:K$3889,6,0)</f>
        <v>x</v>
      </c>
      <c r="P530" s="175" t="str">
        <f>IF(M530&lt;&gt;0,M530,IF(ISNA(VLOOKUP(D530,TH!D$4:K$3889,6,0))=TRUE,"Nợ HP",""))</f>
        <v/>
      </c>
      <c r="Q530" s="174">
        <f t="shared" si="90"/>
        <v>528</v>
      </c>
      <c r="R530" s="175">
        <f t="shared" si="89"/>
        <v>1</v>
      </c>
    </row>
    <row r="531" spans="1:18" ht="24.75" customHeight="1">
      <c r="A531" s="54">
        <f t="shared" si="88"/>
        <v>529</v>
      </c>
      <c r="B531" s="55" t="str">
        <f t="shared" si="85"/>
        <v>K16E3018</v>
      </c>
      <c r="C531" s="54">
        <f t="shared" si="86"/>
        <v>18</v>
      </c>
      <c r="D531" s="50">
        <v>162314608</v>
      </c>
      <c r="E531" s="57" t="s">
        <v>1137</v>
      </c>
      <c r="F531" s="58" t="s">
        <v>238</v>
      </c>
      <c r="G531" s="53" t="s">
        <v>1138</v>
      </c>
      <c r="H531" s="51" t="s">
        <v>1115</v>
      </c>
      <c r="I531" s="56">
        <v>405</v>
      </c>
      <c r="J531" s="52" t="s">
        <v>1116</v>
      </c>
      <c r="K531" s="171" t="str">
        <f t="shared" si="92"/>
        <v>405K16E30</v>
      </c>
      <c r="L531" s="172">
        <f t="shared" si="87"/>
        <v>1</v>
      </c>
      <c r="M531" s="173"/>
      <c r="N531" s="174" t="str">
        <f t="shared" si="91"/>
        <v/>
      </c>
      <c r="O531" s="190" t="str">
        <f>VLOOKUP(D531,TH!D$3:K$3889,6,0)</f>
        <v>x</v>
      </c>
      <c r="P531" s="175" t="str">
        <f>IF(M531&lt;&gt;0,M531,IF(ISNA(VLOOKUP(D531,TH!D$4:K$3889,6,0))=TRUE,"Nợ HP",""))</f>
        <v/>
      </c>
      <c r="Q531" s="174">
        <f t="shared" si="90"/>
        <v>529</v>
      </c>
      <c r="R531" s="175">
        <f t="shared" si="89"/>
        <v>1</v>
      </c>
    </row>
    <row r="532" spans="1:18" ht="24.75" customHeight="1">
      <c r="A532" s="54">
        <f t="shared" si="88"/>
        <v>530</v>
      </c>
      <c r="B532" s="55" t="str">
        <f t="shared" si="85"/>
        <v>K16E3019</v>
      </c>
      <c r="C532" s="54">
        <f t="shared" si="86"/>
        <v>19</v>
      </c>
      <c r="D532" s="50">
        <v>162314613</v>
      </c>
      <c r="E532" s="57" t="s">
        <v>1139</v>
      </c>
      <c r="F532" s="58" t="s">
        <v>238</v>
      </c>
      <c r="G532" s="53" t="s">
        <v>547</v>
      </c>
      <c r="H532" s="51" t="s">
        <v>1115</v>
      </c>
      <c r="I532" s="56">
        <v>405</v>
      </c>
      <c r="J532" s="52" t="s">
        <v>1116</v>
      </c>
      <c r="K532" s="171" t="str">
        <f t="shared" si="92"/>
        <v>405K16E30</v>
      </c>
      <c r="L532" s="172">
        <f t="shared" si="87"/>
        <v>1</v>
      </c>
      <c r="M532" s="173"/>
      <c r="N532" s="174" t="str">
        <f t="shared" si="91"/>
        <v/>
      </c>
      <c r="O532" s="190" t="str">
        <f>VLOOKUP(D532,TH!D$3:K$3889,6,0)</f>
        <v>x</v>
      </c>
      <c r="P532" s="175" t="str">
        <f>IF(M532&lt;&gt;0,M532,IF(ISNA(VLOOKUP(D532,TH!D$4:K$3889,6,0))=TRUE,"Nợ HP",""))</f>
        <v/>
      </c>
      <c r="Q532" s="174">
        <f t="shared" si="90"/>
        <v>530</v>
      </c>
      <c r="R532" s="175">
        <f t="shared" si="89"/>
        <v>1</v>
      </c>
    </row>
    <row r="533" spans="1:18" ht="24.75" customHeight="1">
      <c r="A533" s="54">
        <f t="shared" si="88"/>
        <v>531</v>
      </c>
      <c r="B533" s="55" t="str">
        <f t="shared" si="85"/>
        <v>K16E3020</v>
      </c>
      <c r="C533" s="54">
        <f t="shared" si="86"/>
        <v>20</v>
      </c>
      <c r="D533" s="50">
        <v>162314615</v>
      </c>
      <c r="E533" s="57" t="s">
        <v>1140</v>
      </c>
      <c r="F533" s="58" t="s">
        <v>238</v>
      </c>
      <c r="G533" s="53" t="s">
        <v>1141</v>
      </c>
      <c r="H533" s="51" t="s">
        <v>1115</v>
      </c>
      <c r="I533" s="56">
        <v>405</v>
      </c>
      <c r="J533" s="52" t="s">
        <v>1116</v>
      </c>
      <c r="K533" s="171" t="str">
        <f t="shared" si="92"/>
        <v>405K16E30</v>
      </c>
      <c r="L533" s="172">
        <f t="shared" si="87"/>
        <v>1</v>
      </c>
      <c r="M533" s="173"/>
      <c r="N533" s="174" t="str">
        <f t="shared" si="91"/>
        <v/>
      </c>
      <c r="O533" s="190" t="str">
        <f>VLOOKUP(D533,TH!D$3:K$3889,6,0)</f>
        <v>x</v>
      </c>
      <c r="P533" s="175" t="str">
        <f>IF(M533&lt;&gt;0,M533,IF(ISNA(VLOOKUP(D533,TH!D$4:K$3889,6,0))=TRUE,"Nợ HP",""))</f>
        <v/>
      </c>
      <c r="Q533" s="174">
        <f t="shared" si="90"/>
        <v>531</v>
      </c>
      <c r="R533" s="175">
        <f t="shared" si="89"/>
        <v>1</v>
      </c>
    </row>
    <row r="534" spans="1:18" ht="24.75" customHeight="1">
      <c r="A534" s="54">
        <f t="shared" si="88"/>
        <v>532</v>
      </c>
      <c r="B534" s="55" t="str">
        <f t="shared" si="85"/>
        <v>K16E3021</v>
      </c>
      <c r="C534" s="54">
        <f t="shared" si="86"/>
        <v>21</v>
      </c>
      <c r="D534" s="50">
        <v>162314620</v>
      </c>
      <c r="E534" s="57" t="s">
        <v>1142</v>
      </c>
      <c r="F534" s="58" t="s">
        <v>1143</v>
      </c>
      <c r="G534" s="53" t="s">
        <v>723</v>
      </c>
      <c r="H534" s="51" t="s">
        <v>1115</v>
      </c>
      <c r="I534" s="56">
        <v>405</v>
      </c>
      <c r="J534" s="52" t="s">
        <v>1116</v>
      </c>
      <c r="K534" s="171" t="str">
        <f t="shared" si="92"/>
        <v>405K16E30</v>
      </c>
      <c r="L534" s="172">
        <f t="shared" si="87"/>
        <v>1</v>
      </c>
      <c r="M534" s="173"/>
      <c r="N534" s="174" t="str">
        <f t="shared" si="91"/>
        <v/>
      </c>
      <c r="O534" s="190" t="str">
        <f>VLOOKUP(D534,TH!D$3:K$3889,6,0)</f>
        <v>x</v>
      </c>
      <c r="P534" s="175" t="str">
        <f>IF(M534&lt;&gt;0,M534,IF(ISNA(VLOOKUP(D534,TH!D$4:K$3889,6,0))=TRUE,"Nợ HP",""))</f>
        <v/>
      </c>
      <c r="Q534" s="174">
        <f t="shared" si="90"/>
        <v>532</v>
      </c>
      <c r="R534" s="175">
        <f t="shared" si="89"/>
        <v>1</v>
      </c>
    </row>
    <row r="535" spans="1:18" ht="24.75" customHeight="1">
      <c r="A535" s="54">
        <f t="shared" si="88"/>
        <v>533</v>
      </c>
      <c r="B535" s="55" t="str">
        <f t="shared" si="85"/>
        <v>K16E3022</v>
      </c>
      <c r="C535" s="54">
        <f t="shared" si="86"/>
        <v>22</v>
      </c>
      <c r="D535" s="50">
        <v>162316849</v>
      </c>
      <c r="E535" s="57" t="s">
        <v>1144</v>
      </c>
      <c r="F535" s="58" t="s">
        <v>1145</v>
      </c>
      <c r="G535" s="53" t="s">
        <v>1146</v>
      </c>
      <c r="H535" s="51" t="s">
        <v>1115</v>
      </c>
      <c r="I535" s="56">
        <v>405</v>
      </c>
      <c r="J535" s="52" t="s">
        <v>1116</v>
      </c>
      <c r="K535" s="171" t="str">
        <f t="shared" si="92"/>
        <v>405K16E30</v>
      </c>
      <c r="L535" s="172">
        <f t="shared" si="87"/>
        <v>1</v>
      </c>
      <c r="M535" s="173"/>
      <c r="N535" s="174" t="str">
        <f t="shared" si="91"/>
        <v/>
      </c>
      <c r="O535" s="190" t="str">
        <f>VLOOKUP(D535,TH!D$3:K$3889,6,0)</f>
        <v>x</v>
      </c>
      <c r="P535" s="175" t="str">
        <f>IF(M535&lt;&gt;0,M535,IF(ISNA(VLOOKUP(D535,TH!D$4:K$3889,6,0))=TRUE,"Nợ HP",""))</f>
        <v/>
      </c>
      <c r="Q535" s="174">
        <f t="shared" si="90"/>
        <v>533</v>
      </c>
      <c r="R535" s="175">
        <f t="shared" si="89"/>
        <v>1</v>
      </c>
    </row>
    <row r="536" spans="1:18" ht="24.75" customHeight="1">
      <c r="A536" s="54">
        <f t="shared" si="88"/>
        <v>534</v>
      </c>
      <c r="B536" s="55" t="str">
        <f t="shared" si="85"/>
        <v>K16E3023</v>
      </c>
      <c r="C536" s="54">
        <f t="shared" si="86"/>
        <v>23</v>
      </c>
      <c r="D536" s="50">
        <v>162314625</v>
      </c>
      <c r="E536" s="57" t="s">
        <v>1147</v>
      </c>
      <c r="F536" s="58" t="s">
        <v>520</v>
      </c>
      <c r="G536" s="53" t="s">
        <v>1148</v>
      </c>
      <c r="H536" s="51" t="s">
        <v>1115</v>
      </c>
      <c r="I536" s="56">
        <v>405</v>
      </c>
      <c r="J536" s="52" t="s">
        <v>1116</v>
      </c>
      <c r="K536" s="171" t="str">
        <f t="shared" si="92"/>
        <v>405K16E30</v>
      </c>
      <c r="L536" s="172">
        <f t="shared" si="87"/>
        <v>1</v>
      </c>
      <c r="M536" s="173"/>
      <c r="N536" s="174" t="str">
        <f t="shared" si="91"/>
        <v/>
      </c>
      <c r="O536" s="190" t="str">
        <f>VLOOKUP(D536,TH!D$3:K$3889,6,0)</f>
        <v>x</v>
      </c>
      <c r="P536" s="175" t="str">
        <f>IF(M536&lt;&gt;0,M536,IF(ISNA(VLOOKUP(D536,TH!D$4:K$3889,6,0))=TRUE,"Nợ HP",""))</f>
        <v/>
      </c>
      <c r="Q536" s="174">
        <f t="shared" si="90"/>
        <v>534</v>
      </c>
      <c r="R536" s="175">
        <f t="shared" si="89"/>
        <v>1</v>
      </c>
    </row>
    <row r="537" spans="1:18" ht="24.75" customHeight="1">
      <c r="A537" s="54">
        <f t="shared" si="88"/>
        <v>535</v>
      </c>
      <c r="B537" s="55" t="str">
        <f t="shared" si="85"/>
        <v>K16E3024</v>
      </c>
      <c r="C537" s="54">
        <f t="shared" si="86"/>
        <v>24</v>
      </c>
      <c r="D537" s="50">
        <v>162314628</v>
      </c>
      <c r="E537" s="57" t="s">
        <v>1149</v>
      </c>
      <c r="F537" s="58" t="s">
        <v>139</v>
      </c>
      <c r="G537" s="53" t="s">
        <v>1058</v>
      </c>
      <c r="H537" s="51" t="s">
        <v>1115</v>
      </c>
      <c r="I537" s="56">
        <v>405</v>
      </c>
      <c r="J537" s="52" t="s">
        <v>1116</v>
      </c>
      <c r="K537" s="171" t="str">
        <f t="shared" si="92"/>
        <v>405K16E30</v>
      </c>
      <c r="L537" s="172">
        <f t="shared" si="87"/>
        <v>1</v>
      </c>
      <c r="M537" s="173"/>
      <c r="N537" s="174" t="str">
        <f t="shared" si="91"/>
        <v/>
      </c>
      <c r="O537" s="190" t="str">
        <f>VLOOKUP(D537,TH!D$3:K$3889,6,0)</f>
        <v>x</v>
      </c>
      <c r="P537" s="175" t="str">
        <f>IF(M537&lt;&gt;0,M537,IF(ISNA(VLOOKUP(D537,TH!D$4:K$3889,6,0))=TRUE,"Nợ HP",""))</f>
        <v/>
      </c>
      <c r="Q537" s="174">
        <f t="shared" si="90"/>
        <v>535</v>
      </c>
      <c r="R537" s="175">
        <f t="shared" si="89"/>
        <v>1</v>
      </c>
    </row>
    <row r="538" spans="1:18" ht="24.75" customHeight="1">
      <c r="A538" s="54">
        <f t="shared" si="88"/>
        <v>536</v>
      </c>
      <c r="B538" s="55" t="str">
        <f t="shared" si="85"/>
        <v>K16E3025</v>
      </c>
      <c r="C538" s="54">
        <f t="shared" si="86"/>
        <v>25</v>
      </c>
      <c r="D538" s="50">
        <v>162314631</v>
      </c>
      <c r="E538" s="57" t="s">
        <v>1150</v>
      </c>
      <c r="F538" s="58" t="s">
        <v>448</v>
      </c>
      <c r="G538" s="53" t="s">
        <v>1151</v>
      </c>
      <c r="H538" s="51" t="s">
        <v>1115</v>
      </c>
      <c r="I538" s="56">
        <v>405</v>
      </c>
      <c r="J538" s="52" t="s">
        <v>1116</v>
      </c>
      <c r="K538" s="171" t="str">
        <f t="shared" si="92"/>
        <v>405K16E30</v>
      </c>
      <c r="L538" s="172">
        <f t="shared" si="87"/>
        <v>1</v>
      </c>
      <c r="M538" s="173"/>
      <c r="N538" s="174" t="str">
        <f t="shared" si="91"/>
        <v/>
      </c>
      <c r="O538" s="190" t="str">
        <f>VLOOKUP(D538,TH!D$3:K$3889,6,0)</f>
        <v>x</v>
      </c>
      <c r="P538" s="175" t="str">
        <f>IF(M538&lt;&gt;0,M538,IF(ISNA(VLOOKUP(D538,TH!D$4:K$3889,6,0))=TRUE,"Nợ HP",""))</f>
        <v/>
      </c>
      <c r="Q538" s="174">
        <f t="shared" si="90"/>
        <v>536</v>
      </c>
      <c r="R538" s="175">
        <f t="shared" si="89"/>
        <v>1</v>
      </c>
    </row>
    <row r="539" spans="1:18" ht="24.75" customHeight="1">
      <c r="A539" s="54">
        <f t="shared" si="88"/>
        <v>537</v>
      </c>
      <c r="B539" s="55" t="str">
        <f t="shared" si="85"/>
        <v>K16E3026</v>
      </c>
      <c r="C539" s="54">
        <f t="shared" si="86"/>
        <v>26</v>
      </c>
      <c r="D539" s="50">
        <v>162317502</v>
      </c>
      <c r="E539" s="57" t="s">
        <v>1152</v>
      </c>
      <c r="F539" s="58" t="s">
        <v>459</v>
      </c>
      <c r="G539" s="53" t="s">
        <v>1153</v>
      </c>
      <c r="H539" s="51" t="s">
        <v>1115</v>
      </c>
      <c r="I539" s="56">
        <v>405</v>
      </c>
      <c r="J539" s="52" t="s">
        <v>1116</v>
      </c>
      <c r="K539" s="171" t="str">
        <f t="shared" si="92"/>
        <v>405K16E30</v>
      </c>
      <c r="L539" s="172">
        <f t="shared" si="87"/>
        <v>1</v>
      </c>
      <c r="M539" s="173"/>
      <c r="N539" s="174" t="str">
        <f t="shared" si="91"/>
        <v/>
      </c>
      <c r="O539" s="190" t="str">
        <f>VLOOKUP(D539,TH!D$3:K$3889,6,0)</f>
        <v>x</v>
      </c>
      <c r="P539" s="175" t="str">
        <f>IF(M539&lt;&gt;0,M539,IF(ISNA(VLOOKUP(D539,TH!D$4:K$3889,6,0))=TRUE,"Nợ HP",""))</f>
        <v/>
      </c>
      <c r="Q539" s="174">
        <f t="shared" si="90"/>
        <v>537</v>
      </c>
      <c r="R539" s="175">
        <f t="shared" si="89"/>
        <v>1</v>
      </c>
    </row>
    <row r="540" spans="1:18" ht="24.75" customHeight="1">
      <c r="A540" s="54">
        <f t="shared" si="88"/>
        <v>538</v>
      </c>
      <c r="B540" s="55" t="str">
        <f t="shared" si="85"/>
        <v>K16E3027</v>
      </c>
      <c r="C540" s="54">
        <f t="shared" si="86"/>
        <v>27</v>
      </c>
      <c r="D540" s="50">
        <v>162314649</v>
      </c>
      <c r="E540" s="57" t="s">
        <v>1154</v>
      </c>
      <c r="F540" s="58" t="s">
        <v>835</v>
      </c>
      <c r="G540" s="53" t="s">
        <v>737</v>
      </c>
      <c r="H540" s="51" t="s">
        <v>1115</v>
      </c>
      <c r="I540" s="56">
        <v>405</v>
      </c>
      <c r="J540" s="52" t="s">
        <v>1116</v>
      </c>
      <c r="K540" s="171" t="str">
        <f t="shared" si="92"/>
        <v>405K16E30</v>
      </c>
      <c r="L540" s="172">
        <f t="shared" si="87"/>
        <v>1</v>
      </c>
      <c r="M540" s="173"/>
      <c r="N540" s="174" t="str">
        <f t="shared" si="91"/>
        <v/>
      </c>
      <c r="O540" s="190" t="str">
        <f>VLOOKUP(D540,TH!D$3:K$3889,6,0)</f>
        <v>x</v>
      </c>
      <c r="P540" s="175" t="str">
        <f>IF(M540&lt;&gt;0,M540,IF(ISNA(VLOOKUP(D540,TH!D$4:K$3889,6,0))=TRUE,"Nợ HP",""))</f>
        <v/>
      </c>
      <c r="Q540" s="174">
        <f t="shared" si="90"/>
        <v>538</v>
      </c>
      <c r="R540" s="175">
        <f t="shared" si="89"/>
        <v>1</v>
      </c>
    </row>
    <row r="541" spans="1:18" ht="24.75" customHeight="1">
      <c r="A541" s="54">
        <f t="shared" si="88"/>
        <v>539</v>
      </c>
      <c r="B541" s="55" t="str">
        <f t="shared" si="85"/>
        <v>K16E3028</v>
      </c>
      <c r="C541" s="54">
        <f t="shared" si="86"/>
        <v>28</v>
      </c>
      <c r="D541" s="50">
        <v>162317567</v>
      </c>
      <c r="E541" s="57" t="s">
        <v>1155</v>
      </c>
      <c r="F541" s="58" t="s">
        <v>1156</v>
      </c>
      <c r="G541" s="53" t="s">
        <v>1157</v>
      </c>
      <c r="H541" s="51" t="s">
        <v>1115</v>
      </c>
      <c r="I541" s="56">
        <v>405</v>
      </c>
      <c r="J541" s="52" t="s">
        <v>1116</v>
      </c>
      <c r="K541" s="171" t="str">
        <f t="shared" si="92"/>
        <v>405K16E30</v>
      </c>
      <c r="L541" s="172">
        <f t="shared" si="87"/>
        <v>1</v>
      </c>
      <c r="M541" s="173"/>
      <c r="N541" s="174" t="str">
        <f t="shared" si="91"/>
        <v/>
      </c>
      <c r="O541" s="190" t="str">
        <f>VLOOKUP(D541,TH!D$3:K$3889,6,0)</f>
        <v>x</v>
      </c>
      <c r="P541" s="175" t="str">
        <f>IF(M541&lt;&gt;0,M541,IF(ISNA(VLOOKUP(D541,TH!D$4:K$3889,6,0))=TRUE,"Nợ HP",""))</f>
        <v/>
      </c>
      <c r="Q541" s="174">
        <f t="shared" si="90"/>
        <v>539</v>
      </c>
      <c r="R541" s="175">
        <f t="shared" si="89"/>
        <v>1</v>
      </c>
    </row>
    <row r="542" spans="1:18" ht="24.75" customHeight="1">
      <c r="A542" s="54">
        <f t="shared" si="88"/>
        <v>540</v>
      </c>
      <c r="B542" s="55" t="str">
        <f t="shared" si="85"/>
        <v>K16E3029</v>
      </c>
      <c r="C542" s="54">
        <f t="shared" si="86"/>
        <v>29</v>
      </c>
      <c r="D542" s="50">
        <v>162314665</v>
      </c>
      <c r="E542" s="57" t="s">
        <v>1158</v>
      </c>
      <c r="F542" s="58" t="s">
        <v>254</v>
      </c>
      <c r="G542" s="53" t="s">
        <v>814</v>
      </c>
      <c r="H542" s="51" t="s">
        <v>1115</v>
      </c>
      <c r="I542" s="56">
        <v>405</v>
      </c>
      <c r="J542" s="52" t="s">
        <v>1116</v>
      </c>
      <c r="K542" s="171" t="str">
        <f t="shared" si="92"/>
        <v>405K16E30</v>
      </c>
      <c r="L542" s="172">
        <f t="shared" si="87"/>
        <v>1</v>
      </c>
      <c r="M542" s="173"/>
      <c r="N542" s="174" t="str">
        <f t="shared" si="91"/>
        <v/>
      </c>
      <c r="O542" s="190" t="str">
        <f>VLOOKUP(D542,TH!D$3:K$3889,6,0)</f>
        <v>x</v>
      </c>
      <c r="P542" s="175" t="str">
        <f>IF(M542&lt;&gt;0,M542,IF(ISNA(VLOOKUP(D542,TH!D$4:K$3889,6,0))=TRUE,"Nợ HP",""))</f>
        <v/>
      </c>
      <c r="Q542" s="174">
        <f t="shared" si="90"/>
        <v>540</v>
      </c>
      <c r="R542" s="175">
        <f t="shared" si="89"/>
        <v>1</v>
      </c>
    </row>
    <row r="543" spans="1:18" ht="24.75" customHeight="1">
      <c r="A543" s="54">
        <f t="shared" si="88"/>
        <v>541</v>
      </c>
      <c r="B543" s="55" t="str">
        <f t="shared" si="85"/>
        <v>K16E3030</v>
      </c>
      <c r="C543" s="54">
        <f t="shared" si="86"/>
        <v>30</v>
      </c>
      <c r="D543" s="50">
        <v>162324890</v>
      </c>
      <c r="E543" s="57" t="s">
        <v>1159</v>
      </c>
      <c r="F543" s="58" t="s">
        <v>254</v>
      </c>
      <c r="G543" s="53" t="s">
        <v>1160</v>
      </c>
      <c r="H543" s="51" t="s">
        <v>1115</v>
      </c>
      <c r="I543" s="56">
        <v>405</v>
      </c>
      <c r="J543" s="52" t="s">
        <v>1116</v>
      </c>
      <c r="K543" s="171" t="str">
        <f t="shared" si="92"/>
        <v>405K16E30</v>
      </c>
      <c r="L543" s="172">
        <f t="shared" si="87"/>
        <v>1</v>
      </c>
      <c r="M543" s="173"/>
      <c r="N543" s="174" t="str">
        <f t="shared" si="91"/>
        <v/>
      </c>
      <c r="O543" s="190" t="str">
        <f>VLOOKUP(D543,TH!D$3:K$3889,6,0)</f>
        <v>x</v>
      </c>
      <c r="P543" s="175" t="str">
        <f>IF(M543&lt;&gt;0,M543,IF(ISNA(VLOOKUP(D543,TH!D$4:K$3889,6,0))=TRUE,"Nợ HP",""))</f>
        <v/>
      </c>
      <c r="Q543" s="174">
        <f t="shared" si="90"/>
        <v>541</v>
      </c>
      <c r="R543" s="175">
        <f t="shared" si="89"/>
        <v>1</v>
      </c>
    </row>
    <row r="544" spans="1:18" ht="24.75" customHeight="1">
      <c r="A544" s="54">
        <f t="shared" si="88"/>
        <v>542</v>
      </c>
      <c r="B544" s="55" t="str">
        <f t="shared" si="85"/>
        <v>K16E3031</v>
      </c>
      <c r="C544" s="54">
        <f t="shared" si="86"/>
        <v>31</v>
      </c>
      <c r="D544" s="50">
        <v>162524308</v>
      </c>
      <c r="E544" s="57" t="s">
        <v>1161</v>
      </c>
      <c r="F544" s="58" t="s">
        <v>532</v>
      </c>
      <c r="G544" s="53" t="s">
        <v>280</v>
      </c>
      <c r="H544" s="51" t="s">
        <v>1115</v>
      </c>
      <c r="I544" s="56">
        <v>405</v>
      </c>
      <c r="J544" s="52" t="s">
        <v>1116</v>
      </c>
      <c r="K544" s="171" t="str">
        <f t="shared" si="92"/>
        <v>405K16E30</v>
      </c>
      <c r="L544" s="172">
        <f t="shared" si="87"/>
        <v>1</v>
      </c>
      <c r="M544" s="173"/>
      <c r="N544" s="174" t="str">
        <f t="shared" si="91"/>
        <v/>
      </c>
      <c r="O544" s="190" t="str">
        <f>VLOOKUP(D544,TH!D$3:K$3889,6,0)</f>
        <v>x</v>
      </c>
      <c r="P544" s="175" t="str">
        <f>IF(M544&lt;&gt;0,M544,IF(ISNA(VLOOKUP(D544,TH!D$4:K$3889,6,0))=TRUE,"Nợ HP",""))</f>
        <v/>
      </c>
      <c r="Q544" s="174">
        <f t="shared" si="90"/>
        <v>542</v>
      </c>
      <c r="R544" s="175">
        <f t="shared" si="89"/>
        <v>1</v>
      </c>
    </row>
    <row r="545" spans="1:18" ht="24.75" customHeight="1">
      <c r="A545" s="54">
        <f t="shared" si="88"/>
        <v>543</v>
      </c>
      <c r="B545" s="55" t="str">
        <f t="shared" si="85"/>
        <v>K16E3032</v>
      </c>
      <c r="C545" s="54">
        <f t="shared" si="86"/>
        <v>32</v>
      </c>
      <c r="D545" s="50">
        <v>152314050</v>
      </c>
      <c r="E545" s="57" t="s">
        <v>1162</v>
      </c>
      <c r="F545" s="58" t="s">
        <v>539</v>
      </c>
      <c r="G545" s="53" t="s">
        <v>1163</v>
      </c>
      <c r="H545" s="51" t="s">
        <v>1115</v>
      </c>
      <c r="I545" s="56">
        <v>405</v>
      </c>
      <c r="J545" s="52" t="s">
        <v>1116</v>
      </c>
      <c r="K545" s="171" t="str">
        <f t="shared" si="92"/>
        <v>405K16E30</v>
      </c>
      <c r="L545" s="172">
        <f t="shared" si="87"/>
        <v>1</v>
      </c>
      <c r="M545" s="173"/>
      <c r="N545" s="174" t="str">
        <f t="shared" si="91"/>
        <v/>
      </c>
      <c r="O545" s="190" t="str">
        <f>VLOOKUP(D545,TH!D$3:K$3889,6,0)</f>
        <v>x</v>
      </c>
      <c r="P545" s="175" t="str">
        <f>IF(M545&lt;&gt;0,M545,IF(ISNA(VLOOKUP(D545,TH!D$4:K$3889,6,0))=TRUE,"Nợ HP",""))</f>
        <v/>
      </c>
      <c r="Q545" s="174">
        <f t="shared" si="90"/>
        <v>543</v>
      </c>
      <c r="R545" s="175">
        <f t="shared" si="89"/>
        <v>1</v>
      </c>
    </row>
    <row r="546" spans="1:18" ht="24.75" customHeight="1">
      <c r="A546" s="54">
        <f t="shared" si="88"/>
        <v>544</v>
      </c>
      <c r="B546" s="55" t="str">
        <f t="shared" si="85"/>
        <v>K16E3033</v>
      </c>
      <c r="C546" s="54">
        <f t="shared" si="86"/>
        <v>33</v>
      </c>
      <c r="D546" s="50">
        <v>162524486</v>
      </c>
      <c r="E546" s="57" t="s">
        <v>1164</v>
      </c>
      <c r="F546" s="58" t="s">
        <v>539</v>
      </c>
      <c r="G546" s="53" t="s">
        <v>947</v>
      </c>
      <c r="H546" s="51" t="s">
        <v>1115</v>
      </c>
      <c r="I546" s="56">
        <v>405</v>
      </c>
      <c r="J546" s="52" t="s">
        <v>1116</v>
      </c>
      <c r="K546" s="171" t="str">
        <f t="shared" si="92"/>
        <v>405K16E30</v>
      </c>
      <c r="L546" s="172">
        <f t="shared" si="87"/>
        <v>1</v>
      </c>
      <c r="M546" s="173"/>
      <c r="N546" s="174" t="str">
        <f t="shared" si="91"/>
        <v/>
      </c>
      <c r="O546" s="190" t="str">
        <f>VLOOKUP(D546,TH!D$3:K$3889,6,0)</f>
        <v>x</v>
      </c>
      <c r="P546" s="175" t="str">
        <f>IF(M546&lt;&gt;0,M546,IF(ISNA(VLOOKUP(D546,TH!D$4:K$3889,6,0))=TRUE,"Nợ HP",""))</f>
        <v/>
      </c>
      <c r="Q546" s="174">
        <f t="shared" si="90"/>
        <v>544</v>
      </c>
      <c r="R546" s="175">
        <f t="shared" si="89"/>
        <v>1</v>
      </c>
    </row>
    <row r="547" spans="1:18" ht="24.75" customHeight="1">
      <c r="A547" s="54">
        <f t="shared" si="88"/>
        <v>545</v>
      </c>
      <c r="B547" s="55" t="str">
        <f t="shared" si="85"/>
        <v>K16E3034</v>
      </c>
      <c r="C547" s="54">
        <f t="shared" si="86"/>
        <v>34</v>
      </c>
      <c r="D547" s="50">
        <v>162316452</v>
      </c>
      <c r="E547" s="57" t="s">
        <v>1165</v>
      </c>
      <c r="F547" s="58" t="s">
        <v>1166</v>
      </c>
      <c r="G547" s="53" t="s">
        <v>1167</v>
      </c>
      <c r="H547" s="51" t="s">
        <v>1115</v>
      </c>
      <c r="I547" s="56">
        <v>405</v>
      </c>
      <c r="J547" s="52" t="s">
        <v>1116</v>
      </c>
      <c r="K547" s="171" t="str">
        <f t="shared" si="92"/>
        <v>405K16E30</v>
      </c>
      <c r="L547" s="172">
        <f t="shared" si="87"/>
        <v>1</v>
      </c>
      <c r="M547" s="173"/>
      <c r="N547" s="174" t="str">
        <f t="shared" si="91"/>
        <v/>
      </c>
      <c r="O547" s="190" t="str">
        <f>VLOOKUP(D547,TH!D$3:K$3889,6,0)</f>
        <v>x</v>
      </c>
      <c r="P547" s="175" t="str">
        <f>IF(M547&lt;&gt;0,M547,IF(ISNA(VLOOKUP(D547,TH!D$4:K$3889,6,0))=TRUE,"Nợ HP",""))</f>
        <v/>
      </c>
      <c r="Q547" s="174">
        <f t="shared" si="90"/>
        <v>545</v>
      </c>
      <c r="R547" s="175">
        <f t="shared" si="89"/>
        <v>1</v>
      </c>
    </row>
    <row r="548" spans="1:18" ht="24.75" customHeight="1">
      <c r="A548" s="54">
        <f t="shared" si="88"/>
        <v>546</v>
      </c>
      <c r="B548" s="55" t="str">
        <f t="shared" si="85"/>
        <v>K16E3035</v>
      </c>
      <c r="C548" s="54">
        <f t="shared" si="86"/>
        <v>35</v>
      </c>
      <c r="D548" s="50">
        <v>162316850</v>
      </c>
      <c r="E548" s="57" t="s">
        <v>1168</v>
      </c>
      <c r="F548" s="58" t="s">
        <v>1169</v>
      </c>
      <c r="G548" s="53" t="s">
        <v>953</v>
      </c>
      <c r="H548" s="51" t="s">
        <v>1115</v>
      </c>
      <c r="I548" s="56">
        <v>405</v>
      </c>
      <c r="J548" s="52" t="s">
        <v>1116</v>
      </c>
      <c r="K548" s="171" t="str">
        <f t="shared" si="92"/>
        <v>405K16E30</v>
      </c>
      <c r="L548" s="172">
        <f t="shared" si="87"/>
        <v>1</v>
      </c>
      <c r="M548" s="173"/>
      <c r="N548" s="174" t="str">
        <f t="shared" si="91"/>
        <v/>
      </c>
      <c r="O548" s="190" t="str">
        <f>VLOOKUP(D548,TH!D$3:K$3889,6,0)</f>
        <v>x</v>
      </c>
      <c r="P548" s="175" t="str">
        <f>IF(M548&lt;&gt;0,M548,IF(ISNA(VLOOKUP(D548,TH!D$4:K$3889,6,0))=TRUE,"Nợ HP",""))</f>
        <v/>
      </c>
      <c r="Q548" s="174">
        <f t="shared" si="90"/>
        <v>546</v>
      </c>
      <c r="R548" s="175">
        <f t="shared" si="89"/>
        <v>1</v>
      </c>
    </row>
    <row r="549" spans="1:18" ht="24.75" customHeight="1">
      <c r="A549" s="54">
        <f t="shared" si="88"/>
        <v>547</v>
      </c>
      <c r="B549" s="55" t="str">
        <f t="shared" si="85"/>
        <v>K16E3036</v>
      </c>
      <c r="C549" s="54">
        <f t="shared" si="86"/>
        <v>36</v>
      </c>
      <c r="D549" s="50">
        <v>162316540</v>
      </c>
      <c r="E549" s="57" t="s">
        <v>1170</v>
      </c>
      <c r="F549" s="58" t="s">
        <v>642</v>
      </c>
      <c r="G549" s="53" t="s">
        <v>1171</v>
      </c>
      <c r="H549" s="51" t="s">
        <v>1115</v>
      </c>
      <c r="I549" s="56">
        <v>405</v>
      </c>
      <c r="J549" s="52" t="s">
        <v>1116</v>
      </c>
      <c r="K549" s="171" t="str">
        <f t="shared" si="92"/>
        <v>405K16E30</v>
      </c>
      <c r="L549" s="172">
        <f t="shared" si="87"/>
        <v>1</v>
      </c>
      <c r="M549" s="173"/>
      <c r="N549" s="174" t="str">
        <f t="shared" si="91"/>
        <v/>
      </c>
      <c r="O549" s="190" t="str">
        <f>VLOOKUP(D549,TH!D$3:K$3889,6,0)</f>
        <v>x</v>
      </c>
      <c r="P549" s="175" t="str">
        <f>IF(M549&lt;&gt;0,M549,IF(ISNA(VLOOKUP(D549,TH!D$4:K$3889,6,0))=TRUE,"Nợ HP",""))</f>
        <v/>
      </c>
      <c r="Q549" s="174">
        <f t="shared" si="90"/>
        <v>547</v>
      </c>
      <c r="R549" s="175">
        <f t="shared" si="89"/>
        <v>1</v>
      </c>
    </row>
    <row r="550" spans="1:18" ht="24.75" customHeight="1">
      <c r="A550" s="54">
        <f t="shared" si="88"/>
        <v>548</v>
      </c>
      <c r="B550" s="55" t="str">
        <f t="shared" si="85"/>
        <v>K16E3037</v>
      </c>
      <c r="C550" s="54">
        <f t="shared" si="86"/>
        <v>37</v>
      </c>
      <c r="D550" s="50">
        <v>162314701</v>
      </c>
      <c r="E550" s="57" t="s">
        <v>1172</v>
      </c>
      <c r="F550" s="58" t="s">
        <v>546</v>
      </c>
      <c r="G550" s="53" t="s">
        <v>1173</v>
      </c>
      <c r="H550" s="51" t="s">
        <v>1115</v>
      </c>
      <c r="I550" s="56">
        <v>405</v>
      </c>
      <c r="J550" s="52" t="s">
        <v>1116</v>
      </c>
      <c r="K550" s="171" t="str">
        <f t="shared" si="92"/>
        <v>405K16E30</v>
      </c>
      <c r="L550" s="172">
        <f t="shared" si="87"/>
        <v>1</v>
      </c>
      <c r="M550" s="173"/>
      <c r="N550" s="174" t="str">
        <f t="shared" si="91"/>
        <v/>
      </c>
      <c r="O550" s="190" t="str">
        <f>VLOOKUP(D550,TH!D$3:K$3889,6,0)</f>
        <v>x</v>
      </c>
      <c r="P550" s="175" t="str">
        <f>IF(M550&lt;&gt;0,M550,IF(ISNA(VLOOKUP(D550,TH!D$4:K$3889,6,0))=TRUE,"Nợ HP",""))</f>
        <v/>
      </c>
      <c r="Q550" s="174">
        <f t="shared" si="90"/>
        <v>548</v>
      </c>
      <c r="R550" s="175">
        <f t="shared" si="89"/>
        <v>1</v>
      </c>
    </row>
    <row r="551" spans="1:18" ht="24.75" customHeight="1">
      <c r="A551" s="54">
        <f t="shared" si="88"/>
        <v>549</v>
      </c>
      <c r="B551" s="55" t="str">
        <f t="shared" si="85"/>
        <v>K16E3038</v>
      </c>
      <c r="C551" s="54">
        <f t="shared" si="86"/>
        <v>38</v>
      </c>
      <c r="D551" s="50">
        <v>162314705</v>
      </c>
      <c r="E551" s="57" t="s">
        <v>1174</v>
      </c>
      <c r="F551" s="58" t="s">
        <v>546</v>
      </c>
      <c r="G551" s="53" t="s">
        <v>756</v>
      </c>
      <c r="H551" s="51" t="s">
        <v>1115</v>
      </c>
      <c r="I551" s="56">
        <v>405</v>
      </c>
      <c r="J551" s="52" t="s">
        <v>1116</v>
      </c>
      <c r="K551" s="171" t="str">
        <f t="shared" si="92"/>
        <v>405K16E30</v>
      </c>
      <c r="L551" s="172">
        <f t="shared" si="87"/>
        <v>1</v>
      </c>
      <c r="M551" s="173"/>
      <c r="N551" s="174" t="str">
        <f t="shared" si="91"/>
        <v/>
      </c>
      <c r="O551" s="190" t="str">
        <f>VLOOKUP(D551,TH!D$3:K$3889,6,0)</f>
        <v>x</v>
      </c>
      <c r="P551" s="175" t="str">
        <f>IF(M551&lt;&gt;0,M551,IF(ISNA(VLOOKUP(D551,TH!D$4:K$3889,6,0))=TRUE,"Nợ HP",""))</f>
        <v/>
      </c>
      <c r="Q551" s="174">
        <f t="shared" si="90"/>
        <v>549</v>
      </c>
      <c r="R551" s="175">
        <f t="shared" si="89"/>
        <v>1</v>
      </c>
    </row>
    <row r="552" spans="1:18" ht="24.75" customHeight="1">
      <c r="A552" s="54">
        <f t="shared" si="88"/>
        <v>550</v>
      </c>
      <c r="B552" s="55" t="str">
        <f t="shared" si="85"/>
        <v>K16E3039</v>
      </c>
      <c r="C552" s="54">
        <f t="shared" si="86"/>
        <v>39</v>
      </c>
      <c r="D552" s="50">
        <v>162324924</v>
      </c>
      <c r="E552" s="57" t="s">
        <v>1175</v>
      </c>
      <c r="F552" s="58" t="s">
        <v>1176</v>
      </c>
      <c r="G552" s="53" t="s">
        <v>612</v>
      </c>
      <c r="H552" s="51" t="s">
        <v>1115</v>
      </c>
      <c r="I552" s="56">
        <v>405</v>
      </c>
      <c r="J552" s="52" t="s">
        <v>1116</v>
      </c>
      <c r="K552" s="171" t="str">
        <f t="shared" si="92"/>
        <v>405K16E30</v>
      </c>
      <c r="L552" s="172">
        <f t="shared" si="87"/>
        <v>1</v>
      </c>
      <c r="M552" s="173"/>
      <c r="N552" s="174" t="str">
        <f t="shared" si="91"/>
        <v/>
      </c>
      <c r="O552" s="190" t="str">
        <f>VLOOKUP(D552,TH!D$3:K$3889,6,0)</f>
        <v>x</v>
      </c>
      <c r="P552" s="175" t="str">
        <f>IF(M552&lt;&gt;0,M552,IF(ISNA(VLOOKUP(D552,TH!D$4:K$3889,6,0))=TRUE,"Nợ HP",""))</f>
        <v/>
      </c>
      <c r="Q552" s="174">
        <f t="shared" si="90"/>
        <v>550</v>
      </c>
      <c r="R552" s="175">
        <f t="shared" si="89"/>
        <v>1</v>
      </c>
    </row>
    <row r="553" spans="1:18" ht="24.75" customHeight="1">
      <c r="A553" s="54">
        <f t="shared" si="88"/>
        <v>551</v>
      </c>
      <c r="B553" s="55" t="str">
        <f t="shared" si="85"/>
        <v>K16E3040</v>
      </c>
      <c r="C553" s="54">
        <f t="shared" si="86"/>
        <v>40</v>
      </c>
      <c r="D553" s="50">
        <v>162317370</v>
      </c>
      <c r="E553" s="57" t="s">
        <v>1177</v>
      </c>
      <c r="F553" s="58" t="s">
        <v>548</v>
      </c>
      <c r="G553" s="53" t="s">
        <v>387</v>
      </c>
      <c r="H553" s="51" t="s">
        <v>1115</v>
      </c>
      <c r="I553" s="56">
        <v>405</v>
      </c>
      <c r="J553" s="52" t="s">
        <v>1116</v>
      </c>
      <c r="K553" s="171" t="str">
        <f t="shared" si="92"/>
        <v>405K16E30</v>
      </c>
      <c r="L553" s="172">
        <f t="shared" si="87"/>
        <v>1</v>
      </c>
      <c r="M553" s="173"/>
      <c r="N553" s="174" t="str">
        <f t="shared" si="91"/>
        <v/>
      </c>
      <c r="O553" s="190" t="str">
        <f>VLOOKUP(D553,TH!D$3:K$3889,6,0)</f>
        <v>x</v>
      </c>
      <c r="P553" s="175" t="str">
        <f>IF(M553&lt;&gt;0,M553,IF(ISNA(VLOOKUP(D553,TH!D$4:K$3889,6,0))=TRUE,"Nợ HP",""))</f>
        <v/>
      </c>
      <c r="Q553" s="174">
        <f t="shared" si="90"/>
        <v>551</v>
      </c>
      <c r="R553" s="175">
        <f t="shared" si="89"/>
        <v>1</v>
      </c>
    </row>
    <row r="554" spans="1:18" ht="24.75" customHeight="1">
      <c r="A554" s="54">
        <f t="shared" si="88"/>
        <v>552</v>
      </c>
      <c r="B554" s="55" t="str">
        <f t="shared" si="85"/>
        <v>K16E3041</v>
      </c>
      <c r="C554" s="54">
        <f t="shared" si="86"/>
        <v>41</v>
      </c>
      <c r="D554" s="50">
        <v>162314726</v>
      </c>
      <c r="E554" s="57" t="s">
        <v>813</v>
      </c>
      <c r="F554" s="58" t="s">
        <v>1178</v>
      </c>
      <c r="G554" s="53" t="s">
        <v>1179</v>
      </c>
      <c r="H554" s="51" t="s">
        <v>1115</v>
      </c>
      <c r="I554" s="56">
        <v>405</v>
      </c>
      <c r="J554" s="52" t="s">
        <v>1116</v>
      </c>
      <c r="K554" s="171" t="str">
        <f t="shared" si="92"/>
        <v>405K16E30</v>
      </c>
      <c r="L554" s="172">
        <f t="shared" si="87"/>
        <v>1</v>
      </c>
      <c r="M554" s="173"/>
      <c r="N554" s="174" t="str">
        <f t="shared" si="91"/>
        <v/>
      </c>
      <c r="O554" s="190" t="str">
        <f>VLOOKUP(D554,TH!D$3:K$3889,6,0)</f>
        <v>x</v>
      </c>
      <c r="P554" s="175" t="str">
        <f>IF(M554&lt;&gt;0,M554,IF(ISNA(VLOOKUP(D554,TH!D$4:K$3889,6,0))=TRUE,"Nợ HP",""))</f>
        <v/>
      </c>
      <c r="Q554" s="174">
        <f t="shared" si="90"/>
        <v>552</v>
      </c>
      <c r="R554" s="175">
        <f t="shared" si="89"/>
        <v>1</v>
      </c>
    </row>
    <row r="555" spans="1:18" ht="24.75" customHeight="1">
      <c r="A555" s="54">
        <f t="shared" si="88"/>
        <v>553</v>
      </c>
      <c r="B555" s="55" t="str">
        <f t="shared" si="85"/>
        <v>K16E3042</v>
      </c>
      <c r="C555" s="54">
        <f t="shared" si="86"/>
        <v>42</v>
      </c>
      <c r="D555" s="50">
        <v>162314734</v>
      </c>
      <c r="E555" s="57" t="s">
        <v>899</v>
      </c>
      <c r="F555" s="58" t="s">
        <v>657</v>
      </c>
      <c r="G555" s="53" t="s">
        <v>456</v>
      </c>
      <c r="H555" s="51" t="s">
        <v>1115</v>
      </c>
      <c r="I555" s="56">
        <v>405</v>
      </c>
      <c r="J555" s="52" t="s">
        <v>1116</v>
      </c>
      <c r="K555" s="171" t="str">
        <f t="shared" si="92"/>
        <v>405K16E30</v>
      </c>
      <c r="L555" s="172">
        <f t="shared" si="87"/>
        <v>1</v>
      </c>
      <c r="M555" s="173"/>
      <c r="N555" s="174" t="str">
        <f t="shared" si="91"/>
        <v/>
      </c>
      <c r="O555" s="190" t="str">
        <f>VLOOKUP(D555,TH!D$3:K$3889,6,0)</f>
        <v>x</v>
      </c>
      <c r="P555" s="175" t="str">
        <f>IF(M555&lt;&gt;0,M555,IF(ISNA(VLOOKUP(D555,TH!D$4:K$3889,6,0))=TRUE,"Nợ HP",""))</f>
        <v/>
      </c>
      <c r="Q555" s="174">
        <f t="shared" si="90"/>
        <v>553</v>
      </c>
      <c r="R555" s="175">
        <f t="shared" si="89"/>
        <v>1</v>
      </c>
    </row>
    <row r="556" spans="1:18" ht="24.75" customHeight="1">
      <c r="A556" s="54">
        <f t="shared" si="88"/>
        <v>554</v>
      </c>
      <c r="B556" s="55" t="str">
        <f t="shared" si="85"/>
        <v>K16E3043</v>
      </c>
      <c r="C556" s="54">
        <f t="shared" si="86"/>
        <v>43</v>
      </c>
      <c r="D556" s="50">
        <v>162314737</v>
      </c>
      <c r="E556" s="57" t="s">
        <v>1180</v>
      </c>
      <c r="F556" s="58" t="s">
        <v>657</v>
      </c>
      <c r="G556" s="53" t="s">
        <v>481</v>
      </c>
      <c r="H556" s="51" t="s">
        <v>1115</v>
      </c>
      <c r="I556" s="56">
        <v>405</v>
      </c>
      <c r="J556" s="52" t="s">
        <v>1116</v>
      </c>
      <c r="K556" s="171" t="str">
        <f t="shared" si="92"/>
        <v>405K16E30</v>
      </c>
      <c r="L556" s="172">
        <f t="shared" si="87"/>
        <v>1</v>
      </c>
      <c r="M556" s="173"/>
      <c r="N556" s="174" t="str">
        <f t="shared" si="91"/>
        <v/>
      </c>
      <c r="O556" s="190" t="str">
        <f>VLOOKUP(D556,TH!D$3:K$3889,6,0)</f>
        <v>x</v>
      </c>
      <c r="P556" s="175" t="str">
        <f>IF(M556&lt;&gt;0,M556,IF(ISNA(VLOOKUP(D556,TH!D$4:K$3889,6,0))=TRUE,"Nợ HP",""))</f>
        <v/>
      </c>
      <c r="Q556" s="174">
        <f t="shared" si="90"/>
        <v>554</v>
      </c>
      <c r="R556" s="175">
        <f t="shared" si="89"/>
        <v>1</v>
      </c>
    </row>
    <row r="557" spans="1:18" ht="24.75" customHeight="1">
      <c r="A557" s="54">
        <f t="shared" si="88"/>
        <v>555</v>
      </c>
      <c r="B557" s="55" t="str">
        <f t="shared" si="85"/>
        <v>K16E3044</v>
      </c>
      <c r="C557" s="54">
        <f t="shared" si="86"/>
        <v>44</v>
      </c>
      <c r="D557" s="50">
        <v>162314742</v>
      </c>
      <c r="E557" s="57" t="s">
        <v>1181</v>
      </c>
      <c r="F557" s="58" t="s">
        <v>657</v>
      </c>
      <c r="G557" s="53" t="s">
        <v>1182</v>
      </c>
      <c r="H557" s="51" t="s">
        <v>1115</v>
      </c>
      <c r="I557" s="56">
        <v>405</v>
      </c>
      <c r="J557" s="52" t="s">
        <v>1116</v>
      </c>
      <c r="K557" s="171" t="str">
        <f t="shared" si="92"/>
        <v>405K16E30</v>
      </c>
      <c r="L557" s="172">
        <f t="shared" si="87"/>
        <v>1</v>
      </c>
      <c r="M557" s="173"/>
      <c r="N557" s="174" t="str">
        <f t="shared" si="91"/>
        <v/>
      </c>
      <c r="O557" s="190" t="str">
        <f>VLOOKUP(D557,TH!D$3:K$3889,6,0)</f>
        <v>x</v>
      </c>
      <c r="P557" s="175" t="str">
        <f>IF(M557&lt;&gt;0,M557,IF(ISNA(VLOOKUP(D557,TH!D$4:K$3889,6,0))=TRUE,"Nợ HP",""))</f>
        <v/>
      </c>
      <c r="Q557" s="174">
        <f t="shared" si="90"/>
        <v>555</v>
      </c>
      <c r="R557" s="175">
        <f t="shared" si="89"/>
        <v>1</v>
      </c>
    </row>
    <row r="558" spans="1:18" ht="24.75" customHeight="1">
      <c r="A558" s="54">
        <f t="shared" si="88"/>
        <v>556</v>
      </c>
      <c r="B558" s="55" t="str">
        <f t="shared" si="85"/>
        <v>K16E3045</v>
      </c>
      <c r="C558" s="54">
        <f t="shared" si="86"/>
        <v>45</v>
      </c>
      <c r="D558" s="50">
        <v>162317503</v>
      </c>
      <c r="E558" s="57" t="s">
        <v>1183</v>
      </c>
      <c r="F558" s="58" t="s">
        <v>657</v>
      </c>
      <c r="G558" s="53" t="s">
        <v>1056</v>
      </c>
      <c r="H558" s="51" t="s">
        <v>1115</v>
      </c>
      <c r="I558" s="56">
        <v>405</v>
      </c>
      <c r="J558" s="52" t="s">
        <v>1116</v>
      </c>
      <c r="K558" s="171" t="str">
        <f t="shared" si="92"/>
        <v>405K16E30</v>
      </c>
      <c r="L558" s="172">
        <f t="shared" si="87"/>
        <v>1</v>
      </c>
      <c r="M558" s="173"/>
      <c r="N558" s="174" t="str">
        <f t="shared" si="91"/>
        <v/>
      </c>
      <c r="O558" s="190" t="str">
        <f>VLOOKUP(D558,TH!D$3:K$3889,6,0)</f>
        <v>x</v>
      </c>
      <c r="P558" s="175" t="str">
        <f>IF(M558&lt;&gt;0,M558,IF(ISNA(VLOOKUP(D558,TH!D$4:K$3889,6,0))=TRUE,"Nợ HP",""))</f>
        <v/>
      </c>
      <c r="Q558" s="174">
        <f t="shared" si="90"/>
        <v>556</v>
      </c>
      <c r="R558" s="175">
        <f t="shared" si="89"/>
        <v>1</v>
      </c>
    </row>
    <row r="559" spans="1:18" ht="24.75" customHeight="1">
      <c r="A559" s="54">
        <f t="shared" si="88"/>
        <v>557</v>
      </c>
      <c r="B559" s="55" t="str">
        <f t="shared" si="85"/>
        <v>K16E3046</v>
      </c>
      <c r="C559" s="54">
        <f t="shared" si="86"/>
        <v>46</v>
      </c>
      <c r="D559" s="50">
        <v>162314749</v>
      </c>
      <c r="E559" s="57" t="s">
        <v>901</v>
      </c>
      <c r="F559" s="58" t="s">
        <v>660</v>
      </c>
      <c r="G559" s="53" t="s">
        <v>1184</v>
      </c>
      <c r="H559" s="51" t="s">
        <v>1115</v>
      </c>
      <c r="I559" s="56">
        <v>405</v>
      </c>
      <c r="J559" s="52" t="s">
        <v>1116</v>
      </c>
      <c r="K559" s="171" t="str">
        <f t="shared" si="92"/>
        <v>405K16E30</v>
      </c>
      <c r="L559" s="172">
        <f t="shared" si="87"/>
        <v>1</v>
      </c>
      <c r="M559" s="173"/>
      <c r="N559" s="174" t="str">
        <f t="shared" si="91"/>
        <v/>
      </c>
      <c r="O559" s="190" t="str">
        <f>VLOOKUP(D559,TH!D$3:K$3889,6,0)</f>
        <v>x</v>
      </c>
      <c r="P559" s="175" t="str">
        <f>IF(M559&lt;&gt;0,M559,IF(ISNA(VLOOKUP(D559,TH!D$4:K$3889,6,0))=TRUE,"Nợ HP",""))</f>
        <v/>
      </c>
      <c r="Q559" s="174">
        <f t="shared" si="90"/>
        <v>557</v>
      </c>
      <c r="R559" s="175">
        <f t="shared" si="89"/>
        <v>1</v>
      </c>
    </row>
    <row r="560" spans="1:18" ht="24.75" customHeight="1">
      <c r="A560" s="54">
        <f t="shared" si="88"/>
        <v>558</v>
      </c>
      <c r="B560" s="55" t="str">
        <f t="shared" si="85"/>
        <v>K16E3047</v>
      </c>
      <c r="C560" s="54">
        <f t="shared" si="86"/>
        <v>47</v>
      </c>
      <c r="D560" s="50">
        <v>162314760</v>
      </c>
      <c r="E560" s="57" t="s">
        <v>822</v>
      </c>
      <c r="F560" s="58" t="s">
        <v>405</v>
      </c>
      <c r="G560" s="53" t="s">
        <v>497</v>
      </c>
      <c r="H560" s="51" t="s">
        <v>1115</v>
      </c>
      <c r="I560" s="56">
        <v>405</v>
      </c>
      <c r="J560" s="52" t="s">
        <v>1116</v>
      </c>
      <c r="K560" s="171" t="str">
        <f t="shared" si="92"/>
        <v>405K16E30</v>
      </c>
      <c r="L560" s="172">
        <f t="shared" si="87"/>
        <v>1</v>
      </c>
      <c r="M560" s="173"/>
      <c r="N560" s="174" t="str">
        <f t="shared" si="91"/>
        <v/>
      </c>
      <c r="O560" s="190" t="str">
        <f>VLOOKUP(D560,TH!D$3:K$3889,6,0)</f>
        <v>x</v>
      </c>
      <c r="P560" s="175" t="str">
        <f>IF(M560&lt;&gt;0,M560,IF(ISNA(VLOOKUP(D560,TH!D$4:K$3889,6,0))=TRUE,"Nợ HP",""))</f>
        <v/>
      </c>
      <c r="Q560" s="174">
        <f t="shared" si="90"/>
        <v>558</v>
      </c>
      <c r="R560" s="175">
        <f t="shared" si="89"/>
        <v>1</v>
      </c>
    </row>
    <row r="561" spans="1:18" ht="24.75" customHeight="1">
      <c r="A561" s="54">
        <f t="shared" si="88"/>
        <v>559</v>
      </c>
      <c r="B561" s="55" t="str">
        <f t="shared" si="85"/>
        <v>K16E3048</v>
      </c>
      <c r="C561" s="54">
        <f t="shared" si="86"/>
        <v>48</v>
      </c>
      <c r="D561" s="333">
        <v>169321812</v>
      </c>
      <c r="E561" s="334" t="s">
        <v>661</v>
      </c>
      <c r="F561" s="335" t="s">
        <v>593</v>
      </c>
      <c r="G561" s="336"/>
      <c r="H561" s="336" t="s">
        <v>2338</v>
      </c>
      <c r="I561" s="56">
        <v>406</v>
      </c>
      <c r="J561" s="52" t="s">
        <v>1116</v>
      </c>
      <c r="K561" s="171" t="str">
        <f t="shared" ref="K561" si="93">I561&amp;J561</f>
        <v>406K16E30</v>
      </c>
      <c r="L561" s="172">
        <f t="shared" si="87"/>
        <v>1</v>
      </c>
      <c r="M561" s="338">
        <v>24049</v>
      </c>
      <c r="N561" s="174" t="str">
        <f t="shared" ref="N561" si="94">IF(M561&lt;&gt;0,"Học Ghép","")</f>
        <v>Học Ghép</v>
      </c>
      <c r="O561" s="190" t="e">
        <f>VLOOKUP(D561,TH!D$3:K$3889,6,0)</f>
        <v>#N/A</v>
      </c>
      <c r="P561" s="175">
        <f>IF(M561&lt;&gt;0,M561,IF(ISNA(VLOOKUP(D561,TH!D$4:K$3889,6,0))=TRUE,"Nợ HP",""))</f>
        <v>24049</v>
      </c>
      <c r="Q561" s="174">
        <f t="shared" si="90"/>
        <v>559</v>
      </c>
      <c r="R561" s="175">
        <f t="shared" si="89"/>
        <v>1</v>
      </c>
    </row>
    <row r="562" spans="1:18" ht="24.75" customHeight="1">
      <c r="A562" s="54">
        <f t="shared" si="88"/>
        <v>560</v>
      </c>
      <c r="B562" s="55" t="str">
        <f t="shared" si="85"/>
        <v>K16E3101</v>
      </c>
      <c r="C562" s="54">
        <f t="shared" si="86"/>
        <v>1</v>
      </c>
      <c r="D562" s="50">
        <v>162317273</v>
      </c>
      <c r="E562" s="57" t="s">
        <v>1185</v>
      </c>
      <c r="F562" s="58" t="s">
        <v>1186</v>
      </c>
      <c r="G562" s="53" t="s">
        <v>1187</v>
      </c>
      <c r="H562" s="51" t="s">
        <v>1119</v>
      </c>
      <c r="I562" s="56">
        <v>405</v>
      </c>
      <c r="J562" s="52" t="s">
        <v>1188</v>
      </c>
      <c r="K562" s="171" t="str">
        <f t="shared" si="92"/>
        <v>405K16E31</v>
      </c>
      <c r="L562" s="172">
        <f t="shared" si="87"/>
        <v>1</v>
      </c>
      <c r="M562" s="173"/>
      <c r="N562" s="174" t="str">
        <f t="shared" si="91"/>
        <v/>
      </c>
      <c r="O562" s="190" t="str">
        <f>VLOOKUP(D562,TH!D$3:K$3889,6,0)</f>
        <v>x</v>
      </c>
      <c r="P562" s="175" t="str">
        <f>IF(M562&lt;&gt;0,M562,IF(ISNA(VLOOKUP(D562,TH!D$4:K$3889,6,0))=TRUE,"Nợ HP",""))</f>
        <v/>
      </c>
      <c r="Q562" s="174">
        <f t="shared" si="90"/>
        <v>560</v>
      </c>
      <c r="R562" s="175">
        <f t="shared" si="89"/>
        <v>1</v>
      </c>
    </row>
    <row r="563" spans="1:18" ht="24.75" customHeight="1">
      <c r="A563" s="54">
        <f t="shared" si="88"/>
        <v>561</v>
      </c>
      <c r="B563" s="55" t="str">
        <f t="shared" si="85"/>
        <v>K16E3102</v>
      </c>
      <c r="C563" s="54">
        <f t="shared" si="86"/>
        <v>2</v>
      </c>
      <c r="D563" s="50">
        <v>162316720</v>
      </c>
      <c r="E563" s="57" t="s">
        <v>918</v>
      </c>
      <c r="F563" s="58" t="s">
        <v>1122</v>
      </c>
      <c r="G563" s="53" t="s">
        <v>1189</v>
      </c>
      <c r="H563" s="51" t="s">
        <v>1190</v>
      </c>
      <c r="I563" s="56">
        <v>405</v>
      </c>
      <c r="J563" s="52" t="s">
        <v>1188</v>
      </c>
      <c r="K563" s="171" t="str">
        <f t="shared" si="92"/>
        <v>405K16E31</v>
      </c>
      <c r="L563" s="172">
        <f t="shared" si="87"/>
        <v>1</v>
      </c>
      <c r="M563" s="173"/>
      <c r="N563" s="174" t="str">
        <f t="shared" si="91"/>
        <v/>
      </c>
      <c r="O563" s="190" t="str">
        <f>VLOOKUP(D563,TH!D$3:K$3889,6,0)</f>
        <v>x</v>
      </c>
      <c r="P563" s="175" t="str">
        <f>IF(M563&lt;&gt;0,M563,IF(ISNA(VLOOKUP(D563,TH!D$4:K$3889,6,0))=TRUE,"Nợ HP",""))</f>
        <v/>
      </c>
      <c r="Q563" s="174">
        <f t="shared" si="90"/>
        <v>561</v>
      </c>
      <c r="R563" s="175">
        <f t="shared" si="89"/>
        <v>1</v>
      </c>
    </row>
    <row r="564" spans="1:18" ht="24.75" customHeight="1">
      <c r="A564" s="54">
        <f t="shared" si="88"/>
        <v>562</v>
      </c>
      <c r="B564" s="55" t="str">
        <f t="shared" si="85"/>
        <v>K16E3103</v>
      </c>
      <c r="C564" s="54">
        <f t="shared" si="86"/>
        <v>3</v>
      </c>
      <c r="D564" s="50">
        <v>162314545</v>
      </c>
      <c r="E564" s="57" t="s">
        <v>1191</v>
      </c>
      <c r="F564" s="58" t="s">
        <v>323</v>
      </c>
      <c r="G564" s="53" t="s">
        <v>1101</v>
      </c>
      <c r="H564" s="51" t="s">
        <v>1190</v>
      </c>
      <c r="I564" s="56">
        <v>405</v>
      </c>
      <c r="J564" s="52" t="s">
        <v>1188</v>
      </c>
      <c r="K564" s="171" t="str">
        <f t="shared" si="92"/>
        <v>405K16E31</v>
      </c>
      <c r="L564" s="172">
        <f t="shared" si="87"/>
        <v>1</v>
      </c>
      <c r="M564" s="173"/>
      <c r="N564" s="174" t="str">
        <f t="shared" si="91"/>
        <v/>
      </c>
      <c r="O564" s="190" t="e">
        <f>VLOOKUP(D564,TH!D$3:K$3889,6,0)</f>
        <v>#N/A</v>
      </c>
      <c r="P564" s="175" t="str">
        <f>IF(M564&lt;&gt;0,M564,IF(ISNA(VLOOKUP(D564,TH!D$4:K$3889,6,0))=TRUE,"Nợ HP",""))</f>
        <v>Nợ HP</v>
      </c>
      <c r="Q564" s="174">
        <f t="shared" si="90"/>
        <v>562</v>
      </c>
      <c r="R564" s="175">
        <f t="shared" si="89"/>
        <v>1</v>
      </c>
    </row>
    <row r="565" spans="1:18" ht="24.75" customHeight="1">
      <c r="A565" s="54">
        <f t="shared" si="88"/>
        <v>563</v>
      </c>
      <c r="B565" s="55" t="str">
        <f t="shared" si="85"/>
        <v>K16E3104</v>
      </c>
      <c r="C565" s="54">
        <f t="shared" si="86"/>
        <v>4</v>
      </c>
      <c r="D565" s="50">
        <v>162353991</v>
      </c>
      <c r="E565" s="57" t="s">
        <v>1192</v>
      </c>
      <c r="F565" s="58" t="s">
        <v>323</v>
      </c>
      <c r="G565" s="53" t="s">
        <v>1056</v>
      </c>
      <c r="H565" s="51" t="s">
        <v>1119</v>
      </c>
      <c r="I565" s="56">
        <v>405</v>
      </c>
      <c r="J565" s="52" t="s">
        <v>1188</v>
      </c>
      <c r="K565" s="171" t="str">
        <f t="shared" si="92"/>
        <v>405K16E31</v>
      </c>
      <c r="L565" s="172">
        <f t="shared" si="87"/>
        <v>1</v>
      </c>
      <c r="M565" s="173"/>
      <c r="N565" s="174" t="str">
        <f t="shared" si="91"/>
        <v/>
      </c>
      <c r="O565" s="190" t="str">
        <f>VLOOKUP(D565,TH!D$3:K$3889,6,0)</f>
        <v>x</v>
      </c>
      <c r="P565" s="175" t="str">
        <f>IF(M565&lt;&gt;0,M565,IF(ISNA(VLOOKUP(D565,TH!D$4:K$3889,6,0))=TRUE,"Nợ HP",""))</f>
        <v/>
      </c>
      <c r="Q565" s="174">
        <f t="shared" si="90"/>
        <v>563</v>
      </c>
      <c r="R565" s="175">
        <f t="shared" si="89"/>
        <v>1</v>
      </c>
    </row>
    <row r="566" spans="1:18" ht="24.75" customHeight="1">
      <c r="A566" s="54">
        <f t="shared" si="88"/>
        <v>564</v>
      </c>
      <c r="B566" s="55" t="str">
        <f t="shared" si="85"/>
        <v>K16E3105</v>
      </c>
      <c r="C566" s="54">
        <f t="shared" si="86"/>
        <v>5</v>
      </c>
      <c r="D566" s="50">
        <v>162314546</v>
      </c>
      <c r="E566" s="57" t="s">
        <v>1193</v>
      </c>
      <c r="F566" s="58" t="s">
        <v>196</v>
      </c>
      <c r="G566" s="53" t="s">
        <v>502</v>
      </c>
      <c r="H566" s="51" t="s">
        <v>1190</v>
      </c>
      <c r="I566" s="56">
        <v>405</v>
      </c>
      <c r="J566" s="52" t="s">
        <v>1188</v>
      </c>
      <c r="K566" s="171" t="str">
        <f t="shared" si="92"/>
        <v>405K16E31</v>
      </c>
      <c r="L566" s="172">
        <f t="shared" si="87"/>
        <v>1</v>
      </c>
      <c r="M566" s="173"/>
      <c r="N566" s="174" t="str">
        <f t="shared" si="91"/>
        <v/>
      </c>
      <c r="O566" s="190" t="str">
        <f>VLOOKUP(D566,TH!D$3:K$3889,6,0)</f>
        <v>x</v>
      </c>
      <c r="P566" s="175" t="str">
        <f>IF(M566&lt;&gt;0,M566,IF(ISNA(VLOOKUP(D566,TH!D$4:K$3889,6,0))=TRUE,"Nợ HP",""))</f>
        <v/>
      </c>
      <c r="Q566" s="174">
        <f t="shared" si="90"/>
        <v>564</v>
      </c>
      <c r="R566" s="175">
        <f t="shared" si="89"/>
        <v>1</v>
      </c>
    </row>
    <row r="567" spans="1:18" ht="24.75" customHeight="1">
      <c r="A567" s="54">
        <f t="shared" si="88"/>
        <v>565</v>
      </c>
      <c r="B567" s="55" t="str">
        <f t="shared" si="85"/>
        <v>K16E3106</v>
      </c>
      <c r="C567" s="54">
        <f t="shared" si="86"/>
        <v>6</v>
      </c>
      <c r="D567" s="50">
        <v>162314561</v>
      </c>
      <c r="E567" s="57" t="s">
        <v>901</v>
      </c>
      <c r="F567" s="58" t="s">
        <v>331</v>
      </c>
      <c r="G567" s="53" t="s">
        <v>715</v>
      </c>
      <c r="H567" s="51" t="s">
        <v>1190</v>
      </c>
      <c r="I567" s="56">
        <v>405</v>
      </c>
      <c r="J567" s="52" t="s">
        <v>1188</v>
      </c>
      <c r="K567" s="171" t="str">
        <f t="shared" si="92"/>
        <v>405K16E31</v>
      </c>
      <c r="L567" s="172">
        <f t="shared" si="87"/>
        <v>1</v>
      </c>
      <c r="M567" s="173"/>
      <c r="N567" s="174" t="str">
        <f t="shared" si="91"/>
        <v/>
      </c>
      <c r="O567" s="190" t="str">
        <f>VLOOKUP(D567,TH!D$3:K$3889,6,0)</f>
        <v>x</v>
      </c>
      <c r="P567" s="175" t="str">
        <f>IF(M567&lt;&gt;0,M567,IF(ISNA(VLOOKUP(D567,TH!D$4:K$3889,6,0))=TRUE,"Nợ HP",""))</f>
        <v/>
      </c>
      <c r="Q567" s="174">
        <f t="shared" si="90"/>
        <v>565</v>
      </c>
      <c r="R567" s="175">
        <f t="shared" si="89"/>
        <v>1</v>
      </c>
    </row>
    <row r="568" spans="1:18" ht="24.75" customHeight="1">
      <c r="A568" s="54">
        <f t="shared" si="88"/>
        <v>566</v>
      </c>
      <c r="B568" s="55" t="str">
        <f t="shared" si="85"/>
        <v>K16E3107</v>
      </c>
      <c r="C568" s="54">
        <f t="shared" si="86"/>
        <v>7</v>
      </c>
      <c r="D568" s="50">
        <v>162324820</v>
      </c>
      <c r="E568" s="57" t="s">
        <v>123</v>
      </c>
      <c r="F568" s="58" t="s">
        <v>199</v>
      </c>
      <c r="G568" s="53" t="s">
        <v>1194</v>
      </c>
      <c r="H568" s="51" t="s">
        <v>1119</v>
      </c>
      <c r="I568" s="56">
        <v>405</v>
      </c>
      <c r="J568" s="52" t="s">
        <v>1188</v>
      </c>
      <c r="K568" s="171" t="str">
        <f t="shared" si="92"/>
        <v>405K16E31</v>
      </c>
      <c r="L568" s="172">
        <f t="shared" si="87"/>
        <v>1</v>
      </c>
      <c r="M568" s="173"/>
      <c r="N568" s="174" t="str">
        <f t="shared" si="91"/>
        <v/>
      </c>
      <c r="O568" s="190" t="str">
        <f>VLOOKUP(D568,TH!D$3:K$3889,6,0)</f>
        <v>x</v>
      </c>
      <c r="P568" s="175" t="str">
        <f>IF(M568&lt;&gt;0,M568,IF(ISNA(VLOOKUP(D568,TH!D$4:K$3889,6,0))=TRUE,"Nợ HP",""))</f>
        <v/>
      </c>
      <c r="Q568" s="174">
        <f t="shared" si="90"/>
        <v>566</v>
      </c>
      <c r="R568" s="175">
        <f t="shared" si="89"/>
        <v>1</v>
      </c>
    </row>
    <row r="569" spans="1:18" ht="24.75" customHeight="1">
      <c r="A569" s="54">
        <f t="shared" si="88"/>
        <v>567</v>
      </c>
      <c r="B569" s="55" t="str">
        <f t="shared" si="85"/>
        <v>K16E3108</v>
      </c>
      <c r="C569" s="54">
        <f t="shared" si="86"/>
        <v>8</v>
      </c>
      <c r="D569" s="50">
        <v>162317017</v>
      </c>
      <c r="E569" s="57" t="s">
        <v>1130</v>
      </c>
      <c r="F569" s="58" t="s">
        <v>428</v>
      </c>
      <c r="G569" s="53" t="s">
        <v>545</v>
      </c>
      <c r="H569" s="51" t="s">
        <v>1119</v>
      </c>
      <c r="I569" s="56">
        <v>405</v>
      </c>
      <c r="J569" s="52" t="s">
        <v>1188</v>
      </c>
      <c r="K569" s="171" t="str">
        <f t="shared" si="92"/>
        <v>405K16E31</v>
      </c>
      <c r="L569" s="172">
        <f t="shared" si="87"/>
        <v>1</v>
      </c>
      <c r="M569" s="173"/>
      <c r="N569" s="174" t="str">
        <f t="shared" si="91"/>
        <v/>
      </c>
      <c r="O569" s="190" t="str">
        <f>VLOOKUP(D569,TH!D$3:K$3889,6,0)</f>
        <v>x</v>
      </c>
      <c r="P569" s="175" t="str">
        <f>IF(M569&lt;&gt;0,M569,IF(ISNA(VLOOKUP(D569,TH!D$4:K$3889,6,0))=TRUE,"Nợ HP",""))</f>
        <v/>
      </c>
      <c r="Q569" s="174">
        <f t="shared" si="90"/>
        <v>567</v>
      </c>
      <c r="R569" s="175">
        <f t="shared" si="89"/>
        <v>1</v>
      </c>
    </row>
    <row r="570" spans="1:18" ht="24.75" customHeight="1">
      <c r="A570" s="54">
        <f t="shared" si="88"/>
        <v>568</v>
      </c>
      <c r="B570" s="55" t="str">
        <f t="shared" si="85"/>
        <v>K16E3109</v>
      </c>
      <c r="C570" s="54">
        <f t="shared" si="86"/>
        <v>9</v>
      </c>
      <c r="D570" s="50">
        <v>162314576</v>
      </c>
      <c r="E570" s="57" t="s">
        <v>880</v>
      </c>
      <c r="F570" s="58" t="s">
        <v>683</v>
      </c>
      <c r="G570" s="53" t="s">
        <v>1112</v>
      </c>
      <c r="H570" s="51" t="s">
        <v>1190</v>
      </c>
      <c r="I570" s="56">
        <v>405</v>
      </c>
      <c r="J570" s="52" t="s">
        <v>1188</v>
      </c>
      <c r="K570" s="171" t="str">
        <f t="shared" si="92"/>
        <v>405K16E31</v>
      </c>
      <c r="L570" s="172">
        <f t="shared" si="87"/>
        <v>1</v>
      </c>
      <c r="M570" s="173"/>
      <c r="N570" s="174" t="str">
        <f t="shared" si="91"/>
        <v/>
      </c>
      <c r="O570" s="190" t="str">
        <f>VLOOKUP(D570,TH!D$3:K$3889,6,0)</f>
        <v>x</v>
      </c>
      <c r="P570" s="175" t="str">
        <f>IF(M570&lt;&gt;0,M570,IF(ISNA(VLOOKUP(D570,TH!D$4:K$3889,6,0))=TRUE,"Nợ HP",""))</f>
        <v/>
      </c>
      <c r="Q570" s="174">
        <f t="shared" si="90"/>
        <v>568</v>
      </c>
      <c r="R570" s="175">
        <f t="shared" si="89"/>
        <v>1</v>
      </c>
    </row>
    <row r="571" spans="1:18" ht="24.75" customHeight="1">
      <c r="A571" s="54">
        <f t="shared" si="88"/>
        <v>569</v>
      </c>
      <c r="B571" s="55" t="str">
        <f t="shared" si="85"/>
        <v>K16E3110</v>
      </c>
      <c r="C571" s="54">
        <f t="shared" si="86"/>
        <v>10</v>
      </c>
      <c r="D571" s="50">
        <v>162314577</v>
      </c>
      <c r="E571" s="57" t="s">
        <v>857</v>
      </c>
      <c r="F571" s="58" t="s">
        <v>683</v>
      </c>
      <c r="G571" s="53" t="s">
        <v>1195</v>
      </c>
      <c r="H571" s="51" t="s">
        <v>1119</v>
      </c>
      <c r="I571" s="56">
        <v>405</v>
      </c>
      <c r="J571" s="52" t="s">
        <v>1188</v>
      </c>
      <c r="K571" s="171" t="str">
        <f t="shared" si="92"/>
        <v>405K16E31</v>
      </c>
      <c r="L571" s="172">
        <f t="shared" si="87"/>
        <v>1</v>
      </c>
      <c r="M571" s="173"/>
      <c r="N571" s="174" t="str">
        <f t="shared" si="91"/>
        <v/>
      </c>
      <c r="O571" s="190" t="str">
        <f>VLOOKUP(D571,TH!D$3:K$3889,6,0)</f>
        <v>x</v>
      </c>
      <c r="P571" s="175" t="str">
        <f>IF(M571&lt;&gt;0,M571,IF(ISNA(VLOOKUP(D571,TH!D$4:K$3889,6,0))=TRUE,"Nợ HP",""))</f>
        <v/>
      </c>
      <c r="Q571" s="174">
        <f t="shared" si="90"/>
        <v>569</v>
      </c>
      <c r="R571" s="175">
        <f t="shared" si="89"/>
        <v>1</v>
      </c>
    </row>
    <row r="572" spans="1:18" ht="24.75" customHeight="1">
      <c r="A572" s="54">
        <f t="shared" si="88"/>
        <v>570</v>
      </c>
      <c r="B572" s="55" t="str">
        <f t="shared" si="85"/>
        <v>K16E3111</v>
      </c>
      <c r="C572" s="54">
        <f t="shared" si="86"/>
        <v>11</v>
      </c>
      <c r="D572" s="50">
        <v>162324839</v>
      </c>
      <c r="E572" s="57" t="s">
        <v>1196</v>
      </c>
      <c r="F572" s="58" t="s">
        <v>593</v>
      </c>
      <c r="G572" s="53" t="s">
        <v>1197</v>
      </c>
      <c r="H572" s="51" t="s">
        <v>1119</v>
      </c>
      <c r="I572" s="56">
        <v>405</v>
      </c>
      <c r="J572" s="52" t="s">
        <v>1188</v>
      </c>
      <c r="K572" s="171" t="str">
        <f t="shared" si="92"/>
        <v>405K16E31</v>
      </c>
      <c r="L572" s="172">
        <f t="shared" si="87"/>
        <v>1</v>
      </c>
      <c r="M572" s="173"/>
      <c r="N572" s="174" t="str">
        <f t="shared" si="91"/>
        <v/>
      </c>
      <c r="O572" s="190" t="str">
        <f>VLOOKUP(D572,TH!D$3:K$3889,6,0)</f>
        <v>x</v>
      </c>
      <c r="P572" s="175" t="str">
        <f>IF(M572&lt;&gt;0,M572,IF(ISNA(VLOOKUP(D572,TH!D$4:K$3889,6,0))=TRUE,"Nợ HP",""))</f>
        <v/>
      </c>
      <c r="Q572" s="174">
        <f t="shared" si="90"/>
        <v>570</v>
      </c>
      <c r="R572" s="175">
        <f t="shared" si="89"/>
        <v>1</v>
      </c>
    </row>
    <row r="573" spans="1:18" ht="24.75" customHeight="1">
      <c r="A573" s="54">
        <f t="shared" si="88"/>
        <v>571</v>
      </c>
      <c r="B573" s="55" t="str">
        <f t="shared" si="85"/>
        <v>K16E3112</v>
      </c>
      <c r="C573" s="54">
        <f t="shared" si="86"/>
        <v>12</v>
      </c>
      <c r="D573" s="50">
        <v>162314590</v>
      </c>
      <c r="E573" s="57" t="s">
        <v>1198</v>
      </c>
      <c r="F573" s="58" t="s">
        <v>146</v>
      </c>
      <c r="G573" s="53" t="s">
        <v>988</v>
      </c>
      <c r="H573" s="51" t="s">
        <v>1119</v>
      </c>
      <c r="I573" s="56">
        <v>405</v>
      </c>
      <c r="J573" s="52" t="s">
        <v>1188</v>
      </c>
      <c r="K573" s="171" t="str">
        <f t="shared" si="92"/>
        <v>405K16E31</v>
      </c>
      <c r="L573" s="172">
        <f t="shared" si="87"/>
        <v>1</v>
      </c>
      <c r="M573" s="173"/>
      <c r="N573" s="174" t="str">
        <f t="shared" si="91"/>
        <v/>
      </c>
      <c r="O573" s="190" t="str">
        <f>VLOOKUP(D573,TH!D$3:K$3889,6,0)</f>
        <v>x</v>
      </c>
      <c r="P573" s="175" t="str">
        <f>IF(M573&lt;&gt;0,M573,IF(ISNA(VLOOKUP(D573,TH!D$4:K$3889,6,0))=TRUE,"Nợ HP",""))</f>
        <v/>
      </c>
      <c r="Q573" s="174">
        <f t="shared" si="90"/>
        <v>571</v>
      </c>
      <c r="R573" s="175">
        <f t="shared" si="89"/>
        <v>1</v>
      </c>
    </row>
    <row r="574" spans="1:18" ht="24.75" customHeight="1">
      <c r="A574" s="54">
        <f t="shared" si="88"/>
        <v>572</v>
      </c>
      <c r="B574" s="55" t="str">
        <f t="shared" si="85"/>
        <v>K16E3113</v>
      </c>
      <c r="C574" s="54">
        <f t="shared" si="86"/>
        <v>13</v>
      </c>
      <c r="D574" s="50">
        <v>162314591</v>
      </c>
      <c r="E574" s="57" t="s">
        <v>1199</v>
      </c>
      <c r="F574" s="58" t="s">
        <v>437</v>
      </c>
      <c r="G574" s="53" t="s">
        <v>561</v>
      </c>
      <c r="H574" s="51" t="s">
        <v>1190</v>
      </c>
      <c r="I574" s="56">
        <v>405</v>
      </c>
      <c r="J574" s="52" t="s">
        <v>1188</v>
      </c>
      <c r="K574" s="171" t="str">
        <f t="shared" si="92"/>
        <v>405K16E31</v>
      </c>
      <c r="L574" s="172">
        <f t="shared" si="87"/>
        <v>1</v>
      </c>
      <c r="M574" s="173"/>
      <c r="N574" s="174" t="str">
        <f t="shared" si="91"/>
        <v/>
      </c>
      <c r="O574" s="190" t="str">
        <f>VLOOKUP(D574,TH!D$3:K$3889,6,0)</f>
        <v>x</v>
      </c>
      <c r="P574" s="175" t="str">
        <f>IF(M574&lt;&gt;0,M574,IF(ISNA(VLOOKUP(D574,TH!D$4:K$3889,6,0))=TRUE,"Nợ HP",""))</f>
        <v/>
      </c>
      <c r="Q574" s="174">
        <f t="shared" si="90"/>
        <v>572</v>
      </c>
      <c r="R574" s="175">
        <f t="shared" si="89"/>
        <v>1</v>
      </c>
    </row>
    <row r="575" spans="1:18" ht="24.75" customHeight="1">
      <c r="A575" s="54">
        <f t="shared" si="88"/>
        <v>573</v>
      </c>
      <c r="B575" s="55" t="str">
        <f t="shared" si="85"/>
        <v>K16E3114</v>
      </c>
      <c r="C575" s="54">
        <f t="shared" si="86"/>
        <v>14</v>
      </c>
      <c r="D575" s="50">
        <v>162324841</v>
      </c>
      <c r="E575" s="57" t="s">
        <v>1200</v>
      </c>
      <c r="F575" s="58" t="s">
        <v>437</v>
      </c>
      <c r="G575" s="53" t="s">
        <v>904</v>
      </c>
      <c r="H575" s="51" t="s">
        <v>1119</v>
      </c>
      <c r="I575" s="56">
        <v>405</v>
      </c>
      <c r="J575" s="52" t="s">
        <v>1188</v>
      </c>
      <c r="K575" s="171" t="str">
        <f t="shared" si="92"/>
        <v>405K16E31</v>
      </c>
      <c r="L575" s="172">
        <f t="shared" si="87"/>
        <v>1</v>
      </c>
      <c r="M575" s="173"/>
      <c r="N575" s="174" t="str">
        <f t="shared" si="91"/>
        <v/>
      </c>
      <c r="O575" s="190" t="str">
        <f>VLOOKUP(D575,TH!D$3:K$3889,6,0)</f>
        <v>x</v>
      </c>
      <c r="P575" s="175" t="str">
        <f>IF(M575&lt;&gt;0,M575,IF(ISNA(VLOOKUP(D575,TH!D$4:K$3889,6,0))=TRUE,"Nợ HP",""))</f>
        <v/>
      </c>
      <c r="Q575" s="174">
        <f t="shared" si="90"/>
        <v>573</v>
      </c>
      <c r="R575" s="175">
        <f t="shared" si="89"/>
        <v>1</v>
      </c>
    </row>
    <row r="576" spans="1:18" ht="24.75" customHeight="1">
      <c r="A576" s="54">
        <f t="shared" si="88"/>
        <v>574</v>
      </c>
      <c r="B576" s="55" t="str">
        <f t="shared" si="85"/>
        <v>K16E3115</v>
      </c>
      <c r="C576" s="54">
        <f t="shared" si="86"/>
        <v>15</v>
      </c>
      <c r="D576" s="50">
        <v>162316450</v>
      </c>
      <c r="E576" s="57" t="s">
        <v>1201</v>
      </c>
      <c r="F576" s="58" t="s">
        <v>1202</v>
      </c>
      <c r="G576" s="53" t="s">
        <v>604</v>
      </c>
      <c r="H576" s="51" t="s">
        <v>1190</v>
      </c>
      <c r="I576" s="56">
        <v>405</v>
      </c>
      <c r="J576" s="52" t="s">
        <v>1188</v>
      </c>
      <c r="K576" s="171" t="str">
        <f t="shared" si="92"/>
        <v>405K16E31</v>
      </c>
      <c r="L576" s="172">
        <f t="shared" si="87"/>
        <v>1</v>
      </c>
      <c r="M576" s="173"/>
      <c r="N576" s="174" t="str">
        <f t="shared" si="91"/>
        <v/>
      </c>
      <c r="O576" s="190" t="str">
        <f>VLOOKUP(D576,TH!D$3:K$3889,6,0)</f>
        <v>x</v>
      </c>
      <c r="P576" s="175" t="str">
        <f>IF(M576&lt;&gt;0,M576,IF(ISNA(VLOOKUP(D576,TH!D$4:K$3889,6,0))=TRUE,"Nợ HP",""))</f>
        <v/>
      </c>
      <c r="Q576" s="174">
        <f t="shared" si="90"/>
        <v>574</v>
      </c>
      <c r="R576" s="175">
        <f t="shared" si="89"/>
        <v>1</v>
      </c>
    </row>
    <row r="577" spans="1:18" ht="24.75" customHeight="1">
      <c r="A577" s="54">
        <f t="shared" si="88"/>
        <v>575</v>
      </c>
      <c r="B577" s="55" t="str">
        <f t="shared" si="85"/>
        <v>K16E3116</v>
      </c>
      <c r="C577" s="54">
        <f t="shared" si="86"/>
        <v>16</v>
      </c>
      <c r="D577" s="50">
        <v>162314599</v>
      </c>
      <c r="E577" s="57" t="s">
        <v>879</v>
      </c>
      <c r="F577" s="58" t="s">
        <v>601</v>
      </c>
      <c r="G577" s="53" t="s">
        <v>1203</v>
      </c>
      <c r="H577" s="51" t="s">
        <v>1119</v>
      </c>
      <c r="I577" s="56">
        <v>405</v>
      </c>
      <c r="J577" s="52" t="s">
        <v>1188</v>
      </c>
      <c r="K577" s="171" t="str">
        <f t="shared" si="92"/>
        <v>405K16E31</v>
      </c>
      <c r="L577" s="172">
        <f t="shared" si="87"/>
        <v>1</v>
      </c>
      <c r="M577" s="173"/>
      <c r="N577" s="174" t="str">
        <f t="shared" si="91"/>
        <v/>
      </c>
      <c r="O577" s="190" t="str">
        <f>VLOOKUP(D577,TH!D$3:K$3889,6,0)</f>
        <v>x</v>
      </c>
      <c r="P577" s="175" t="str">
        <f>IF(M577&lt;&gt;0,M577,IF(ISNA(VLOOKUP(D577,TH!D$4:K$3889,6,0))=TRUE,"Nợ HP",""))</f>
        <v/>
      </c>
      <c r="Q577" s="174">
        <f t="shared" si="90"/>
        <v>575</v>
      </c>
      <c r="R577" s="175">
        <f t="shared" si="89"/>
        <v>1</v>
      </c>
    </row>
    <row r="578" spans="1:18" ht="24.75" customHeight="1">
      <c r="A578" s="54">
        <f t="shared" si="88"/>
        <v>576</v>
      </c>
      <c r="B578" s="55" t="str">
        <f t="shared" si="85"/>
        <v>K16E3117</v>
      </c>
      <c r="C578" s="54">
        <f t="shared" si="86"/>
        <v>17</v>
      </c>
      <c r="D578" s="50">
        <v>162314604</v>
      </c>
      <c r="E578" s="57" t="s">
        <v>1204</v>
      </c>
      <c r="F578" s="58" t="s">
        <v>440</v>
      </c>
      <c r="G578" s="53" t="s">
        <v>1205</v>
      </c>
      <c r="H578" s="51" t="s">
        <v>1119</v>
      </c>
      <c r="I578" s="56">
        <v>405</v>
      </c>
      <c r="J578" s="52" t="s">
        <v>1188</v>
      </c>
      <c r="K578" s="171" t="str">
        <f t="shared" si="92"/>
        <v>405K16E31</v>
      </c>
      <c r="L578" s="172">
        <f t="shared" si="87"/>
        <v>1</v>
      </c>
      <c r="M578" s="173"/>
      <c r="N578" s="174" t="str">
        <f t="shared" si="91"/>
        <v/>
      </c>
      <c r="O578" s="190" t="str">
        <f>VLOOKUP(D578,TH!D$3:K$3889,6,0)</f>
        <v>x</v>
      </c>
      <c r="P578" s="175" t="str">
        <f>IF(M578&lt;&gt;0,M578,IF(ISNA(VLOOKUP(D578,TH!D$4:K$3889,6,0))=TRUE,"Nợ HP",""))</f>
        <v/>
      </c>
      <c r="Q578" s="174">
        <f t="shared" si="90"/>
        <v>576</v>
      </c>
      <c r="R578" s="175">
        <f t="shared" si="89"/>
        <v>1</v>
      </c>
    </row>
    <row r="579" spans="1:18" ht="24.75" customHeight="1">
      <c r="A579" s="54">
        <f t="shared" si="88"/>
        <v>577</v>
      </c>
      <c r="B579" s="55" t="str">
        <f t="shared" ref="B579:B642" si="95">J579&amp;TEXT(C579,"00")</f>
        <v>K16E3118</v>
      </c>
      <c r="C579" s="54">
        <f t="shared" ref="C579:C642" si="96">IF(J579&lt;&gt;J578,1,C578+1)</f>
        <v>18</v>
      </c>
      <c r="D579" s="50">
        <v>162314611</v>
      </c>
      <c r="E579" s="57" t="s">
        <v>849</v>
      </c>
      <c r="F579" s="58" t="s">
        <v>238</v>
      </c>
      <c r="G579" s="53" t="s">
        <v>1206</v>
      </c>
      <c r="H579" s="51" t="s">
        <v>1190</v>
      </c>
      <c r="I579" s="56">
        <v>405</v>
      </c>
      <c r="J579" s="52" t="s">
        <v>1188</v>
      </c>
      <c r="K579" s="171" t="str">
        <f t="shared" si="92"/>
        <v>405K16E31</v>
      </c>
      <c r="L579" s="172">
        <f t="shared" ref="L579:L642" si="97">COUNTIF($D$3:$D$4101,D579)</f>
        <v>1</v>
      </c>
      <c r="M579" s="173"/>
      <c r="N579" s="174" t="str">
        <f t="shared" si="91"/>
        <v/>
      </c>
      <c r="O579" s="190" t="str">
        <f>VLOOKUP(D579,TH!D$3:K$3889,6,0)</f>
        <v>x</v>
      </c>
      <c r="P579" s="175" t="str">
        <f>IF(M579&lt;&gt;0,M579,IF(ISNA(VLOOKUP(D579,TH!D$4:K$3889,6,0))=TRUE,"Nợ HP",""))</f>
        <v/>
      </c>
      <c r="Q579" s="174">
        <f t="shared" si="90"/>
        <v>577</v>
      </c>
      <c r="R579" s="175">
        <f t="shared" si="89"/>
        <v>1</v>
      </c>
    </row>
    <row r="580" spans="1:18" ht="24.75" customHeight="1">
      <c r="A580" s="54">
        <f t="shared" si="88"/>
        <v>578</v>
      </c>
      <c r="B580" s="55" t="str">
        <f t="shared" si="95"/>
        <v>K16E3119</v>
      </c>
      <c r="C580" s="54">
        <f t="shared" si="96"/>
        <v>19</v>
      </c>
      <c r="D580" s="50">
        <v>162314621</v>
      </c>
      <c r="E580" s="57" t="s">
        <v>918</v>
      </c>
      <c r="F580" s="58" t="s">
        <v>1207</v>
      </c>
      <c r="G580" s="53" t="s">
        <v>289</v>
      </c>
      <c r="H580" s="51" t="s">
        <v>1119</v>
      </c>
      <c r="I580" s="56">
        <v>405</v>
      </c>
      <c r="J580" s="52" t="s">
        <v>1188</v>
      </c>
      <c r="K580" s="171" t="str">
        <f t="shared" si="92"/>
        <v>405K16E31</v>
      </c>
      <c r="L580" s="172">
        <f t="shared" si="97"/>
        <v>1</v>
      </c>
      <c r="M580" s="173"/>
      <c r="N580" s="174" t="str">
        <f t="shared" si="91"/>
        <v/>
      </c>
      <c r="O580" s="190" t="str">
        <f>VLOOKUP(D580,TH!D$3:K$3889,6,0)</f>
        <v>x</v>
      </c>
      <c r="P580" s="175" t="str">
        <f>IF(M580&lt;&gt;0,M580,IF(ISNA(VLOOKUP(D580,TH!D$4:K$3889,6,0))=TRUE,"Nợ HP",""))</f>
        <v/>
      </c>
      <c r="Q580" s="174">
        <f t="shared" si="90"/>
        <v>578</v>
      </c>
      <c r="R580" s="175">
        <f t="shared" si="89"/>
        <v>1</v>
      </c>
    </row>
    <row r="581" spans="1:18" ht="24.75" customHeight="1">
      <c r="A581" s="54">
        <f t="shared" si="88"/>
        <v>579</v>
      </c>
      <c r="B581" s="55" t="str">
        <f t="shared" si="95"/>
        <v>K16E3120</v>
      </c>
      <c r="C581" s="54">
        <f t="shared" si="96"/>
        <v>20</v>
      </c>
      <c r="D581" s="50">
        <v>162314633</v>
      </c>
      <c r="E581" s="57" t="s">
        <v>1208</v>
      </c>
      <c r="F581" s="58" t="s">
        <v>342</v>
      </c>
      <c r="G581" s="53" t="s">
        <v>1209</v>
      </c>
      <c r="H581" s="51" t="s">
        <v>1119</v>
      </c>
      <c r="I581" s="56">
        <v>405</v>
      </c>
      <c r="J581" s="52" t="s">
        <v>1188</v>
      </c>
      <c r="K581" s="171" t="str">
        <f t="shared" si="92"/>
        <v>405K16E31</v>
      </c>
      <c r="L581" s="172">
        <f t="shared" si="97"/>
        <v>1</v>
      </c>
      <c r="M581" s="173"/>
      <c r="N581" s="174" t="str">
        <f t="shared" si="91"/>
        <v/>
      </c>
      <c r="O581" s="190" t="str">
        <f>VLOOKUP(D581,TH!D$3:K$3889,6,0)</f>
        <v>x</v>
      </c>
      <c r="P581" s="175" t="str">
        <f>IF(M581&lt;&gt;0,M581,IF(ISNA(VLOOKUP(D581,TH!D$4:K$3889,6,0))=TRUE,"Nợ HP",""))</f>
        <v/>
      </c>
      <c r="Q581" s="174">
        <f t="shared" si="90"/>
        <v>579</v>
      </c>
      <c r="R581" s="175">
        <f t="shared" si="89"/>
        <v>1</v>
      </c>
    </row>
    <row r="582" spans="1:18" ht="24.75" customHeight="1">
      <c r="A582" s="54">
        <f t="shared" si="88"/>
        <v>580</v>
      </c>
      <c r="B582" s="55" t="str">
        <f t="shared" si="95"/>
        <v>K16E3121</v>
      </c>
      <c r="C582" s="54">
        <f t="shared" si="96"/>
        <v>21</v>
      </c>
      <c r="D582" s="50">
        <v>162314634</v>
      </c>
      <c r="E582" s="57" t="s">
        <v>1210</v>
      </c>
      <c r="F582" s="58" t="s">
        <v>622</v>
      </c>
      <c r="G582" s="53" t="s">
        <v>1050</v>
      </c>
      <c r="H582" s="51" t="s">
        <v>1190</v>
      </c>
      <c r="I582" s="56">
        <v>405</v>
      </c>
      <c r="J582" s="52" t="s">
        <v>1188</v>
      </c>
      <c r="K582" s="171" t="str">
        <f t="shared" si="92"/>
        <v>405K16E31</v>
      </c>
      <c r="L582" s="172">
        <f t="shared" si="97"/>
        <v>1</v>
      </c>
      <c r="M582" s="173"/>
      <c r="N582" s="174" t="str">
        <f t="shared" si="91"/>
        <v/>
      </c>
      <c r="O582" s="190" t="str">
        <f>VLOOKUP(D582,TH!D$3:K$3889,6,0)</f>
        <v>x</v>
      </c>
      <c r="P582" s="175" t="str">
        <f>IF(M582&lt;&gt;0,M582,IF(ISNA(VLOOKUP(D582,TH!D$4:K$3889,6,0))=TRUE,"Nợ HP",""))</f>
        <v/>
      </c>
      <c r="Q582" s="174">
        <f t="shared" si="90"/>
        <v>580</v>
      </c>
      <c r="R582" s="175">
        <f t="shared" si="89"/>
        <v>1</v>
      </c>
    </row>
    <row r="583" spans="1:18" ht="24.75" customHeight="1">
      <c r="A583" s="54">
        <f t="shared" si="88"/>
        <v>581</v>
      </c>
      <c r="B583" s="55" t="str">
        <f t="shared" si="95"/>
        <v>K16E3122</v>
      </c>
      <c r="C583" s="54">
        <f t="shared" si="96"/>
        <v>22</v>
      </c>
      <c r="D583" s="50">
        <v>162314641</v>
      </c>
      <c r="E583" s="57" t="s">
        <v>847</v>
      </c>
      <c r="F583" s="58" t="s">
        <v>767</v>
      </c>
      <c r="G583" s="53" t="s">
        <v>1136</v>
      </c>
      <c r="H583" s="51" t="s">
        <v>1190</v>
      </c>
      <c r="I583" s="56">
        <v>405</v>
      </c>
      <c r="J583" s="52" t="s">
        <v>1188</v>
      </c>
      <c r="K583" s="171" t="str">
        <f t="shared" si="92"/>
        <v>405K16E31</v>
      </c>
      <c r="L583" s="172">
        <f t="shared" si="97"/>
        <v>1</v>
      </c>
      <c r="M583" s="173"/>
      <c r="N583" s="174" t="str">
        <f t="shared" si="91"/>
        <v/>
      </c>
      <c r="O583" s="190" t="str">
        <f>VLOOKUP(D583,TH!D$3:K$3889,6,0)</f>
        <v>x</v>
      </c>
      <c r="P583" s="175" t="str">
        <f>IF(M583&lt;&gt;0,M583,IF(ISNA(VLOOKUP(D583,TH!D$4:K$3889,6,0))=TRUE,"Nợ HP",""))</f>
        <v/>
      </c>
      <c r="Q583" s="174">
        <f t="shared" si="90"/>
        <v>581</v>
      </c>
      <c r="R583" s="175">
        <f t="shared" si="89"/>
        <v>1</v>
      </c>
    </row>
    <row r="584" spans="1:18" ht="24.75" customHeight="1">
      <c r="A584" s="54">
        <f t="shared" ref="A584:A647" si="98">A583+1</f>
        <v>582</v>
      </c>
      <c r="B584" s="55" t="str">
        <f t="shared" si="95"/>
        <v>K16E3123</v>
      </c>
      <c r="C584" s="54">
        <f t="shared" si="96"/>
        <v>23</v>
      </c>
      <c r="D584" s="50">
        <v>162314646</v>
      </c>
      <c r="E584" s="57" t="s">
        <v>1211</v>
      </c>
      <c r="F584" s="58" t="s">
        <v>459</v>
      </c>
      <c r="G584" s="53" t="s">
        <v>255</v>
      </c>
      <c r="H584" s="51" t="s">
        <v>1119</v>
      </c>
      <c r="I584" s="56">
        <v>405</v>
      </c>
      <c r="J584" s="52" t="s">
        <v>1188</v>
      </c>
      <c r="K584" s="171" t="str">
        <f t="shared" si="92"/>
        <v>405K16E31</v>
      </c>
      <c r="L584" s="172">
        <f t="shared" si="97"/>
        <v>1</v>
      </c>
      <c r="M584" s="173"/>
      <c r="N584" s="174" t="str">
        <f t="shared" si="91"/>
        <v/>
      </c>
      <c r="O584" s="190" t="str">
        <f>VLOOKUP(D584,TH!D$3:K$3889,6,0)</f>
        <v>x</v>
      </c>
      <c r="P584" s="175" t="str">
        <f>IF(M584&lt;&gt;0,M584,IF(ISNA(VLOOKUP(D584,TH!D$4:K$3889,6,0))=TRUE,"Nợ HP",""))</f>
        <v/>
      </c>
      <c r="Q584" s="174">
        <f t="shared" si="90"/>
        <v>582</v>
      </c>
      <c r="R584" s="175">
        <f t="shared" ref="R584:R647" si="99">R583</f>
        <v>1</v>
      </c>
    </row>
    <row r="585" spans="1:18" ht="24.75" customHeight="1">
      <c r="A585" s="54">
        <f t="shared" si="98"/>
        <v>583</v>
      </c>
      <c r="B585" s="55" t="str">
        <f t="shared" si="95"/>
        <v>K16E3124</v>
      </c>
      <c r="C585" s="54">
        <f t="shared" si="96"/>
        <v>24</v>
      </c>
      <c r="D585" s="50">
        <v>152333260</v>
      </c>
      <c r="E585" s="57" t="s">
        <v>123</v>
      </c>
      <c r="F585" s="58" t="s">
        <v>835</v>
      </c>
      <c r="G585" s="53" t="s">
        <v>1212</v>
      </c>
      <c r="H585" s="51" t="s">
        <v>1190</v>
      </c>
      <c r="I585" s="56">
        <v>405</v>
      </c>
      <c r="J585" s="52" t="s">
        <v>1188</v>
      </c>
      <c r="K585" s="171" t="str">
        <f t="shared" si="92"/>
        <v>405K16E31</v>
      </c>
      <c r="L585" s="172">
        <f t="shared" si="97"/>
        <v>1</v>
      </c>
      <c r="M585" s="173"/>
      <c r="N585" s="174" t="str">
        <f t="shared" si="91"/>
        <v/>
      </c>
      <c r="O585" s="190" t="str">
        <f>VLOOKUP(D585,TH!D$3:K$3889,6,0)</f>
        <v>x</v>
      </c>
      <c r="P585" s="175" t="str">
        <f>IF(M585&lt;&gt;0,M585,IF(ISNA(VLOOKUP(D585,TH!D$4:K$3889,6,0))=TRUE,"Nợ HP",""))</f>
        <v/>
      </c>
      <c r="Q585" s="174">
        <f t="shared" si="90"/>
        <v>583</v>
      </c>
      <c r="R585" s="175">
        <f t="shared" si="99"/>
        <v>1</v>
      </c>
    </row>
    <row r="586" spans="1:18" ht="24.75" customHeight="1">
      <c r="A586" s="54">
        <f t="shared" si="98"/>
        <v>584</v>
      </c>
      <c r="B586" s="55" t="str">
        <f t="shared" si="95"/>
        <v>K16E3125</v>
      </c>
      <c r="C586" s="54">
        <f t="shared" si="96"/>
        <v>25</v>
      </c>
      <c r="D586" s="50">
        <v>162314652</v>
      </c>
      <c r="E586" s="57" t="s">
        <v>1213</v>
      </c>
      <c r="F586" s="58" t="s">
        <v>348</v>
      </c>
      <c r="G586" s="53" t="s">
        <v>1214</v>
      </c>
      <c r="H586" s="51" t="s">
        <v>1190</v>
      </c>
      <c r="I586" s="56">
        <v>405</v>
      </c>
      <c r="J586" s="52" t="s">
        <v>1188</v>
      </c>
      <c r="K586" s="171" t="str">
        <f t="shared" si="92"/>
        <v>405K16E31</v>
      </c>
      <c r="L586" s="172">
        <f t="shared" si="97"/>
        <v>1</v>
      </c>
      <c r="M586" s="173"/>
      <c r="N586" s="174" t="str">
        <f t="shared" si="91"/>
        <v/>
      </c>
      <c r="O586" s="190" t="str">
        <f>VLOOKUP(D586,TH!D$3:K$3889,6,0)</f>
        <v>x</v>
      </c>
      <c r="P586" s="175" t="str">
        <f>IF(M586&lt;&gt;0,M586,IF(ISNA(VLOOKUP(D586,TH!D$4:K$3889,6,0))=TRUE,"Nợ HP",""))</f>
        <v/>
      </c>
      <c r="Q586" s="174">
        <f t="shared" si="90"/>
        <v>584</v>
      </c>
      <c r="R586" s="175">
        <f t="shared" si="99"/>
        <v>1</v>
      </c>
    </row>
    <row r="587" spans="1:18" ht="24.75" customHeight="1">
      <c r="A587" s="54">
        <f t="shared" si="98"/>
        <v>585</v>
      </c>
      <c r="B587" s="55" t="str">
        <f t="shared" si="95"/>
        <v>K16E3126</v>
      </c>
      <c r="C587" s="54">
        <f t="shared" si="96"/>
        <v>26</v>
      </c>
      <c r="D587" s="50">
        <v>162314653</v>
      </c>
      <c r="E587" s="57" t="s">
        <v>1165</v>
      </c>
      <c r="F587" s="58" t="s">
        <v>1215</v>
      </c>
      <c r="G587" s="53" t="s">
        <v>1216</v>
      </c>
      <c r="H587" s="51" t="s">
        <v>1119</v>
      </c>
      <c r="I587" s="56">
        <v>405</v>
      </c>
      <c r="J587" s="52" t="s">
        <v>1188</v>
      </c>
      <c r="K587" s="171" t="str">
        <f t="shared" si="92"/>
        <v>405K16E31</v>
      </c>
      <c r="L587" s="172">
        <f t="shared" si="97"/>
        <v>1</v>
      </c>
      <c r="M587" s="173"/>
      <c r="N587" s="174" t="str">
        <f t="shared" si="91"/>
        <v/>
      </c>
      <c r="O587" s="190" t="str">
        <f>VLOOKUP(D587,TH!D$3:K$3889,6,0)</f>
        <v>x</v>
      </c>
      <c r="P587" s="175" t="str">
        <f>IF(M587&lt;&gt;0,M587,IF(ISNA(VLOOKUP(D587,TH!D$4:K$3889,6,0))=TRUE,"Nợ HP",""))</f>
        <v/>
      </c>
      <c r="Q587" s="174">
        <f t="shared" ref="Q587:Q650" si="100">Q586+1</f>
        <v>585</v>
      </c>
      <c r="R587" s="175">
        <f t="shared" si="99"/>
        <v>1</v>
      </c>
    </row>
    <row r="588" spans="1:18" ht="24.75" customHeight="1">
      <c r="A588" s="54">
        <f t="shared" si="98"/>
        <v>586</v>
      </c>
      <c r="B588" s="55" t="str">
        <f t="shared" si="95"/>
        <v>K16E3127</v>
      </c>
      <c r="C588" s="54">
        <f t="shared" si="96"/>
        <v>27</v>
      </c>
      <c r="D588" s="50">
        <v>162314663</v>
      </c>
      <c r="E588" s="57" t="s">
        <v>1217</v>
      </c>
      <c r="F588" s="58" t="s">
        <v>254</v>
      </c>
      <c r="G588" s="53" t="s">
        <v>1218</v>
      </c>
      <c r="H588" s="51" t="s">
        <v>1190</v>
      </c>
      <c r="I588" s="56">
        <v>405</v>
      </c>
      <c r="J588" s="52" t="s">
        <v>1188</v>
      </c>
      <c r="K588" s="171" t="str">
        <f t="shared" si="92"/>
        <v>405K16E31</v>
      </c>
      <c r="L588" s="172">
        <f t="shared" si="97"/>
        <v>1</v>
      </c>
      <c r="M588" s="173"/>
      <c r="N588" s="174" t="str">
        <f t="shared" si="91"/>
        <v/>
      </c>
      <c r="O588" s="190" t="str">
        <f>VLOOKUP(D588,TH!D$3:K$3889,6,0)</f>
        <v>x</v>
      </c>
      <c r="P588" s="175" t="str">
        <f>IF(M588&lt;&gt;0,M588,IF(ISNA(VLOOKUP(D588,TH!D$4:K$3889,6,0))=TRUE,"Nợ HP",""))</f>
        <v/>
      </c>
      <c r="Q588" s="174">
        <f t="shared" si="100"/>
        <v>586</v>
      </c>
      <c r="R588" s="175">
        <f t="shared" si="99"/>
        <v>1</v>
      </c>
    </row>
    <row r="589" spans="1:18" ht="24.75" customHeight="1">
      <c r="A589" s="54">
        <f t="shared" si="98"/>
        <v>587</v>
      </c>
      <c r="B589" s="55" t="str">
        <f t="shared" si="95"/>
        <v>K16E3128</v>
      </c>
      <c r="C589" s="54">
        <f t="shared" si="96"/>
        <v>28</v>
      </c>
      <c r="D589" s="50">
        <v>162314666</v>
      </c>
      <c r="E589" s="57" t="s">
        <v>1219</v>
      </c>
      <c r="F589" s="58" t="s">
        <v>839</v>
      </c>
      <c r="G589" s="53" t="s">
        <v>1220</v>
      </c>
      <c r="H589" s="51" t="s">
        <v>1119</v>
      </c>
      <c r="I589" s="56">
        <v>405</v>
      </c>
      <c r="J589" s="52" t="s">
        <v>1188</v>
      </c>
      <c r="K589" s="171" t="str">
        <f t="shared" si="92"/>
        <v>405K16E31</v>
      </c>
      <c r="L589" s="172">
        <f t="shared" si="97"/>
        <v>1</v>
      </c>
      <c r="M589" s="173"/>
      <c r="N589" s="174" t="str">
        <f t="shared" si="91"/>
        <v/>
      </c>
      <c r="O589" s="190" t="str">
        <f>VLOOKUP(D589,TH!D$3:K$3889,6,0)</f>
        <v>x</v>
      </c>
      <c r="P589" s="175" t="str">
        <f>IF(M589&lt;&gt;0,M589,IF(ISNA(VLOOKUP(D589,TH!D$4:K$3889,6,0))=TRUE,"Nợ HP",""))</f>
        <v/>
      </c>
      <c r="Q589" s="174">
        <f t="shared" si="100"/>
        <v>587</v>
      </c>
      <c r="R589" s="175">
        <f t="shared" si="99"/>
        <v>1</v>
      </c>
    </row>
    <row r="590" spans="1:18" ht="24.75" customHeight="1">
      <c r="A590" s="54">
        <f t="shared" si="98"/>
        <v>588</v>
      </c>
      <c r="B590" s="55" t="str">
        <f t="shared" si="95"/>
        <v>K16E3129</v>
      </c>
      <c r="C590" s="54">
        <f t="shared" si="96"/>
        <v>29</v>
      </c>
      <c r="D590" s="50">
        <v>162314677</v>
      </c>
      <c r="E590" s="57" t="s">
        <v>1221</v>
      </c>
      <c r="F590" s="58" t="s">
        <v>539</v>
      </c>
      <c r="G590" s="53" t="s">
        <v>377</v>
      </c>
      <c r="H590" s="51" t="s">
        <v>1119</v>
      </c>
      <c r="I590" s="56">
        <v>405</v>
      </c>
      <c r="J590" s="52" t="s">
        <v>1188</v>
      </c>
      <c r="K590" s="171" t="str">
        <f t="shared" si="92"/>
        <v>405K16E31</v>
      </c>
      <c r="L590" s="172">
        <f t="shared" si="97"/>
        <v>1</v>
      </c>
      <c r="M590" s="173"/>
      <c r="N590" s="174" t="str">
        <f t="shared" si="91"/>
        <v/>
      </c>
      <c r="O590" s="190" t="str">
        <f>VLOOKUP(D590,TH!D$3:K$3889,6,0)</f>
        <v>x</v>
      </c>
      <c r="P590" s="175" t="str">
        <f>IF(M590&lt;&gt;0,M590,IF(ISNA(VLOOKUP(D590,TH!D$4:K$3889,6,0))=TRUE,"Nợ HP",""))</f>
        <v/>
      </c>
      <c r="Q590" s="174">
        <f t="shared" si="100"/>
        <v>588</v>
      </c>
      <c r="R590" s="175">
        <f t="shared" si="99"/>
        <v>1</v>
      </c>
    </row>
    <row r="591" spans="1:18" ht="24.75" customHeight="1">
      <c r="A591" s="54">
        <f t="shared" si="98"/>
        <v>589</v>
      </c>
      <c r="B591" s="55" t="str">
        <f t="shared" si="95"/>
        <v>K16E3130</v>
      </c>
      <c r="C591" s="54">
        <f t="shared" si="96"/>
        <v>30</v>
      </c>
      <c r="D591" s="50">
        <v>162314683</v>
      </c>
      <c r="E591" s="57" t="s">
        <v>1222</v>
      </c>
      <c r="F591" s="58" t="s">
        <v>1223</v>
      </c>
      <c r="G591" s="53" t="s">
        <v>1224</v>
      </c>
      <c r="H591" s="51" t="s">
        <v>1119</v>
      </c>
      <c r="I591" s="56">
        <v>405</v>
      </c>
      <c r="J591" s="52" t="s">
        <v>1188</v>
      </c>
      <c r="K591" s="171" t="str">
        <f t="shared" si="92"/>
        <v>405K16E31</v>
      </c>
      <c r="L591" s="172">
        <f t="shared" si="97"/>
        <v>1</v>
      </c>
      <c r="M591" s="173"/>
      <c r="N591" s="174" t="str">
        <f t="shared" si="91"/>
        <v/>
      </c>
      <c r="O591" s="190" t="str">
        <f>VLOOKUP(D591,TH!D$3:K$3889,6,0)</f>
        <v>x</v>
      </c>
      <c r="P591" s="175" t="str">
        <f>IF(M591&lt;&gt;0,M591,IF(ISNA(VLOOKUP(D591,TH!D$4:K$3889,6,0))=TRUE,"Nợ HP",""))</f>
        <v/>
      </c>
      <c r="Q591" s="174">
        <f t="shared" si="100"/>
        <v>589</v>
      </c>
      <c r="R591" s="175">
        <f t="shared" si="99"/>
        <v>1</v>
      </c>
    </row>
    <row r="592" spans="1:18" ht="24.75" customHeight="1">
      <c r="A592" s="54">
        <f t="shared" si="98"/>
        <v>590</v>
      </c>
      <c r="B592" s="55" t="str">
        <f t="shared" si="95"/>
        <v>K16E3131</v>
      </c>
      <c r="C592" s="54">
        <f t="shared" si="96"/>
        <v>31</v>
      </c>
      <c r="D592" s="50">
        <v>162314689</v>
      </c>
      <c r="E592" s="57" t="s">
        <v>1225</v>
      </c>
      <c r="F592" s="58" t="s">
        <v>143</v>
      </c>
      <c r="G592" s="53" t="s">
        <v>827</v>
      </c>
      <c r="H592" s="51" t="s">
        <v>1190</v>
      </c>
      <c r="I592" s="56">
        <v>405</v>
      </c>
      <c r="J592" s="52" t="s">
        <v>1188</v>
      </c>
      <c r="K592" s="171" t="str">
        <f t="shared" si="92"/>
        <v>405K16E31</v>
      </c>
      <c r="L592" s="172">
        <f t="shared" si="97"/>
        <v>1</v>
      </c>
      <c r="M592" s="173"/>
      <c r="N592" s="174" t="str">
        <f t="shared" ref="N592:N656" si="101">IF(M592&lt;&gt;0,"Học Ghép","")</f>
        <v/>
      </c>
      <c r="O592" s="190" t="str">
        <f>VLOOKUP(D592,TH!D$3:K$3889,6,0)</f>
        <v>x</v>
      </c>
      <c r="P592" s="175" t="str">
        <f>IF(M592&lt;&gt;0,M592,IF(ISNA(VLOOKUP(D592,TH!D$4:K$3889,6,0))=TRUE,"Nợ HP",""))</f>
        <v/>
      </c>
      <c r="Q592" s="174">
        <f t="shared" si="100"/>
        <v>590</v>
      </c>
      <c r="R592" s="175">
        <f t="shared" si="99"/>
        <v>1</v>
      </c>
    </row>
    <row r="593" spans="1:18" ht="24.75" customHeight="1">
      <c r="A593" s="54">
        <f t="shared" si="98"/>
        <v>591</v>
      </c>
      <c r="B593" s="55" t="str">
        <f t="shared" si="95"/>
        <v>K16E3132</v>
      </c>
      <c r="C593" s="54">
        <f t="shared" si="96"/>
        <v>32</v>
      </c>
      <c r="D593" s="50">
        <v>162333788</v>
      </c>
      <c r="E593" s="57" t="s">
        <v>880</v>
      </c>
      <c r="F593" s="58" t="s">
        <v>1169</v>
      </c>
      <c r="G593" s="53" t="s">
        <v>460</v>
      </c>
      <c r="H593" s="51" t="s">
        <v>1119</v>
      </c>
      <c r="I593" s="56">
        <v>405</v>
      </c>
      <c r="J593" s="52" t="s">
        <v>1188</v>
      </c>
      <c r="K593" s="171" t="str">
        <f t="shared" ref="K593:K657" si="102">I593&amp;J593</f>
        <v>405K16E31</v>
      </c>
      <c r="L593" s="172">
        <f t="shared" si="97"/>
        <v>1</v>
      </c>
      <c r="M593" s="173"/>
      <c r="N593" s="174" t="str">
        <f t="shared" si="101"/>
        <v/>
      </c>
      <c r="O593" s="190" t="str">
        <f>VLOOKUP(D593,TH!D$3:K$3889,6,0)</f>
        <v>x</v>
      </c>
      <c r="P593" s="175" t="str">
        <f>IF(M593&lt;&gt;0,M593,IF(ISNA(VLOOKUP(D593,TH!D$4:K$3889,6,0))=TRUE,"Nợ HP",""))</f>
        <v/>
      </c>
      <c r="Q593" s="174">
        <f t="shared" si="100"/>
        <v>591</v>
      </c>
      <c r="R593" s="175">
        <f t="shared" si="99"/>
        <v>1</v>
      </c>
    </row>
    <row r="594" spans="1:18" ht="24.75" customHeight="1">
      <c r="A594" s="54">
        <f t="shared" si="98"/>
        <v>592</v>
      </c>
      <c r="B594" s="55" t="str">
        <f t="shared" si="95"/>
        <v>K16E3133</v>
      </c>
      <c r="C594" s="54">
        <f t="shared" si="96"/>
        <v>33</v>
      </c>
      <c r="D594" s="50">
        <v>162314704</v>
      </c>
      <c r="E594" s="57" t="s">
        <v>847</v>
      </c>
      <c r="F594" s="58" t="s">
        <v>546</v>
      </c>
      <c r="G594" s="53" t="s">
        <v>1226</v>
      </c>
      <c r="H594" s="51" t="s">
        <v>1119</v>
      </c>
      <c r="I594" s="56">
        <v>405</v>
      </c>
      <c r="J594" s="52" t="s">
        <v>1188</v>
      </c>
      <c r="K594" s="171" t="str">
        <f t="shared" si="102"/>
        <v>405K16E31</v>
      </c>
      <c r="L594" s="172">
        <f t="shared" si="97"/>
        <v>1</v>
      </c>
      <c r="M594" s="173"/>
      <c r="N594" s="174" t="str">
        <f t="shared" si="101"/>
        <v/>
      </c>
      <c r="O594" s="190" t="str">
        <f>VLOOKUP(D594,TH!D$3:K$3889,6,0)</f>
        <v>x</v>
      </c>
      <c r="P594" s="175" t="str">
        <f>IF(M594&lt;&gt;0,M594,IF(ISNA(VLOOKUP(D594,TH!D$4:K$3889,6,0))=TRUE,"Nợ HP",""))</f>
        <v/>
      </c>
      <c r="Q594" s="174">
        <f t="shared" si="100"/>
        <v>592</v>
      </c>
      <c r="R594" s="175">
        <f t="shared" si="99"/>
        <v>1</v>
      </c>
    </row>
    <row r="595" spans="1:18" ht="24.75" customHeight="1">
      <c r="A595" s="54">
        <f t="shared" si="98"/>
        <v>593</v>
      </c>
      <c r="B595" s="55" t="str">
        <f t="shared" si="95"/>
        <v>K16E3134</v>
      </c>
      <c r="C595" s="54">
        <f t="shared" si="96"/>
        <v>34</v>
      </c>
      <c r="D595" s="50">
        <v>162314706</v>
      </c>
      <c r="E595" s="57" t="s">
        <v>1227</v>
      </c>
      <c r="F595" s="58" t="s">
        <v>546</v>
      </c>
      <c r="G595" s="53" t="s">
        <v>1228</v>
      </c>
      <c r="H595" s="51" t="s">
        <v>1119</v>
      </c>
      <c r="I595" s="56">
        <v>405</v>
      </c>
      <c r="J595" s="52" t="s">
        <v>1188</v>
      </c>
      <c r="K595" s="171" t="str">
        <f t="shared" si="102"/>
        <v>405K16E31</v>
      </c>
      <c r="L595" s="172">
        <f t="shared" si="97"/>
        <v>1</v>
      </c>
      <c r="M595" s="173"/>
      <c r="N595" s="174" t="str">
        <f t="shared" si="101"/>
        <v/>
      </c>
      <c r="O595" s="190" t="e">
        <f>VLOOKUP(D595,TH!D$3:K$3889,6,0)</f>
        <v>#N/A</v>
      </c>
      <c r="P595" s="175" t="str">
        <f>IF(M595&lt;&gt;0,M595,IF(ISNA(VLOOKUP(D595,TH!D$4:K$3889,6,0))=TRUE,"Nợ HP",""))</f>
        <v>Nợ HP</v>
      </c>
      <c r="Q595" s="174">
        <f t="shared" si="100"/>
        <v>593</v>
      </c>
      <c r="R595" s="175">
        <f t="shared" si="99"/>
        <v>1</v>
      </c>
    </row>
    <row r="596" spans="1:18" ht="24.75" customHeight="1">
      <c r="A596" s="54">
        <f t="shared" si="98"/>
        <v>594</v>
      </c>
      <c r="B596" s="55" t="str">
        <f t="shared" si="95"/>
        <v>K16E3135</v>
      </c>
      <c r="C596" s="54">
        <f t="shared" si="96"/>
        <v>35</v>
      </c>
      <c r="D596" s="50">
        <v>162314708</v>
      </c>
      <c r="E596" s="57" t="s">
        <v>1229</v>
      </c>
      <c r="F596" s="58" t="s">
        <v>546</v>
      </c>
      <c r="G596" s="53" t="s">
        <v>1230</v>
      </c>
      <c r="H596" s="51" t="s">
        <v>1119</v>
      </c>
      <c r="I596" s="56">
        <v>405</v>
      </c>
      <c r="J596" s="52" t="s">
        <v>1188</v>
      </c>
      <c r="K596" s="171" t="str">
        <f t="shared" si="102"/>
        <v>405K16E31</v>
      </c>
      <c r="L596" s="172">
        <f t="shared" si="97"/>
        <v>1</v>
      </c>
      <c r="M596" s="173"/>
      <c r="N596" s="174" t="str">
        <f t="shared" si="101"/>
        <v/>
      </c>
      <c r="O596" s="190" t="str">
        <f>VLOOKUP(D596,TH!D$3:K$3889,6,0)</f>
        <v>x</v>
      </c>
      <c r="P596" s="175" t="str">
        <f>IF(M596&lt;&gt;0,M596,IF(ISNA(VLOOKUP(D596,TH!D$4:K$3889,6,0))=TRUE,"Nợ HP",""))</f>
        <v/>
      </c>
      <c r="Q596" s="174">
        <f t="shared" si="100"/>
        <v>594</v>
      </c>
      <c r="R596" s="175">
        <f t="shared" si="99"/>
        <v>1</v>
      </c>
    </row>
    <row r="597" spans="1:18" ht="24.75" customHeight="1">
      <c r="A597" s="54">
        <f t="shared" si="98"/>
        <v>595</v>
      </c>
      <c r="B597" s="55" t="str">
        <f t="shared" si="95"/>
        <v>K16E3136</v>
      </c>
      <c r="C597" s="54">
        <f t="shared" si="96"/>
        <v>36</v>
      </c>
      <c r="D597" s="50">
        <v>162317480</v>
      </c>
      <c r="E597" s="57" t="s">
        <v>1231</v>
      </c>
      <c r="F597" s="58" t="s">
        <v>546</v>
      </c>
      <c r="G597" s="53" t="s">
        <v>931</v>
      </c>
      <c r="H597" s="51" t="s">
        <v>1119</v>
      </c>
      <c r="I597" s="56">
        <v>405</v>
      </c>
      <c r="J597" s="52" t="s">
        <v>1188</v>
      </c>
      <c r="K597" s="171" t="str">
        <f t="shared" si="102"/>
        <v>405K16E31</v>
      </c>
      <c r="L597" s="172">
        <f t="shared" si="97"/>
        <v>1</v>
      </c>
      <c r="M597" s="173"/>
      <c r="N597" s="174" t="str">
        <f t="shared" si="101"/>
        <v/>
      </c>
      <c r="O597" s="190" t="str">
        <f>VLOOKUP(D597,TH!D$3:K$3889,6,0)</f>
        <v>x</v>
      </c>
      <c r="P597" s="175" t="str">
        <f>IF(M597&lt;&gt;0,M597,IF(ISNA(VLOOKUP(D597,TH!D$4:K$3889,6,0))=TRUE,"Nợ HP",""))</f>
        <v/>
      </c>
      <c r="Q597" s="174">
        <f t="shared" si="100"/>
        <v>595</v>
      </c>
      <c r="R597" s="175">
        <f t="shared" si="99"/>
        <v>1</v>
      </c>
    </row>
    <row r="598" spans="1:18" ht="24.75" customHeight="1">
      <c r="A598" s="54">
        <f t="shared" si="98"/>
        <v>596</v>
      </c>
      <c r="B598" s="55" t="str">
        <f t="shared" si="95"/>
        <v>K16E3137</v>
      </c>
      <c r="C598" s="54">
        <f t="shared" si="96"/>
        <v>37</v>
      </c>
      <c r="D598" s="50">
        <v>162314710</v>
      </c>
      <c r="E598" s="57" t="s">
        <v>1232</v>
      </c>
      <c r="F598" s="58" t="s">
        <v>712</v>
      </c>
      <c r="G598" s="53" t="s">
        <v>1233</v>
      </c>
      <c r="H598" s="51" t="s">
        <v>1190</v>
      </c>
      <c r="I598" s="56">
        <v>405</v>
      </c>
      <c r="J598" s="52" t="s">
        <v>1188</v>
      </c>
      <c r="K598" s="171" t="str">
        <f t="shared" si="102"/>
        <v>405K16E31</v>
      </c>
      <c r="L598" s="172">
        <f t="shared" si="97"/>
        <v>1</v>
      </c>
      <c r="M598" s="173"/>
      <c r="N598" s="174" t="str">
        <f t="shared" si="101"/>
        <v/>
      </c>
      <c r="O598" s="190" t="str">
        <f>VLOOKUP(D598,TH!D$3:K$3889,6,0)</f>
        <v>x</v>
      </c>
      <c r="P598" s="175" t="str">
        <f>IF(M598&lt;&gt;0,M598,IF(ISNA(VLOOKUP(D598,TH!D$4:K$3889,6,0))=TRUE,"Nợ HP",""))</f>
        <v/>
      </c>
      <c r="Q598" s="174">
        <f t="shared" si="100"/>
        <v>596</v>
      </c>
      <c r="R598" s="175">
        <f t="shared" si="99"/>
        <v>1</v>
      </c>
    </row>
    <row r="599" spans="1:18" ht="24.75" customHeight="1">
      <c r="A599" s="54">
        <f t="shared" si="98"/>
        <v>597</v>
      </c>
      <c r="B599" s="55" t="str">
        <f t="shared" si="95"/>
        <v>K16E3138</v>
      </c>
      <c r="C599" s="54">
        <f t="shared" si="96"/>
        <v>38</v>
      </c>
      <c r="D599" s="50">
        <v>162314713</v>
      </c>
      <c r="E599" s="57" t="s">
        <v>884</v>
      </c>
      <c r="F599" s="58" t="s">
        <v>652</v>
      </c>
      <c r="G599" s="53" t="s">
        <v>1031</v>
      </c>
      <c r="H599" s="51" t="s">
        <v>1119</v>
      </c>
      <c r="I599" s="56">
        <v>405</v>
      </c>
      <c r="J599" s="52" t="s">
        <v>1188</v>
      </c>
      <c r="K599" s="171" t="str">
        <f t="shared" si="102"/>
        <v>405K16E31</v>
      </c>
      <c r="L599" s="172">
        <f t="shared" si="97"/>
        <v>1</v>
      </c>
      <c r="M599" s="173"/>
      <c r="N599" s="174" t="str">
        <f t="shared" si="101"/>
        <v/>
      </c>
      <c r="O599" s="190" t="str">
        <f>VLOOKUP(D599,TH!D$3:K$3889,6,0)</f>
        <v>x</v>
      </c>
      <c r="P599" s="175" t="str">
        <f>IF(M599&lt;&gt;0,M599,IF(ISNA(VLOOKUP(D599,TH!D$4:K$3889,6,0))=TRUE,"Nợ HP",""))</f>
        <v/>
      </c>
      <c r="Q599" s="174">
        <f t="shared" si="100"/>
        <v>597</v>
      </c>
      <c r="R599" s="175">
        <f t="shared" si="99"/>
        <v>1</v>
      </c>
    </row>
    <row r="600" spans="1:18" ht="24.75" customHeight="1">
      <c r="A600" s="54">
        <f t="shared" si="98"/>
        <v>598</v>
      </c>
      <c r="B600" s="55" t="str">
        <f t="shared" si="95"/>
        <v>K16E3139</v>
      </c>
      <c r="C600" s="54">
        <f t="shared" si="96"/>
        <v>39</v>
      </c>
      <c r="D600" s="50">
        <v>162314719</v>
      </c>
      <c r="E600" s="57" t="s">
        <v>822</v>
      </c>
      <c r="F600" s="58" t="s">
        <v>291</v>
      </c>
      <c r="G600" s="53" t="s">
        <v>477</v>
      </c>
      <c r="H600" s="51" t="s">
        <v>1119</v>
      </c>
      <c r="I600" s="56">
        <v>405</v>
      </c>
      <c r="J600" s="52" t="s">
        <v>1188</v>
      </c>
      <c r="K600" s="171" t="str">
        <f t="shared" si="102"/>
        <v>405K16E31</v>
      </c>
      <c r="L600" s="172">
        <f t="shared" si="97"/>
        <v>1</v>
      </c>
      <c r="M600" s="173"/>
      <c r="N600" s="174" t="str">
        <f t="shared" si="101"/>
        <v/>
      </c>
      <c r="O600" s="190" t="str">
        <f>VLOOKUP(D600,TH!D$3:K$3889,6,0)</f>
        <v>x</v>
      </c>
      <c r="P600" s="175" t="str">
        <f>IF(M600&lt;&gt;0,M600,IF(ISNA(VLOOKUP(D600,TH!D$4:K$3889,6,0))=TRUE,"Nợ HP",""))</f>
        <v/>
      </c>
      <c r="Q600" s="174">
        <f t="shared" si="100"/>
        <v>598</v>
      </c>
      <c r="R600" s="175">
        <f t="shared" si="99"/>
        <v>1</v>
      </c>
    </row>
    <row r="601" spans="1:18" ht="24.75" customHeight="1">
      <c r="A601" s="54">
        <f t="shared" si="98"/>
        <v>599</v>
      </c>
      <c r="B601" s="55" t="str">
        <f t="shared" si="95"/>
        <v>K16E3140</v>
      </c>
      <c r="C601" s="54">
        <f t="shared" si="96"/>
        <v>40</v>
      </c>
      <c r="D601" s="50">
        <v>162314728</v>
      </c>
      <c r="E601" s="57" t="s">
        <v>918</v>
      </c>
      <c r="F601" s="58" t="s">
        <v>556</v>
      </c>
      <c r="G601" s="53" t="s">
        <v>477</v>
      </c>
      <c r="H601" s="51" t="s">
        <v>1190</v>
      </c>
      <c r="I601" s="56">
        <v>405</v>
      </c>
      <c r="J601" s="52" t="s">
        <v>1188</v>
      </c>
      <c r="K601" s="171" t="str">
        <f t="shared" si="102"/>
        <v>405K16E31</v>
      </c>
      <c r="L601" s="172">
        <f t="shared" si="97"/>
        <v>1</v>
      </c>
      <c r="M601" s="173"/>
      <c r="N601" s="174" t="str">
        <f t="shared" si="101"/>
        <v/>
      </c>
      <c r="O601" s="190" t="str">
        <f>VLOOKUP(D601,TH!D$3:K$3889,6,0)</f>
        <v>x</v>
      </c>
      <c r="P601" s="175" t="str">
        <f>IF(M601&lt;&gt;0,M601,IF(ISNA(VLOOKUP(D601,TH!D$4:K$3889,6,0))=TRUE,"Nợ HP",""))</f>
        <v/>
      </c>
      <c r="Q601" s="174">
        <f t="shared" si="100"/>
        <v>599</v>
      </c>
      <c r="R601" s="175">
        <f t="shared" si="99"/>
        <v>1</v>
      </c>
    </row>
    <row r="602" spans="1:18" ht="24.75" customHeight="1">
      <c r="A602" s="54">
        <f t="shared" si="98"/>
        <v>600</v>
      </c>
      <c r="B602" s="55" t="str">
        <f t="shared" si="95"/>
        <v>K16E3141</v>
      </c>
      <c r="C602" s="54">
        <f t="shared" si="96"/>
        <v>41</v>
      </c>
      <c r="D602" s="50">
        <v>162314739</v>
      </c>
      <c r="E602" s="57" t="s">
        <v>958</v>
      </c>
      <c r="F602" s="58" t="s">
        <v>657</v>
      </c>
      <c r="G602" s="53" t="s">
        <v>1234</v>
      </c>
      <c r="H602" s="51" t="s">
        <v>1190</v>
      </c>
      <c r="I602" s="56">
        <v>405</v>
      </c>
      <c r="J602" s="52" t="s">
        <v>1188</v>
      </c>
      <c r="K602" s="171" t="str">
        <f t="shared" si="102"/>
        <v>405K16E31</v>
      </c>
      <c r="L602" s="172">
        <f t="shared" si="97"/>
        <v>1</v>
      </c>
      <c r="M602" s="173"/>
      <c r="N602" s="174" t="str">
        <f t="shared" si="101"/>
        <v/>
      </c>
      <c r="O602" s="190" t="str">
        <f>VLOOKUP(D602,TH!D$3:K$3889,6,0)</f>
        <v>x</v>
      </c>
      <c r="P602" s="175" t="str">
        <f>IF(M602&lt;&gt;0,M602,IF(ISNA(VLOOKUP(D602,TH!D$4:K$3889,6,0))=TRUE,"Nợ HP",""))</f>
        <v/>
      </c>
      <c r="Q602" s="174">
        <f t="shared" si="100"/>
        <v>600</v>
      </c>
      <c r="R602" s="175">
        <f t="shared" si="99"/>
        <v>1</v>
      </c>
    </row>
    <row r="603" spans="1:18" ht="24.75" customHeight="1">
      <c r="A603" s="54">
        <f t="shared" si="98"/>
        <v>601</v>
      </c>
      <c r="B603" s="55" t="str">
        <f t="shared" si="95"/>
        <v>K16E3142</v>
      </c>
      <c r="C603" s="54">
        <f t="shared" si="96"/>
        <v>42</v>
      </c>
      <c r="D603" s="50">
        <v>162314740</v>
      </c>
      <c r="E603" s="57" t="s">
        <v>1235</v>
      </c>
      <c r="F603" s="58" t="s">
        <v>657</v>
      </c>
      <c r="G603" s="53" t="s">
        <v>1236</v>
      </c>
      <c r="H603" s="51" t="s">
        <v>1119</v>
      </c>
      <c r="I603" s="56">
        <v>405</v>
      </c>
      <c r="J603" s="52" t="s">
        <v>1188</v>
      </c>
      <c r="K603" s="171" t="str">
        <f t="shared" si="102"/>
        <v>405K16E31</v>
      </c>
      <c r="L603" s="172">
        <f t="shared" si="97"/>
        <v>1</v>
      </c>
      <c r="M603" s="173"/>
      <c r="N603" s="174" t="str">
        <f t="shared" si="101"/>
        <v/>
      </c>
      <c r="O603" s="190" t="str">
        <f>VLOOKUP(D603,TH!D$3:K$3889,6,0)</f>
        <v>x</v>
      </c>
      <c r="P603" s="175" t="str">
        <f>IF(M603&lt;&gt;0,M603,IF(ISNA(VLOOKUP(D603,TH!D$4:K$3889,6,0))=TRUE,"Nợ HP",""))</f>
        <v/>
      </c>
      <c r="Q603" s="174">
        <f t="shared" si="100"/>
        <v>601</v>
      </c>
      <c r="R603" s="175">
        <f t="shared" si="99"/>
        <v>1</v>
      </c>
    </row>
    <row r="604" spans="1:18" ht="24.75" customHeight="1">
      <c r="A604" s="54">
        <f t="shared" si="98"/>
        <v>602</v>
      </c>
      <c r="B604" s="55" t="str">
        <f t="shared" si="95"/>
        <v>K16E3143</v>
      </c>
      <c r="C604" s="54">
        <f t="shared" si="96"/>
        <v>43</v>
      </c>
      <c r="D604" s="50">
        <v>162314744</v>
      </c>
      <c r="E604" s="57" t="s">
        <v>1237</v>
      </c>
      <c r="F604" s="58" t="s">
        <v>657</v>
      </c>
      <c r="G604" s="53" t="s">
        <v>368</v>
      </c>
      <c r="H604" s="51" t="s">
        <v>1119</v>
      </c>
      <c r="I604" s="56">
        <v>405</v>
      </c>
      <c r="J604" s="52" t="s">
        <v>1188</v>
      </c>
      <c r="K604" s="171" t="str">
        <f t="shared" si="102"/>
        <v>405K16E31</v>
      </c>
      <c r="L604" s="172">
        <f t="shared" si="97"/>
        <v>1</v>
      </c>
      <c r="M604" s="173"/>
      <c r="N604" s="174" t="str">
        <f t="shared" si="101"/>
        <v/>
      </c>
      <c r="O604" s="190" t="e">
        <f>VLOOKUP(D604,TH!D$3:K$3889,6,0)</f>
        <v>#N/A</v>
      </c>
      <c r="P604" s="175" t="str">
        <f>IF(M604&lt;&gt;0,M604,IF(ISNA(VLOOKUP(D604,TH!D$4:K$3889,6,0))=TRUE,"Nợ HP",""))</f>
        <v>Nợ HP</v>
      </c>
      <c r="Q604" s="174">
        <f t="shared" si="100"/>
        <v>602</v>
      </c>
      <c r="R604" s="175">
        <f t="shared" si="99"/>
        <v>1</v>
      </c>
    </row>
    <row r="605" spans="1:18" ht="24.75" customHeight="1">
      <c r="A605" s="54">
        <f t="shared" si="98"/>
        <v>603</v>
      </c>
      <c r="B605" s="55" t="str">
        <f t="shared" si="95"/>
        <v>K16E3144</v>
      </c>
      <c r="C605" s="54">
        <f t="shared" si="96"/>
        <v>44</v>
      </c>
      <c r="D605" s="50">
        <v>162314753</v>
      </c>
      <c r="E605" s="57" t="s">
        <v>1238</v>
      </c>
      <c r="F605" s="58" t="s">
        <v>726</v>
      </c>
      <c r="G605" s="53" t="s">
        <v>1239</v>
      </c>
      <c r="H605" s="51" t="s">
        <v>1190</v>
      </c>
      <c r="I605" s="56">
        <v>405</v>
      </c>
      <c r="J605" s="52" t="s">
        <v>1188</v>
      </c>
      <c r="K605" s="171" t="str">
        <f t="shared" si="102"/>
        <v>405K16E31</v>
      </c>
      <c r="L605" s="172">
        <f t="shared" si="97"/>
        <v>1</v>
      </c>
      <c r="M605" s="173"/>
      <c r="N605" s="174" t="str">
        <f t="shared" si="101"/>
        <v/>
      </c>
      <c r="O605" s="190" t="str">
        <f>VLOOKUP(D605,TH!D$3:K$3889,6,0)</f>
        <v>x</v>
      </c>
      <c r="P605" s="175" t="str">
        <f>IF(M605&lt;&gt;0,M605,IF(ISNA(VLOOKUP(D605,TH!D$4:K$3889,6,0))=TRUE,"Nợ HP",""))</f>
        <v/>
      </c>
      <c r="Q605" s="174">
        <f t="shared" si="100"/>
        <v>603</v>
      </c>
      <c r="R605" s="175">
        <f t="shared" si="99"/>
        <v>1</v>
      </c>
    </row>
    <row r="606" spans="1:18" ht="24.75" customHeight="1">
      <c r="A606" s="54">
        <f t="shared" si="98"/>
        <v>604</v>
      </c>
      <c r="B606" s="55" t="str">
        <f t="shared" si="95"/>
        <v>K16E3145</v>
      </c>
      <c r="C606" s="54">
        <f t="shared" si="96"/>
        <v>45</v>
      </c>
      <c r="D606" s="50">
        <v>162314756</v>
      </c>
      <c r="E606" s="57" t="s">
        <v>1240</v>
      </c>
      <c r="F606" s="58" t="s">
        <v>1241</v>
      </c>
      <c r="G606" s="53" t="s">
        <v>1242</v>
      </c>
      <c r="H606" s="51" t="s">
        <v>1119</v>
      </c>
      <c r="I606" s="56">
        <v>405</v>
      </c>
      <c r="J606" s="52" t="s">
        <v>1188</v>
      </c>
      <c r="K606" s="171" t="str">
        <f t="shared" si="102"/>
        <v>405K16E31</v>
      </c>
      <c r="L606" s="172">
        <f t="shared" si="97"/>
        <v>1</v>
      </c>
      <c r="M606" s="173"/>
      <c r="N606" s="174" t="str">
        <f t="shared" si="101"/>
        <v/>
      </c>
      <c r="O606" s="190" t="str">
        <f>VLOOKUP(D606,TH!D$3:K$3889,6,0)</f>
        <v>x</v>
      </c>
      <c r="P606" s="175" t="str">
        <f>IF(M606&lt;&gt;0,M606,IF(ISNA(VLOOKUP(D606,TH!D$4:K$3889,6,0))=TRUE,"Nợ HP",""))</f>
        <v/>
      </c>
      <c r="Q606" s="174">
        <f t="shared" si="100"/>
        <v>604</v>
      </c>
      <c r="R606" s="175">
        <f t="shared" si="99"/>
        <v>1</v>
      </c>
    </row>
    <row r="607" spans="1:18" ht="24.75" customHeight="1">
      <c r="A607" s="54">
        <f t="shared" si="98"/>
        <v>605</v>
      </c>
      <c r="B607" s="55" t="str">
        <f t="shared" si="95"/>
        <v>K16E3146</v>
      </c>
      <c r="C607" s="54">
        <f t="shared" si="96"/>
        <v>46</v>
      </c>
      <c r="D607" s="50">
        <v>162314761</v>
      </c>
      <c r="E607" s="57" t="s">
        <v>1243</v>
      </c>
      <c r="F607" s="58" t="s">
        <v>405</v>
      </c>
      <c r="G607" s="53" t="s">
        <v>547</v>
      </c>
      <c r="H607" s="51" t="s">
        <v>1119</v>
      </c>
      <c r="I607" s="56">
        <v>405</v>
      </c>
      <c r="J607" s="52" t="s">
        <v>1188</v>
      </c>
      <c r="K607" s="171" t="str">
        <f t="shared" si="102"/>
        <v>405K16E31</v>
      </c>
      <c r="L607" s="172">
        <f t="shared" si="97"/>
        <v>1</v>
      </c>
      <c r="M607" s="173"/>
      <c r="N607" s="174" t="str">
        <f t="shared" si="101"/>
        <v/>
      </c>
      <c r="O607" s="190" t="str">
        <f>VLOOKUP(D607,TH!D$3:K$3889,6,0)</f>
        <v>x</v>
      </c>
      <c r="P607" s="175" t="str">
        <f>IF(M607&lt;&gt;0,M607,IF(ISNA(VLOOKUP(D607,TH!D$4:K$3889,6,0))=TRUE,"Nợ HP",""))</f>
        <v/>
      </c>
      <c r="Q607" s="174">
        <f t="shared" si="100"/>
        <v>605</v>
      </c>
      <c r="R607" s="175">
        <f t="shared" si="99"/>
        <v>1</v>
      </c>
    </row>
    <row r="608" spans="1:18" ht="24.75" customHeight="1">
      <c r="A608" s="54">
        <f t="shared" si="98"/>
        <v>606</v>
      </c>
      <c r="B608" s="55" t="str">
        <f t="shared" si="95"/>
        <v>K16E3147</v>
      </c>
      <c r="C608" s="54">
        <f t="shared" si="96"/>
        <v>47</v>
      </c>
      <c r="D608" s="50">
        <v>162316722</v>
      </c>
      <c r="E608" s="57" t="s">
        <v>1244</v>
      </c>
      <c r="F608" s="58" t="s">
        <v>405</v>
      </c>
      <c r="G608" s="53" t="s">
        <v>517</v>
      </c>
      <c r="H608" s="51" t="s">
        <v>1190</v>
      </c>
      <c r="I608" s="56">
        <v>405</v>
      </c>
      <c r="J608" s="52" t="s">
        <v>1188</v>
      </c>
      <c r="K608" s="171" t="str">
        <f t="shared" si="102"/>
        <v>405K16E31</v>
      </c>
      <c r="L608" s="172">
        <f t="shared" si="97"/>
        <v>1</v>
      </c>
      <c r="M608" s="173"/>
      <c r="N608" s="174" t="str">
        <f t="shared" si="101"/>
        <v/>
      </c>
      <c r="O608" s="190" t="e">
        <f>VLOOKUP(D608,TH!D$3:K$3889,6,0)</f>
        <v>#N/A</v>
      </c>
      <c r="P608" s="175" t="str">
        <f>IF(M608&lt;&gt;0,M608,IF(ISNA(VLOOKUP(D608,TH!D$4:K$3889,6,0))=TRUE,"Nợ HP",""))</f>
        <v>Nợ HP</v>
      </c>
      <c r="Q608" s="174">
        <f t="shared" si="100"/>
        <v>606</v>
      </c>
      <c r="R608" s="175">
        <f t="shared" si="99"/>
        <v>1</v>
      </c>
    </row>
    <row r="609" spans="1:18" ht="24.75" customHeight="1">
      <c r="A609" s="54">
        <f t="shared" si="98"/>
        <v>607</v>
      </c>
      <c r="B609" s="55" t="str">
        <f t="shared" si="95"/>
        <v>K16E3148</v>
      </c>
      <c r="C609" s="54">
        <f t="shared" si="96"/>
        <v>48</v>
      </c>
      <c r="D609" s="50">
        <v>162314763</v>
      </c>
      <c r="E609" s="57" t="s">
        <v>1245</v>
      </c>
      <c r="F609" s="58" t="s">
        <v>565</v>
      </c>
      <c r="G609" s="53" t="s">
        <v>355</v>
      </c>
      <c r="H609" s="51" t="s">
        <v>1190</v>
      </c>
      <c r="I609" s="56">
        <v>405</v>
      </c>
      <c r="J609" s="52" t="s">
        <v>1188</v>
      </c>
      <c r="K609" s="171" t="str">
        <f t="shared" si="102"/>
        <v>405K16E31</v>
      </c>
      <c r="L609" s="172">
        <f t="shared" si="97"/>
        <v>1</v>
      </c>
      <c r="M609" s="173"/>
      <c r="N609" s="174" t="str">
        <f t="shared" si="101"/>
        <v/>
      </c>
      <c r="O609" s="190" t="str">
        <f>VLOOKUP(D609,TH!D$3:K$3889,6,0)</f>
        <v>x</v>
      </c>
      <c r="P609" s="175" t="str">
        <f>IF(M609&lt;&gt;0,M609,IF(ISNA(VLOOKUP(D609,TH!D$4:K$3889,6,0))=TRUE,"Nợ HP",""))</f>
        <v/>
      </c>
      <c r="Q609" s="174">
        <f t="shared" si="100"/>
        <v>607</v>
      </c>
      <c r="R609" s="175">
        <f t="shared" si="99"/>
        <v>1</v>
      </c>
    </row>
    <row r="610" spans="1:18" ht="24.75" customHeight="1">
      <c r="A610" s="54">
        <f t="shared" si="98"/>
        <v>608</v>
      </c>
      <c r="B610" s="55" t="str">
        <f t="shared" si="95"/>
        <v>K16E3149</v>
      </c>
      <c r="C610" s="54">
        <f t="shared" si="96"/>
        <v>49</v>
      </c>
      <c r="D610" s="333">
        <v>6080</v>
      </c>
      <c r="E610" s="334" t="s">
        <v>2339</v>
      </c>
      <c r="F610" s="335" t="s">
        <v>667</v>
      </c>
      <c r="G610" s="336"/>
      <c r="H610" s="339" t="s">
        <v>2340</v>
      </c>
      <c r="I610" s="56">
        <v>404</v>
      </c>
      <c r="J610" s="52" t="s">
        <v>1188</v>
      </c>
      <c r="K610" s="171" t="str">
        <f t="shared" ref="K610" si="103">I610&amp;J610</f>
        <v>404K16E31</v>
      </c>
      <c r="L610" s="172">
        <f t="shared" si="97"/>
        <v>1</v>
      </c>
      <c r="M610" s="173"/>
      <c r="N610" s="174" t="str">
        <f t="shared" ref="N610" si="104">IF(M610&lt;&gt;0,"Học Ghép","")</f>
        <v/>
      </c>
      <c r="O610" s="190" t="e">
        <f>VLOOKUP(D610,TH!D$3:K$3889,6,0)</f>
        <v>#N/A</v>
      </c>
      <c r="P610" s="175" t="str">
        <f>IF(M610&lt;&gt;0,M610,IF(ISNA(VLOOKUP(D610,TH!D$4:K$3889,6,0))=TRUE,"Nợ HP",""))</f>
        <v>Nợ HP</v>
      </c>
      <c r="Q610" s="174">
        <f t="shared" si="100"/>
        <v>608</v>
      </c>
      <c r="R610" s="175">
        <f t="shared" si="99"/>
        <v>1</v>
      </c>
    </row>
    <row r="611" spans="1:18" ht="24.75" customHeight="1">
      <c r="A611" s="54">
        <f t="shared" si="98"/>
        <v>609</v>
      </c>
      <c r="B611" s="55" t="str">
        <f t="shared" si="95"/>
        <v>K16E3201</v>
      </c>
      <c r="C611" s="54">
        <f t="shared" si="96"/>
        <v>1</v>
      </c>
      <c r="D611" s="50">
        <v>162317435</v>
      </c>
      <c r="E611" s="57" t="s">
        <v>857</v>
      </c>
      <c r="F611" s="58" t="s">
        <v>1246</v>
      </c>
      <c r="G611" s="53" t="s">
        <v>1064</v>
      </c>
      <c r="H611" s="51" t="s">
        <v>1190</v>
      </c>
      <c r="I611" s="56">
        <v>405</v>
      </c>
      <c r="J611" s="52" t="s">
        <v>1247</v>
      </c>
      <c r="K611" s="171" t="str">
        <f t="shared" si="102"/>
        <v>405K16E32</v>
      </c>
      <c r="L611" s="172">
        <f t="shared" si="97"/>
        <v>1</v>
      </c>
      <c r="M611" s="173"/>
      <c r="N611" s="174" t="str">
        <f t="shared" si="101"/>
        <v/>
      </c>
      <c r="O611" s="190" t="str">
        <f>VLOOKUP(D611,TH!D$3:K$3889,6,0)</f>
        <v>x</v>
      </c>
      <c r="P611" s="175" t="str">
        <f>IF(M611&lt;&gt;0,M611,IF(ISNA(VLOOKUP(D611,TH!D$4:K$3889,6,0))=TRUE,"Nợ HP",""))</f>
        <v/>
      </c>
      <c r="Q611" s="174">
        <f t="shared" si="100"/>
        <v>609</v>
      </c>
      <c r="R611" s="175">
        <f t="shared" si="99"/>
        <v>1</v>
      </c>
    </row>
    <row r="612" spans="1:18" ht="24.75" customHeight="1">
      <c r="A612" s="54">
        <f t="shared" si="98"/>
        <v>610</v>
      </c>
      <c r="B612" s="55" t="str">
        <f t="shared" si="95"/>
        <v>K16E3202</v>
      </c>
      <c r="C612" s="54">
        <f t="shared" si="96"/>
        <v>2</v>
      </c>
      <c r="D612" s="50">
        <v>162314527</v>
      </c>
      <c r="E612" s="57" t="s">
        <v>880</v>
      </c>
      <c r="F612" s="58" t="s">
        <v>408</v>
      </c>
      <c r="G612" s="53" t="s">
        <v>1011</v>
      </c>
      <c r="H612" s="51" t="s">
        <v>1248</v>
      </c>
      <c r="I612" s="56">
        <v>405</v>
      </c>
      <c r="J612" s="52" t="s">
        <v>1247</v>
      </c>
      <c r="K612" s="171" t="str">
        <f t="shared" si="102"/>
        <v>405K16E32</v>
      </c>
      <c r="L612" s="172">
        <f t="shared" si="97"/>
        <v>1</v>
      </c>
      <c r="M612" s="173"/>
      <c r="N612" s="174" t="str">
        <f t="shared" si="101"/>
        <v/>
      </c>
      <c r="O612" s="190" t="str">
        <f>VLOOKUP(D612,TH!D$3:K$3889,6,0)</f>
        <v>x</v>
      </c>
      <c r="P612" s="175" t="str">
        <f>IF(M612&lt;&gt;0,M612,IF(ISNA(VLOOKUP(D612,TH!D$4:K$3889,6,0))=TRUE,"Nợ HP",""))</f>
        <v/>
      </c>
      <c r="Q612" s="174">
        <f t="shared" si="100"/>
        <v>610</v>
      </c>
      <c r="R612" s="175">
        <f t="shared" si="99"/>
        <v>1</v>
      </c>
    </row>
    <row r="613" spans="1:18" ht="24.75" customHeight="1">
      <c r="A613" s="54">
        <f t="shared" si="98"/>
        <v>611</v>
      </c>
      <c r="B613" s="55" t="str">
        <f t="shared" si="95"/>
        <v>K16E3203</v>
      </c>
      <c r="C613" s="54">
        <f t="shared" si="96"/>
        <v>3</v>
      </c>
      <c r="D613" s="50">
        <v>162314543</v>
      </c>
      <c r="E613" s="57" t="s">
        <v>918</v>
      </c>
      <c r="F613" s="58" t="s">
        <v>193</v>
      </c>
      <c r="G613" s="53" t="s">
        <v>1039</v>
      </c>
      <c r="H613" s="51" t="s">
        <v>1248</v>
      </c>
      <c r="I613" s="56">
        <v>405</v>
      </c>
      <c r="J613" s="52" t="s">
        <v>1247</v>
      </c>
      <c r="K613" s="171" t="str">
        <f t="shared" si="102"/>
        <v>405K16E32</v>
      </c>
      <c r="L613" s="172">
        <f t="shared" si="97"/>
        <v>1</v>
      </c>
      <c r="M613" s="173"/>
      <c r="N613" s="174" t="str">
        <f t="shared" si="101"/>
        <v/>
      </c>
      <c r="O613" s="190" t="str">
        <f>VLOOKUP(D613,TH!D$3:K$3889,6,0)</f>
        <v>x</v>
      </c>
      <c r="P613" s="175" t="str">
        <f>IF(M613&lt;&gt;0,M613,IF(ISNA(VLOOKUP(D613,TH!D$4:K$3889,6,0))=TRUE,"Nợ HP",""))</f>
        <v/>
      </c>
      <c r="Q613" s="174">
        <f t="shared" si="100"/>
        <v>611</v>
      </c>
      <c r="R613" s="175">
        <f t="shared" si="99"/>
        <v>1</v>
      </c>
    </row>
    <row r="614" spans="1:18" ht="24.75" customHeight="1">
      <c r="A614" s="54">
        <f t="shared" si="98"/>
        <v>612</v>
      </c>
      <c r="B614" s="55" t="str">
        <f t="shared" si="95"/>
        <v>K16E3204</v>
      </c>
      <c r="C614" s="54">
        <f t="shared" si="96"/>
        <v>4</v>
      </c>
      <c r="D614" s="50">
        <v>162314548</v>
      </c>
      <c r="E614" s="57" t="s">
        <v>1249</v>
      </c>
      <c r="F614" s="58" t="s">
        <v>808</v>
      </c>
      <c r="G614" s="53" t="s">
        <v>1250</v>
      </c>
      <c r="H614" s="51" t="s">
        <v>1251</v>
      </c>
      <c r="I614" s="56">
        <v>405</v>
      </c>
      <c r="J614" s="52" t="s">
        <v>1247</v>
      </c>
      <c r="K614" s="171" t="str">
        <f t="shared" si="102"/>
        <v>405K16E32</v>
      </c>
      <c r="L614" s="172">
        <f t="shared" si="97"/>
        <v>1</v>
      </c>
      <c r="M614" s="173"/>
      <c r="N614" s="174" t="str">
        <f t="shared" si="101"/>
        <v/>
      </c>
      <c r="O614" s="190" t="str">
        <f>VLOOKUP(D614,TH!D$3:K$3889,6,0)</f>
        <v>x</v>
      </c>
      <c r="P614" s="175" t="str">
        <f>IF(M614&lt;&gt;0,M614,IF(ISNA(VLOOKUP(D614,TH!D$4:K$3889,6,0))=TRUE,"Nợ HP",""))</f>
        <v/>
      </c>
      <c r="Q614" s="174">
        <f t="shared" si="100"/>
        <v>612</v>
      </c>
      <c r="R614" s="175">
        <f t="shared" si="99"/>
        <v>1</v>
      </c>
    </row>
    <row r="615" spans="1:18" ht="24.75" customHeight="1">
      <c r="A615" s="54">
        <f t="shared" si="98"/>
        <v>613</v>
      </c>
      <c r="B615" s="55" t="str">
        <f t="shared" si="95"/>
        <v>K16E3205</v>
      </c>
      <c r="C615" s="54">
        <f t="shared" si="96"/>
        <v>5</v>
      </c>
      <c r="D615" s="50">
        <v>162316846</v>
      </c>
      <c r="E615" s="57" t="s">
        <v>910</v>
      </c>
      <c r="F615" s="58" t="s">
        <v>328</v>
      </c>
      <c r="G615" s="53" t="s">
        <v>1252</v>
      </c>
      <c r="H615" s="51" t="s">
        <v>1190</v>
      </c>
      <c r="I615" s="56">
        <v>405</v>
      </c>
      <c r="J615" s="52" t="s">
        <v>1247</v>
      </c>
      <c r="K615" s="171" t="str">
        <f t="shared" si="102"/>
        <v>405K16E32</v>
      </c>
      <c r="L615" s="172">
        <f t="shared" si="97"/>
        <v>1</v>
      </c>
      <c r="M615" s="173"/>
      <c r="N615" s="174" t="str">
        <f t="shared" si="101"/>
        <v/>
      </c>
      <c r="O615" s="190" t="e">
        <f>VLOOKUP(D615,TH!D$3:K$3889,6,0)</f>
        <v>#N/A</v>
      </c>
      <c r="P615" s="175" t="str">
        <f>IF(M615&lt;&gt;0,M615,IF(ISNA(VLOOKUP(D615,TH!D$4:K$3889,6,0))=TRUE,"Nợ HP",""))</f>
        <v>Nợ HP</v>
      </c>
      <c r="Q615" s="174">
        <f t="shared" si="100"/>
        <v>613</v>
      </c>
      <c r="R615" s="175">
        <f t="shared" si="99"/>
        <v>1</v>
      </c>
    </row>
    <row r="616" spans="1:18" ht="24.75" customHeight="1">
      <c r="A616" s="54">
        <f t="shared" si="98"/>
        <v>614</v>
      </c>
      <c r="B616" s="55" t="str">
        <f t="shared" si="95"/>
        <v>K16E3206</v>
      </c>
      <c r="C616" s="54">
        <f t="shared" si="96"/>
        <v>6</v>
      </c>
      <c r="D616" s="50">
        <v>162314555</v>
      </c>
      <c r="E616" s="57" t="s">
        <v>1253</v>
      </c>
      <c r="F616" s="58" t="s">
        <v>331</v>
      </c>
      <c r="G616" s="53" t="s">
        <v>792</v>
      </c>
      <c r="H616" s="51" t="s">
        <v>1248</v>
      </c>
      <c r="I616" s="56">
        <v>405</v>
      </c>
      <c r="J616" s="52" t="s">
        <v>1247</v>
      </c>
      <c r="K616" s="171" t="str">
        <f t="shared" si="102"/>
        <v>405K16E32</v>
      </c>
      <c r="L616" s="172">
        <f t="shared" si="97"/>
        <v>1</v>
      </c>
      <c r="M616" s="173"/>
      <c r="N616" s="174" t="str">
        <f t="shared" si="101"/>
        <v/>
      </c>
      <c r="O616" s="190" t="str">
        <f>VLOOKUP(D616,TH!D$3:K$3889,6,0)</f>
        <v>x</v>
      </c>
      <c r="P616" s="175" t="str">
        <f>IF(M616&lt;&gt;0,M616,IF(ISNA(VLOOKUP(D616,TH!D$4:K$3889,6,0))=TRUE,"Nợ HP",""))</f>
        <v/>
      </c>
      <c r="Q616" s="174">
        <f t="shared" si="100"/>
        <v>614</v>
      </c>
      <c r="R616" s="175">
        <f t="shared" si="99"/>
        <v>1</v>
      </c>
    </row>
    <row r="617" spans="1:18" ht="24.75" customHeight="1">
      <c r="A617" s="54">
        <f t="shared" si="98"/>
        <v>615</v>
      </c>
      <c r="B617" s="55" t="str">
        <f t="shared" si="95"/>
        <v>K16E3207</v>
      </c>
      <c r="C617" s="54">
        <f t="shared" si="96"/>
        <v>7</v>
      </c>
      <c r="D617" s="50">
        <v>162314558</v>
      </c>
      <c r="E617" s="57" t="s">
        <v>1254</v>
      </c>
      <c r="F617" s="58" t="s">
        <v>331</v>
      </c>
      <c r="G617" s="53" t="s">
        <v>909</v>
      </c>
      <c r="H617" s="51" t="s">
        <v>1251</v>
      </c>
      <c r="I617" s="56">
        <v>405</v>
      </c>
      <c r="J617" s="52" t="s">
        <v>1247</v>
      </c>
      <c r="K617" s="171" t="str">
        <f t="shared" si="102"/>
        <v>405K16E32</v>
      </c>
      <c r="L617" s="172">
        <f t="shared" si="97"/>
        <v>1</v>
      </c>
      <c r="M617" s="173"/>
      <c r="N617" s="174" t="str">
        <f t="shared" si="101"/>
        <v/>
      </c>
      <c r="O617" s="190" t="str">
        <f>VLOOKUP(D617,TH!D$3:K$3889,6,0)</f>
        <v>x</v>
      </c>
      <c r="P617" s="175" t="str">
        <f>IF(M617&lt;&gt;0,M617,IF(ISNA(VLOOKUP(D617,TH!D$4:K$3889,6,0))=TRUE,"Nợ HP",""))</f>
        <v/>
      </c>
      <c r="Q617" s="174">
        <f t="shared" si="100"/>
        <v>615</v>
      </c>
      <c r="R617" s="175">
        <f t="shared" si="99"/>
        <v>1</v>
      </c>
    </row>
    <row r="618" spans="1:18" ht="24.75" customHeight="1">
      <c r="A618" s="54">
        <f t="shared" si="98"/>
        <v>616</v>
      </c>
      <c r="B618" s="55" t="str">
        <f t="shared" si="95"/>
        <v>K16E3208</v>
      </c>
      <c r="C618" s="54">
        <f t="shared" si="96"/>
        <v>8</v>
      </c>
      <c r="D618" s="50">
        <v>162317193</v>
      </c>
      <c r="E618" s="57" t="s">
        <v>1255</v>
      </c>
      <c r="F618" s="58" t="s">
        <v>428</v>
      </c>
      <c r="G618" s="53" t="s">
        <v>1256</v>
      </c>
      <c r="H618" s="51" t="s">
        <v>1190</v>
      </c>
      <c r="I618" s="56">
        <v>405</v>
      </c>
      <c r="J618" s="52" t="s">
        <v>1247</v>
      </c>
      <c r="K618" s="171" t="str">
        <f t="shared" si="102"/>
        <v>405K16E32</v>
      </c>
      <c r="L618" s="172">
        <f t="shared" si="97"/>
        <v>1</v>
      </c>
      <c r="M618" s="173"/>
      <c r="N618" s="174" t="str">
        <f t="shared" si="101"/>
        <v/>
      </c>
      <c r="O618" s="190" t="str">
        <f>VLOOKUP(D618,TH!D$3:K$3889,6,0)</f>
        <v>x</v>
      </c>
      <c r="P618" s="175" t="str">
        <f>IF(M618&lt;&gt;0,M618,IF(ISNA(VLOOKUP(D618,TH!D$4:K$3889,6,0))=TRUE,"Nợ HP",""))</f>
        <v/>
      </c>
      <c r="Q618" s="174">
        <f t="shared" si="100"/>
        <v>616</v>
      </c>
      <c r="R618" s="175">
        <f t="shared" si="99"/>
        <v>1</v>
      </c>
    </row>
    <row r="619" spans="1:18" ht="24.75" customHeight="1">
      <c r="A619" s="54">
        <f t="shared" si="98"/>
        <v>617</v>
      </c>
      <c r="B619" s="55" t="str">
        <f t="shared" si="95"/>
        <v>K16E3209</v>
      </c>
      <c r="C619" s="54">
        <f t="shared" si="96"/>
        <v>9</v>
      </c>
      <c r="D619" s="50">
        <v>162314573</v>
      </c>
      <c r="E619" s="57" t="s">
        <v>1257</v>
      </c>
      <c r="F619" s="58" t="s">
        <v>1027</v>
      </c>
      <c r="G619" s="53" t="s">
        <v>1258</v>
      </c>
      <c r="H619" s="51" t="s">
        <v>1248</v>
      </c>
      <c r="I619" s="56">
        <v>405</v>
      </c>
      <c r="J619" s="52" t="s">
        <v>1247</v>
      </c>
      <c r="K619" s="171" t="str">
        <f t="shared" si="102"/>
        <v>405K16E32</v>
      </c>
      <c r="L619" s="172">
        <f t="shared" si="97"/>
        <v>1</v>
      </c>
      <c r="M619" s="173"/>
      <c r="N619" s="174" t="str">
        <f t="shared" si="101"/>
        <v/>
      </c>
      <c r="O619" s="190" t="str">
        <f>VLOOKUP(D619,TH!D$3:K$3889,6,0)</f>
        <v>x</v>
      </c>
      <c r="P619" s="175" t="str">
        <f>IF(M619&lt;&gt;0,M619,IF(ISNA(VLOOKUP(D619,TH!D$4:K$3889,6,0))=TRUE,"Nợ HP",""))</f>
        <v/>
      </c>
      <c r="Q619" s="174">
        <f t="shared" si="100"/>
        <v>617</v>
      </c>
      <c r="R619" s="175">
        <f t="shared" si="99"/>
        <v>1</v>
      </c>
    </row>
    <row r="620" spans="1:18" ht="24.75" customHeight="1">
      <c r="A620" s="54">
        <f t="shared" si="98"/>
        <v>618</v>
      </c>
      <c r="B620" s="55" t="str">
        <f t="shared" si="95"/>
        <v>K16E3210</v>
      </c>
      <c r="C620" s="54">
        <f t="shared" si="96"/>
        <v>10</v>
      </c>
      <c r="D620" s="50">
        <v>162314574</v>
      </c>
      <c r="E620" s="57" t="s">
        <v>831</v>
      </c>
      <c r="F620" s="58" t="s">
        <v>683</v>
      </c>
      <c r="G620" s="53" t="s">
        <v>1259</v>
      </c>
      <c r="H620" s="51" t="s">
        <v>1248</v>
      </c>
      <c r="I620" s="56">
        <v>405</v>
      </c>
      <c r="J620" s="52" t="s">
        <v>1247</v>
      </c>
      <c r="K620" s="171" t="str">
        <f t="shared" si="102"/>
        <v>405K16E32</v>
      </c>
      <c r="L620" s="172">
        <f t="shared" si="97"/>
        <v>1</v>
      </c>
      <c r="M620" s="173"/>
      <c r="N620" s="174" t="str">
        <f t="shared" si="101"/>
        <v/>
      </c>
      <c r="O620" s="190" t="str">
        <f>VLOOKUP(D620,TH!D$3:K$3889,6,0)</f>
        <v>x</v>
      </c>
      <c r="P620" s="175" t="str">
        <f>IF(M620&lt;&gt;0,M620,IF(ISNA(VLOOKUP(D620,TH!D$4:K$3889,6,0))=TRUE,"Nợ HP",""))</f>
        <v/>
      </c>
      <c r="Q620" s="174">
        <f t="shared" si="100"/>
        <v>618</v>
      </c>
      <c r="R620" s="175">
        <f t="shared" si="99"/>
        <v>1</v>
      </c>
    </row>
    <row r="621" spans="1:18" ht="24.75" customHeight="1">
      <c r="A621" s="54">
        <f t="shared" si="98"/>
        <v>619</v>
      </c>
      <c r="B621" s="55" t="str">
        <f t="shared" si="95"/>
        <v>K16E3211</v>
      </c>
      <c r="C621" s="54">
        <f t="shared" si="96"/>
        <v>11</v>
      </c>
      <c r="D621" s="50">
        <v>152313993</v>
      </c>
      <c r="E621" s="57" t="s">
        <v>1260</v>
      </c>
      <c r="F621" s="58" t="s">
        <v>1261</v>
      </c>
      <c r="G621" s="53" t="s">
        <v>1262</v>
      </c>
      <c r="H621" s="51" t="s">
        <v>1248</v>
      </c>
      <c r="I621" s="56">
        <v>405</v>
      </c>
      <c r="J621" s="52" t="s">
        <v>1247</v>
      </c>
      <c r="K621" s="171" t="str">
        <f t="shared" si="102"/>
        <v>405K16E32</v>
      </c>
      <c r="L621" s="172">
        <f t="shared" si="97"/>
        <v>1</v>
      </c>
      <c r="M621" s="173"/>
      <c r="N621" s="174" t="str">
        <f t="shared" si="101"/>
        <v/>
      </c>
      <c r="O621" s="190" t="str">
        <f>VLOOKUP(D621,TH!D$3:K$3889,6,0)</f>
        <v>x</v>
      </c>
      <c r="P621" s="175" t="str">
        <f>IF(M621&lt;&gt;0,M621,IF(ISNA(VLOOKUP(D621,TH!D$4:K$3889,6,0))=TRUE,"Nợ HP",""))</f>
        <v/>
      </c>
      <c r="Q621" s="174">
        <f t="shared" si="100"/>
        <v>619</v>
      </c>
      <c r="R621" s="175">
        <f t="shared" si="99"/>
        <v>1</v>
      </c>
    </row>
    <row r="622" spans="1:18" ht="24.75" customHeight="1">
      <c r="A622" s="54">
        <f t="shared" si="98"/>
        <v>620</v>
      </c>
      <c r="B622" s="55" t="str">
        <f t="shared" si="95"/>
        <v>K16E3212</v>
      </c>
      <c r="C622" s="54">
        <f t="shared" si="96"/>
        <v>12</v>
      </c>
      <c r="D622" s="50">
        <v>162314588</v>
      </c>
      <c r="E622" s="57" t="s">
        <v>117</v>
      </c>
      <c r="F622" s="58" t="s">
        <v>1261</v>
      </c>
      <c r="G622" s="53" t="s">
        <v>403</v>
      </c>
      <c r="H622" s="51" t="s">
        <v>1248</v>
      </c>
      <c r="I622" s="56">
        <v>405</v>
      </c>
      <c r="J622" s="52" t="s">
        <v>1247</v>
      </c>
      <c r="K622" s="171" t="str">
        <f t="shared" si="102"/>
        <v>405K16E32</v>
      </c>
      <c r="L622" s="172">
        <f t="shared" si="97"/>
        <v>1</v>
      </c>
      <c r="M622" s="173"/>
      <c r="N622" s="174" t="str">
        <f t="shared" si="101"/>
        <v/>
      </c>
      <c r="O622" s="190" t="str">
        <f>VLOOKUP(D622,TH!D$3:K$3889,6,0)</f>
        <v>x</v>
      </c>
      <c r="P622" s="175" t="str">
        <f>IF(M622&lt;&gt;0,M622,IF(ISNA(VLOOKUP(D622,TH!D$4:K$3889,6,0))=TRUE,"Nợ HP",""))</f>
        <v/>
      </c>
      <c r="Q622" s="174">
        <f t="shared" si="100"/>
        <v>620</v>
      </c>
      <c r="R622" s="175">
        <f t="shared" si="99"/>
        <v>1</v>
      </c>
    </row>
    <row r="623" spans="1:18" ht="24.75" customHeight="1">
      <c r="A623" s="54">
        <f t="shared" si="98"/>
        <v>621</v>
      </c>
      <c r="B623" s="55" t="str">
        <f t="shared" si="95"/>
        <v>K16E3213</v>
      </c>
      <c r="C623" s="54">
        <f t="shared" si="96"/>
        <v>13</v>
      </c>
      <c r="D623" s="50">
        <v>162314600</v>
      </c>
      <c r="E623" s="57" t="s">
        <v>1114</v>
      </c>
      <c r="F623" s="58" t="s">
        <v>601</v>
      </c>
      <c r="G623" s="53" t="s">
        <v>214</v>
      </c>
      <c r="H623" s="51" t="s">
        <v>1248</v>
      </c>
      <c r="I623" s="56">
        <v>405</v>
      </c>
      <c r="J623" s="52" t="s">
        <v>1247</v>
      </c>
      <c r="K623" s="171" t="str">
        <f t="shared" si="102"/>
        <v>405K16E32</v>
      </c>
      <c r="L623" s="172">
        <f t="shared" si="97"/>
        <v>1</v>
      </c>
      <c r="M623" s="173"/>
      <c r="N623" s="174" t="str">
        <f t="shared" si="101"/>
        <v/>
      </c>
      <c r="O623" s="190" t="str">
        <f>VLOOKUP(D623,TH!D$3:K$3889,6,0)</f>
        <v>x</v>
      </c>
      <c r="P623" s="175" t="str">
        <f>IF(M623&lt;&gt;0,M623,IF(ISNA(VLOOKUP(D623,TH!D$4:K$3889,6,0))=TRUE,"Nợ HP",""))</f>
        <v/>
      </c>
      <c r="Q623" s="174">
        <f t="shared" si="100"/>
        <v>621</v>
      </c>
      <c r="R623" s="175">
        <f t="shared" si="99"/>
        <v>1</v>
      </c>
    </row>
    <row r="624" spans="1:18" ht="24.75" customHeight="1">
      <c r="A624" s="54">
        <f t="shared" si="98"/>
        <v>622</v>
      </c>
      <c r="B624" s="55" t="str">
        <f t="shared" si="95"/>
        <v>K16E3214</v>
      </c>
      <c r="C624" s="54">
        <f t="shared" si="96"/>
        <v>14</v>
      </c>
      <c r="D624" s="50">
        <v>162316721</v>
      </c>
      <c r="E624" s="57" t="s">
        <v>1263</v>
      </c>
      <c r="F624" s="58" t="s">
        <v>235</v>
      </c>
      <c r="G624" s="53" t="s">
        <v>1264</v>
      </c>
      <c r="H624" s="51" t="s">
        <v>1251</v>
      </c>
      <c r="I624" s="56">
        <v>405</v>
      </c>
      <c r="J624" s="52" t="s">
        <v>1247</v>
      </c>
      <c r="K624" s="171" t="str">
        <f t="shared" si="102"/>
        <v>405K16E32</v>
      </c>
      <c r="L624" s="172">
        <f t="shared" si="97"/>
        <v>1</v>
      </c>
      <c r="M624" s="173"/>
      <c r="N624" s="174" t="str">
        <f t="shared" si="101"/>
        <v/>
      </c>
      <c r="O624" s="190" t="str">
        <f>VLOOKUP(D624,TH!D$3:K$3889,6,0)</f>
        <v>x</v>
      </c>
      <c r="P624" s="175" t="str">
        <f>IF(M624&lt;&gt;0,M624,IF(ISNA(VLOOKUP(D624,TH!D$4:K$3889,6,0))=TRUE,"Nợ HP",""))</f>
        <v/>
      </c>
      <c r="Q624" s="174">
        <f t="shared" si="100"/>
        <v>622</v>
      </c>
      <c r="R624" s="175">
        <f t="shared" si="99"/>
        <v>1</v>
      </c>
    </row>
    <row r="625" spans="1:18" ht="24.75" customHeight="1">
      <c r="A625" s="54">
        <f t="shared" si="98"/>
        <v>623</v>
      </c>
      <c r="B625" s="55" t="str">
        <f t="shared" si="95"/>
        <v>K16E3215</v>
      </c>
      <c r="C625" s="54">
        <f t="shared" si="96"/>
        <v>15</v>
      </c>
      <c r="D625" s="50">
        <v>162314609</v>
      </c>
      <c r="E625" s="57" t="s">
        <v>1265</v>
      </c>
      <c r="F625" s="58" t="s">
        <v>238</v>
      </c>
      <c r="G625" s="53" t="s">
        <v>551</v>
      </c>
      <c r="H625" s="51" t="s">
        <v>1248</v>
      </c>
      <c r="I625" s="56">
        <v>405</v>
      </c>
      <c r="J625" s="52" t="s">
        <v>1247</v>
      </c>
      <c r="K625" s="171" t="str">
        <f t="shared" si="102"/>
        <v>405K16E32</v>
      </c>
      <c r="L625" s="172">
        <f t="shared" si="97"/>
        <v>1</v>
      </c>
      <c r="M625" s="173"/>
      <c r="N625" s="174" t="str">
        <f t="shared" si="101"/>
        <v/>
      </c>
      <c r="O625" s="190" t="str">
        <f>VLOOKUP(D625,TH!D$3:K$3889,6,0)</f>
        <v>x</v>
      </c>
      <c r="P625" s="175" t="str">
        <f>IF(M625&lt;&gt;0,M625,IF(ISNA(VLOOKUP(D625,TH!D$4:K$3889,6,0))=TRUE,"Nợ HP",""))</f>
        <v/>
      </c>
      <c r="Q625" s="174">
        <f t="shared" si="100"/>
        <v>623</v>
      </c>
      <c r="R625" s="175">
        <f t="shared" si="99"/>
        <v>1</v>
      </c>
    </row>
    <row r="626" spans="1:18" ht="24.75" customHeight="1">
      <c r="A626" s="54">
        <f t="shared" si="98"/>
        <v>624</v>
      </c>
      <c r="B626" s="55" t="str">
        <f t="shared" si="95"/>
        <v>K16E3216</v>
      </c>
      <c r="C626" s="54">
        <f t="shared" si="96"/>
        <v>16</v>
      </c>
      <c r="D626" s="50">
        <v>162314614</v>
      </c>
      <c r="E626" s="57" t="s">
        <v>1266</v>
      </c>
      <c r="F626" s="58" t="s">
        <v>238</v>
      </c>
      <c r="G626" s="53" t="s">
        <v>1148</v>
      </c>
      <c r="H626" s="51" t="s">
        <v>1248</v>
      </c>
      <c r="I626" s="56">
        <v>405</v>
      </c>
      <c r="J626" s="52" t="s">
        <v>1247</v>
      </c>
      <c r="K626" s="171" t="str">
        <f t="shared" si="102"/>
        <v>405K16E32</v>
      </c>
      <c r="L626" s="172">
        <f t="shared" si="97"/>
        <v>1</v>
      </c>
      <c r="M626" s="173"/>
      <c r="N626" s="174" t="str">
        <f t="shared" si="101"/>
        <v/>
      </c>
      <c r="O626" s="190" t="str">
        <f>VLOOKUP(D626,TH!D$3:K$3889,6,0)</f>
        <v>x</v>
      </c>
      <c r="P626" s="175" t="str">
        <f>IF(M626&lt;&gt;0,M626,IF(ISNA(VLOOKUP(D626,TH!D$4:K$3889,6,0))=TRUE,"Nợ HP",""))</f>
        <v/>
      </c>
      <c r="Q626" s="174">
        <f t="shared" si="100"/>
        <v>624</v>
      </c>
      <c r="R626" s="175">
        <f t="shared" si="99"/>
        <v>1</v>
      </c>
    </row>
    <row r="627" spans="1:18" ht="24.75" customHeight="1">
      <c r="A627" s="54">
        <f t="shared" si="98"/>
        <v>625</v>
      </c>
      <c r="B627" s="55" t="str">
        <f t="shared" si="95"/>
        <v>K16E3217</v>
      </c>
      <c r="C627" s="54">
        <f t="shared" si="96"/>
        <v>17</v>
      </c>
      <c r="D627" s="50">
        <v>162314616</v>
      </c>
      <c r="E627" s="57" t="s">
        <v>1267</v>
      </c>
      <c r="F627" s="58" t="s">
        <v>238</v>
      </c>
      <c r="G627" s="53" t="s">
        <v>1060</v>
      </c>
      <c r="H627" s="51" t="s">
        <v>1251</v>
      </c>
      <c r="I627" s="56">
        <v>405</v>
      </c>
      <c r="J627" s="52" t="s">
        <v>1247</v>
      </c>
      <c r="K627" s="171" t="str">
        <f t="shared" si="102"/>
        <v>405K16E32</v>
      </c>
      <c r="L627" s="172">
        <f t="shared" si="97"/>
        <v>1</v>
      </c>
      <c r="M627" s="173"/>
      <c r="N627" s="174" t="str">
        <f t="shared" si="101"/>
        <v/>
      </c>
      <c r="O627" s="190" t="str">
        <f>VLOOKUP(D627,TH!D$3:K$3889,6,0)</f>
        <v>x</v>
      </c>
      <c r="P627" s="175" t="str">
        <f>IF(M627&lt;&gt;0,M627,IF(ISNA(VLOOKUP(D627,TH!D$4:K$3889,6,0))=TRUE,"Nợ HP",""))</f>
        <v/>
      </c>
      <c r="Q627" s="174">
        <f t="shared" si="100"/>
        <v>625</v>
      </c>
      <c r="R627" s="175">
        <f t="shared" si="99"/>
        <v>1</v>
      </c>
    </row>
    <row r="628" spans="1:18" ht="24.75" customHeight="1">
      <c r="A628" s="54">
        <f t="shared" si="98"/>
        <v>626</v>
      </c>
      <c r="B628" s="55" t="str">
        <f t="shared" si="95"/>
        <v>K16E3218</v>
      </c>
      <c r="C628" s="54">
        <f t="shared" si="96"/>
        <v>18</v>
      </c>
      <c r="D628" s="50">
        <v>162316784</v>
      </c>
      <c r="E628" s="57" t="s">
        <v>906</v>
      </c>
      <c r="F628" s="58" t="s">
        <v>1143</v>
      </c>
      <c r="G628" s="53" t="s">
        <v>744</v>
      </c>
      <c r="H628" s="51" t="s">
        <v>1251</v>
      </c>
      <c r="I628" s="56">
        <v>405</v>
      </c>
      <c r="J628" s="52" t="s">
        <v>1247</v>
      </c>
      <c r="K628" s="171" t="str">
        <f t="shared" si="102"/>
        <v>405K16E32</v>
      </c>
      <c r="L628" s="172">
        <f t="shared" si="97"/>
        <v>1</v>
      </c>
      <c r="M628" s="173"/>
      <c r="N628" s="174" t="str">
        <f t="shared" si="101"/>
        <v/>
      </c>
      <c r="O628" s="190" t="str">
        <f>VLOOKUP(D628,TH!D$3:K$3889,6,0)</f>
        <v>x</v>
      </c>
      <c r="P628" s="175" t="str">
        <f>IF(M628&lt;&gt;0,M628,IF(ISNA(VLOOKUP(D628,TH!D$4:K$3889,6,0))=TRUE,"Nợ HP",""))</f>
        <v/>
      </c>
      <c r="Q628" s="174">
        <f t="shared" si="100"/>
        <v>626</v>
      </c>
      <c r="R628" s="175">
        <f t="shared" si="99"/>
        <v>1</v>
      </c>
    </row>
    <row r="629" spans="1:18" ht="24.75" customHeight="1">
      <c r="A629" s="54">
        <f t="shared" si="98"/>
        <v>627</v>
      </c>
      <c r="B629" s="55" t="str">
        <f t="shared" si="95"/>
        <v>K16E3219</v>
      </c>
      <c r="C629" s="54">
        <f t="shared" si="96"/>
        <v>19</v>
      </c>
      <c r="D629" s="50">
        <v>162524253</v>
      </c>
      <c r="E629" s="57" t="s">
        <v>1268</v>
      </c>
      <c r="F629" s="58" t="s">
        <v>1143</v>
      </c>
      <c r="G629" s="53" t="s">
        <v>418</v>
      </c>
      <c r="H629" s="51" t="s">
        <v>1190</v>
      </c>
      <c r="I629" s="56">
        <v>405</v>
      </c>
      <c r="J629" s="52" t="s">
        <v>1247</v>
      </c>
      <c r="K629" s="171" t="str">
        <f t="shared" si="102"/>
        <v>405K16E32</v>
      </c>
      <c r="L629" s="172">
        <f t="shared" si="97"/>
        <v>1</v>
      </c>
      <c r="M629" s="173"/>
      <c r="N629" s="174" t="str">
        <f t="shared" si="101"/>
        <v/>
      </c>
      <c r="O629" s="190" t="str">
        <f>VLOOKUP(D629,TH!D$3:K$3889,6,0)</f>
        <v>x</v>
      </c>
      <c r="P629" s="175" t="str">
        <f>IF(M629&lt;&gt;0,M629,IF(ISNA(VLOOKUP(D629,TH!D$4:K$3889,6,0))=TRUE,"Nợ HP",""))</f>
        <v/>
      </c>
      <c r="Q629" s="174">
        <f t="shared" si="100"/>
        <v>627</v>
      </c>
      <c r="R629" s="175">
        <f t="shared" si="99"/>
        <v>1</v>
      </c>
    </row>
    <row r="630" spans="1:18" ht="24.75" customHeight="1">
      <c r="A630" s="54">
        <f t="shared" si="98"/>
        <v>628</v>
      </c>
      <c r="B630" s="55" t="str">
        <f t="shared" si="95"/>
        <v>K16E3220</v>
      </c>
      <c r="C630" s="54">
        <f t="shared" si="96"/>
        <v>20</v>
      </c>
      <c r="D630" s="50">
        <v>162314622</v>
      </c>
      <c r="E630" s="57" t="s">
        <v>1269</v>
      </c>
      <c r="F630" s="58" t="s">
        <v>124</v>
      </c>
      <c r="G630" s="53" t="s">
        <v>796</v>
      </c>
      <c r="H630" s="51" t="s">
        <v>1251</v>
      </c>
      <c r="I630" s="56">
        <v>405</v>
      </c>
      <c r="J630" s="52" t="s">
        <v>1247</v>
      </c>
      <c r="K630" s="171" t="str">
        <f t="shared" si="102"/>
        <v>405K16E32</v>
      </c>
      <c r="L630" s="172">
        <f t="shared" si="97"/>
        <v>1</v>
      </c>
      <c r="M630" s="173"/>
      <c r="N630" s="174" t="str">
        <f t="shared" si="101"/>
        <v/>
      </c>
      <c r="O630" s="190" t="str">
        <f>VLOOKUP(D630,TH!D$3:K$3889,6,0)</f>
        <v>x</v>
      </c>
      <c r="P630" s="175" t="str">
        <f>IF(M630&lt;&gt;0,M630,IF(ISNA(VLOOKUP(D630,TH!D$4:K$3889,6,0))=TRUE,"Nợ HP",""))</f>
        <v/>
      </c>
      <c r="Q630" s="174">
        <f t="shared" si="100"/>
        <v>628</v>
      </c>
      <c r="R630" s="175">
        <f t="shared" si="99"/>
        <v>1</v>
      </c>
    </row>
    <row r="631" spans="1:18" ht="24.75" customHeight="1">
      <c r="A631" s="54">
        <f t="shared" si="98"/>
        <v>629</v>
      </c>
      <c r="B631" s="55" t="str">
        <f t="shared" si="95"/>
        <v>K16E3221</v>
      </c>
      <c r="C631" s="54">
        <f t="shared" si="96"/>
        <v>21</v>
      </c>
      <c r="D631" s="50">
        <v>162314624</v>
      </c>
      <c r="E631" s="57" t="s">
        <v>1270</v>
      </c>
      <c r="F631" s="58" t="s">
        <v>832</v>
      </c>
      <c r="G631" s="53" t="s">
        <v>458</v>
      </c>
      <c r="H631" s="51" t="s">
        <v>1248</v>
      </c>
      <c r="I631" s="56">
        <v>405</v>
      </c>
      <c r="J631" s="52" t="s">
        <v>1247</v>
      </c>
      <c r="K631" s="171" t="str">
        <f t="shared" si="102"/>
        <v>405K16E32</v>
      </c>
      <c r="L631" s="172">
        <f t="shared" si="97"/>
        <v>1</v>
      </c>
      <c r="M631" s="173"/>
      <c r="N631" s="174" t="str">
        <f t="shared" si="101"/>
        <v/>
      </c>
      <c r="O631" s="190" t="str">
        <f>VLOOKUP(D631,TH!D$3:K$3889,6,0)</f>
        <v>x</v>
      </c>
      <c r="P631" s="175" t="str">
        <f>IF(M631&lt;&gt;0,M631,IF(ISNA(VLOOKUP(D631,TH!D$4:K$3889,6,0))=TRUE,"Nợ HP",""))</f>
        <v/>
      </c>
      <c r="Q631" s="174">
        <f t="shared" si="100"/>
        <v>629</v>
      </c>
      <c r="R631" s="175">
        <f t="shared" si="99"/>
        <v>1</v>
      </c>
    </row>
    <row r="632" spans="1:18" ht="24.75" customHeight="1">
      <c r="A632" s="54">
        <f t="shared" si="98"/>
        <v>630</v>
      </c>
      <c r="B632" s="55" t="str">
        <f t="shared" si="95"/>
        <v>K16E3222</v>
      </c>
      <c r="C632" s="54">
        <f t="shared" si="96"/>
        <v>22</v>
      </c>
      <c r="D632" s="50">
        <v>162314629</v>
      </c>
      <c r="E632" s="57" t="s">
        <v>1121</v>
      </c>
      <c r="F632" s="58" t="s">
        <v>139</v>
      </c>
      <c r="G632" s="53" t="s">
        <v>1271</v>
      </c>
      <c r="H632" s="51" t="s">
        <v>1248</v>
      </c>
      <c r="I632" s="56">
        <v>405</v>
      </c>
      <c r="J632" s="52" t="s">
        <v>1247</v>
      </c>
      <c r="K632" s="171" t="str">
        <f t="shared" si="102"/>
        <v>405K16E32</v>
      </c>
      <c r="L632" s="172">
        <f t="shared" si="97"/>
        <v>1</v>
      </c>
      <c r="M632" s="173"/>
      <c r="N632" s="174" t="str">
        <f t="shared" si="101"/>
        <v/>
      </c>
      <c r="O632" s="190" t="str">
        <f>VLOOKUP(D632,TH!D$3:K$3889,6,0)</f>
        <v>x</v>
      </c>
      <c r="P632" s="175" t="str">
        <f>IF(M632&lt;&gt;0,M632,IF(ISNA(VLOOKUP(D632,TH!D$4:K$3889,6,0))=TRUE,"Nợ HP",""))</f>
        <v/>
      </c>
      <c r="Q632" s="174">
        <f t="shared" si="100"/>
        <v>630</v>
      </c>
      <c r="R632" s="175">
        <f t="shared" si="99"/>
        <v>1</v>
      </c>
    </row>
    <row r="633" spans="1:18" ht="24.75" customHeight="1">
      <c r="A633" s="54">
        <f t="shared" si="98"/>
        <v>631</v>
      </c>
      <c r="B633" s="55" t="str">
        <f t="shared" si="95"/>
        <v>K16E3223</v>
      </c>
      <c r="C633" s="54">
        <f t="shared" si="96"/>
        <v>23</v>
      </c>
      <c r="D633" s="50">
        <v>162314635</v>
      </c>
      <c r="E633" s="57" t="s">
        <v>1272</v>
      </c>
      <c r="F633" s="58" t="s">
        <v>1089</v>
      </c>
      <c r="G633" s="53" t="s">
        <v>392</v>
      </c>
      <c r="H633" s="51" t="s">
        <v>1251</v>
      </c>
      <c r="I633" s="56">
        <v>405</v>
      </c>
      <c r="J633" s="52" t="s">
        <v>1247</v>
      </c>
      <c r="K633" s="171" t="str">
        <f t="shared" si="102"/>
        <v>405K16E32</v>
      </c>
      <c r="L633" s="172">
        <f t="shared" si="97"/>
        <v>1</v>
      </c>
      <c r="M633" s="173"/>
      <c r="N633" s="174" t="str">
        <f t="shared" si="101"/>
        <v/>
      </c>
      <c r="O633" s="190" t="str">
        <f>VLOOKUP(D633,TH!D$3:K$3889,6,0)</f>
        <v>x</v>
      </c>
      <c r="P633" s="175" t="str">
        <f>IF(M633&lt;&gt;0,M633,IF(ISNA(VLOOKUP(D633,TH!D$4:K$3889,6,0))=TRUE,"Nợ HP",""))</f>
        <v/>
      </c>
      <c r="Q633" s="174">
        <f t="shared" si="100"/>
        <v>631</v>
      </c>
      <c r="R633" s="175">
        <f t="shared" si="99"/>
        <v>1</v>
      </c>
    </row>
    <row r="634" spans="1:18" ht="24.75" customHeight="1">
      <c r="A634" s="54">
        <f t="shared" si="98"/>
        <v>632</v>
      </c>
      <c r="B634" s="55" t="str">
        <f t="shared" si="95"/>
        <v>K16E3224</v>
      </c>
      <c r="C634" s="54">
        <f t="shared" si="96"/>
        <v>24</v>
      </c>
      <c r="D634" s="50">
        <v>162314637</v>
      </c>
      <c r="E634" s="57" t="s">
        <v>1273</v>
      </c>
      <c r="F634" s="58" t="s">
        <v>1089</v>
      </c>
      <c r="G634" s="53" t="s">
        <v>301</v>
      </c>
      <c r="H634" s="51" t="s">
        <v>1251</v>
      </c>
      <c r="I634" s="56">
        <v>405</v>
      </c>
      <c r="J634" s="52" t="s">
        <v>1247</v>
      </c>
      <c r="K634" s="171" t="str">
        <f t="shared" si="102"/>
        <v>405K16E32</v>
      </c>
      <c r="L634" s="172">
        <f t="shared" si="97"/>
        <v>1</v>
      </c>
      <c r="M634" s="173"/>
      <c r="N634" s="174" t="str">
        <f t="shared" si="101"/>
        <v/>
      </c>
      <c r="O634" s="190" t="str">
        <f>VLOOKUP(D634,TH!D$3:K$3889,6,0)</f>
        <v>x</v>
      </c>
      <c r="P634" s="175" t="str">
        <f>IF(M634&lt;&gt;0,M634,IF(ISNA(VLOOKUP(D634,TH!D$4:K$3889,6,0))=TRUE,"Nợ HP",""))</f>
        <v/>
      </c>
      <c r="Q634" s="174">
        <f t="shared" si="100"/>
        <v>632</v>
      </c>
      <c r="R634" s="175">
        <f t="shared" si="99"/>
        <v>1</v>
      </c>
    </row>
    <row r="635" spans="1:18" ht="24.75" customHeight="1">
      <c r="A635" s="54">
        <f t="shared" si="98"/>
        <v>633</v>
      </c>
      <c r="B635" s="55" t="str">
        <f t="shared" si="95"/>
        <v>K16E3225</v>
      </c>
      <c r="C635" s="54">
        <f t="shared" si="96"/>
        <v>25</v>
      </c>
      <c r="D635" s="50">
        <v>162333750</v>
      </c>
      <c r="E635" s="57" t="s">
        <v>1274</v>
      </c>
      <c r="F635" s="58" t="s">
        <v>1089</v>
      </c>
      <c r="G635" s="53" t="s">
        <v>355</v>
      </c>
      <c r="H635" s="51" t="s">
        <v>1190</v>
      </c>
      <c r="I635" s="56">
        <v>405</v>
      </c>
      <c r="J635" s="52" t="s">
        <v>1247</v>
      </c>
      <c r="K635" s="171" t="str">
        <f t="shared" si="102"/>
        <v>405K16E32</v>
      </c>
      <c r="L635" s="172">
        <f t="shared" si="97"/>
        <v>1</v>
      </c>
      <c r="M635" s="173"/>
      <c r="N635" s="174" t="str">
        <f t="shared" si="101"/>
        <v/>
      </c>
      <c r="O635" s="190" t="e">
        <f>VLOOKUP(D635,TH!D$3:K$3889,6,0)</f>
        <v>#N/A</v>
      </c>
      <c r="P635" s="175" t="str">
        <f>IF(M635&lt;&gt;0,M635,IF(ISNA(VLOOKUP(D635,TH!D$4:K$3889,6,0))=TRUE,"Nợ HP",""))</f>
        <v>Nợ HP</v>
      </c>
      <c r="Q635" s="174">
        <f t="shared" si="100"/>
        <v>633</v>
      </c>
      <c r="R635" s="175">
        <f t="shared" si="99"/>
        <v>1</v>
      </c>
    </row>
    <row r="636" spans="1:18" ht="24.75" customHeight="1">
      <c r="A636" s="54">
        <f t="shared" si="98"/>
        <v>634</v>
      </c>
      <c r="B636" s="55" t="str">
        <f t="shared" si="95"/>
        <v>K16E3226</v>
      </c>
      <c r="C636" s="54">
        <f t="shared" si="96"/>
        <v>26</v>
      </c>
      <c r="D636" s="50">
        <v>162314647</v>
      </c>
      <c r="E636" s="57" t="s">
        <v>1275</v>
      </c>
      <c r="F636" s="58" t="s">
        <v>345</v>
      </c>
      <c r="G636" s="53" t="s">
        <v>928</v>
      </c>
      <c r="H636" s="51" t="s">
        <v>1248</v>
      </c>
      <c r="I636" s="56">
        <v>405</v>
      </c>
      <c r="J636" s="52" t="s">
        <v>1247</v>
      </c>
      <c r="K636" s="171" t="str">
        <f t="shared" si="102"/>
        <v>405K16E32</v>
      </c>
      <c r="L636" s="172">
        <f t="shared" si="97"/>
        <v>1</v>
      </c>
      <c r="M636" s="173"/>
      <c r="N636" s="174" t="str">
        <f t="shared" si="101"/>
        <v/>
      </c>
      <c r="O636" s="190" t="str">
        <f>VLOOKUP(D636,TH!D$3:K$3889,6,0)</f>
        <v>x</v>
      </c>
      <c r="P636" s="175" t="str">
        <f>IF(M636&lt;&gt;0,M636,IF(ISNA(VLOOKUP(D636,TH!D$4:K$3889,6,0))=TRUE,"Nợ HP",""))</f>
        <v/>
      </c>
      <c r="Q636" s="174">
        <f t="shared" si="100"/>
        <v>634</v>
      </c>
      <c r="R636" s="175">
        <f t="shared" si="99"/>
        <v>1</v>
      </c>
    </row>
    <row r="637" spans="1:18" ht="24.75" customHeight="1">
      <c r="A637" s="54">
        <f t="shared" si="98"/>
        <v>635</v>
      </c>
      <c r="B637" s="55" t="str">
        <f t="shared" si="95"/>
        <v>K16E3227</v>
      </c>
      <c r="C637" s="54">
        <f t="shared" si="96"/>
        <v>27</v>
      </c>
      <c r="D637" s="50">
        <v>162314656</v>
      </c>
      <c r="E637" s="57" t="s">
        <v>1272</v>
      </c>
      <c r="F637" s="58" t="s">
        <v>464</v>
      </c>
      <c r="G637" s="53" t="s">
        <v>1276</v>
      </c>
      <c r="H637" s="51" t="s">
        <v>1248</v>
      </c>
      <c r="I637" s="56">
        <v>405</v>
      </c>
      <c r="J637" s="52" t="s">
        <v>1247</v>
      </c>
      <c r="K637" s="171" t="str">
        <f t="shared" si="102"/>
        <v>405K16E32</v>
      </c>
      <c r="L637" s="172">
        <f t="shared" si="97"/>
        <v>1</v>
      </c>
      <c r="M637" s="173"/>
      <c r="N637" s="174" t="str">
        <f t="shared" si="101"/>
        <v/>
      </c>
      <c r="O637" s="190" t="str">
        <f>VLOOKUP(D637,TH!D$3:K$3889,6,0)</f>
        <v>x</v>
      </c>
      <c r="P637" s="175" t="str">
        <f>IF(M637&lt;&gt;0,M637,IF(ISNA(VLOOKUP(D637,TH!D$4:K$3889,6,0))=TRUE,"Nợ HP",""))</f>
        <v/>
      </c>
      <c r="Q637" s="174">
        <f t="shared" si="100"/>
        <v>635</v>
      </c>
      <c r="R637" s="175">
        <f t="shared" si="99"/>
        <v>1</v>
      </c>
    </row>
    <row r="638" spans="1:18" ht="24.75" customHeight="1">
      <c r="A638" s="54">
        <f t="shared" si="98"/>
        <v>636</v>
      </c>
      <c r="B638" s="55" t="str">
        <f t="shared" si="95"/>
        <v>K16E3228</v>
      </c>
      <c r="C638" s="54">
        <f t="shared" si="96"/>
        <v>28</v>
      </c>
      <c r="D638" s="50">
        <v>162314662</v>
      </c>
      <c r="E638" s="57" t="s">
        <v>918</v>
      </c>
      <c r="F638" s="58" t="s">
        <v>254</v>
      </c>
      <c r="G638" s="53" t="s">
        <v>823</v>
      </c>
      <c r="H638" s="51" t="s">
        <v>1248</v>
      </c>
      <c r="I638" s="56">
        <v>405</v>
      </c>
      <c r="J638" s="52" t="s">
        <v>1247</v>
      </c>
      <c r="K638" s="171" t="str">
        <f t="shared" si="102"/>
        <v>405K16E32</v>
      </c>
      <c r="L638" s="172">
        <f t="shared" si="97"/>
        <v>1</v>
      </c>
      <c r="M638" s="173"/>
      <c r="N638" s="174" t="str">
        <f t="shared" si="101"/>
        <v/>
      </c>
      <c r="O638" s="190" t="str">
        <f>VLOOKUP(D638,TH!D$3:K$3889,6,0)</f>
        <v>x</v>
      </c>
      <c r="P638" s="175" t="str">
        <f>IF(M638&lt;&gt;0,M638,IF(ISNA(VLOOKUP(D638,TH!D$4:K$3889,6,0))=TRUE,"Nợ HP",""))</f>
        <v/>
      </c>
      <c r="Q638" s="174">
        <f t="shared" si="100"/>
        <v>636</v>
      </c>
      <c r="R638" s="175">
        <f t="shared" si="99"/>
        <v>1</v>
      </c>
    </row>
    <row r="639" spans="1:18" ht="24.75" customHeight="1">
      <c r="A639" s="54">
        <f t="shared" si="98"/>
        <v>637</v>
      </c>
      <c r="B639" s="55" t="str">
        <f t="shared" si="95"/>
        <v>K16E3229</v>
      </c>
      <c r="C639" s="54">
        <f t="shared" si="96"/>
        <v>29</v>
      </c>
      <c r="D639" s="50">
        <v>162314669</v>
      </c>
      <c r="E639" s="57" t="s">
        <v>1277</v>
      </c>
      <c r="F639" s="58" t="s">
        <v>532</v>
      </c>
      <c r="G639" s="53" t="s">
        <v>1179</v>
      </c>
      <c r="H639" s="51" t="s">
        <v>1248</v>
      </c>
      <c r="I639" s="56">
        <v>405</v>
      </c>
      <c r="J639" s="52" t="s">
        <v>1247</v>
      </c>
      <c r="K639" s="171" t="str">
        <f t="shared" si="102"/>
        <v>405K16E32</v>
      </c>
      <c r="L639" s="172">
        <f t="shared" si="97"/>
        <v>1</v>
      </c>
      <c r="M639" s="173"/>
      <c r="N639" s="174" t="str">
        <f t="shared" si="101"/>
        <v/>
      </c>
      <c r="O639" s="190" t="str">
        <f>VLOOKUP(D639,TH!D$3:K$3889,6,0)</f>
        <v>x</v>
      </c>
      <c r="P639" s="175" t="str">
        <f>IF(M639&lt;&gt;0,M639,IF(ISNA(VLOOKUP(D639,TH!D$4:K$3889,6,0))=TRUE,"Nợ HP",""))</f>
        <v/>
      </c>
      <c r="Q639" s="174">
        <f t="shared" si="100"/>
        <v>637</v>
      </c>
      <c r="R639" s="175">
        <f t="shared" si="99"/>
        <v>1</v>
      </c>
    </row>
    <row r="640" spans="1:18" ht="24.75" customHeight="1">
      <c r="A640" s="54">
        <f t="shared" si="98"/>
        <v>638</v>
      </c>
      <c r="B640" s="55" t="str">
        <f t="shared" si="95"/>
        <v>K16E3230</v>
      </c>
      <c r="C640" s="54">
        <f t="shared" si="96"/>
        <v>30</v>
      </c>
      <c r="D640" s="50">
        <v>162314673</v>
      </c>
      <c r="E640" s="57" t="s">
        <v>1278</v>
      </c>
      <c r="F640" s="58" t="s">
        <v>262</v>
      </c>
      <c r="G640" s="53" t="s">
        <v>856</v>
      </c>
      <c r="H640" s="51" t="s">
        <v>1248</v>
      </c>
      <c r="I640" s="56">
        <v>405</v>
      </c>
      <c r="J640" s="52" t="s">
        <v>1247</v>
      </c>
      <c r="K640" s="171" t="str">
        <f t="shared" si="102"/>
        <v>405K16E32</v>
      </c>
      <c r="L640" s="172">
        <f t="shared" si="97"/>
        <v>1</v>
      </c>
      <c r="M640" s="173"/>
      <c r="N640" s="174" t="str">
        <f t="shared" si="101"/>
        <v/>
      </c>
      <c r="O640" s="190" t="str">
        <f>VLOOKUP(D640,TH!D$3:K$3889,6,0)</f>
        <v>x</v>
      </c>
      <c r="P640" s="175" t="str">
        <f>IF(M640&lt;&gt;0,M640,IF(ISNA(VLOOKUP(D640,TH!D$4:K$3889,6,0))=TRUE,"Nợ HP",""))</f>
        <v/>
      </c>
      <c r="Q640" s="174">
        <f t="shared" si="100"/>
        <v>638</v>
      </c>
      <c r="R640" s="175">
        <f t="shared" si="99"/>
        <v>1</v>
      </c>
    </row>
    <row r="641" spans="1:18" ht="24.75" customHeight="1">
      <c r="A641" s="54">
        <f t="shared" si="98"/>
        <v>639</v>
      </c>
      <c r="B641" s="55" t="str">
        <f t="shared" si="95"/>
        <v>K16E3231</v>
      </c>
      <c r="C641" s="54">
        <f t="shared" si="96"/>
        <v>31</v>
      </c>
      <c r="D641" s="50">
        <v>162314674</v>
      </c>
      <c r="E641" s="57" t="s">
        <v>1279</v>
      </c>
      <c r="F641" s="58" t="s">
        <v>121</v>
      </c>
      <c r="G641" s="53" t="s">
        <v>1280</v>
      </c>
      <c r="H641" s="51" t="s">
        <v>1248</v>
      </c>
      <c r="I641" s="56">
        <v>405</v>
      </c>
      <c r="J641" s="52" t="s">
        <v>1247</v>
      </c>
      <c r="K641" s="171" t="str">
        <f t="shared" si="102"/>
        <v>405K16E32</v>
      </c>
      <c r="L641" s="172">
        <f t="shared" si="97"/>
        <v>1</v>
      </c>
      <c r="M641" s="173"/>
      <c r="N641" s="174" t="str">
        <f t="shared" si="101"/>
        <v/>
      </c>
      <c r="O641" s="190" t="str">
        <f>VLOOKUP(D641,TH!D$3:K$3889,6,0)</f>
        <v>x</v>
      </c>
      <c r="P641" s="175" t="str">
        <f>IF(M641&lt;&gt;0,M641,IF(ISNA(VLOOKUP(D641,TH!D$4:K$3889,6,0))=TRUE,"Nợ HP",""))</f>
        <v/>
      </c>
      <c r="Q641" s="174">
        <f t="shared" si="100"/>
        <v>639</v>
      </c>
      <c r="R641" s="175">
        <f t="shared" si="99"/>
        <v>1</v>
      </c>
    </row>
    <row r="642" spans="1:18" ht="24.75" customHeight="1">
      <c r="A642" s="54">
        <f t="shared" si="98"/>
        <v>640</v>
      </c>
      <c r="B642" s="55" t="str">
        <f t="shared" si="95"/>
        <v>K16E3232</v>
      </c>
      <c r="C642" s="54">
        <f t="shared" si="96"/>
        <v>32</v>
      </c>
      <c r="D642" s="50">
        <v>162314678</v>
      </c>
      <c r="E642" s="57" t="s">
        <v>1281</v>
      </c>
      <c r="F642" s="58" t="s">
        <v>539</v>
      </c>
      <c r="G642" s="53" t="s">
        <v>801</v>
      </c>
      <c r="H642" s="51" t="s">
        <v>1248</v>
      </c>
      <c r="I642" s="56">
        <v>405</v>
      </c>
      <c r="J642" s="52" t="s">
        <v>1247</v>
      </c>
      <c r="K642" s="171" t="str">
        <f t="shared" si="102"/>
        <v>405K16E32</v>
      </c>
      <c r="L642" s="172">
        <f t="shared" si="97"/>
        <v>1</v>
      </c>
      <c r="M642" s="173"/>
      <c r="N642" s="174" t="str">
        <f t="shared" si="101"/>
        <v/>
      </c>
      <c r="O642" s="190" t="str">
        <f>VLOOKUP(D642,TH!D$3:K$3889,6,0)</f>
        <v>x</v>
      </c>
      <c r="P642" s="175" t="str">
        <f>IF(M642&lt;&gt;0,M642,IF(ISNA(VLOOKUP(D642,TH!D$4:K$3889,6,0))=TRUE,"Nợ HP",""))</f>
        <v/>
      </c>
      <c r="Q642" s="174">
        <f t="shared" si="100"/>
        <v>640</v>
      </c>
      <c r="R642" s="175">
        <f t="shared" si="99"/>
        <v>1</v>
      </c>
    </row>
    <row r="643" spans="1:18" ht="24.75" customHeight="1">
      <c r="A643" s="54">
        <f t="shared" si="98"/>
        <v>641</v>
      </c>
      <c r="B643" s="55" t="str">
        <f t="shared" ref="B643:B706" si="105">J643&amp;TEXT(C643,"00")</f>
        <v>K16E3233</v>
      </c>
      <c r="C643" s="54">
        <f t="shared" ref="C643:C706" si="106">IF(J643&lt;&gt;J642,1,C642+1)</f>
        <v>33</v>
      </c>
      <c r="D643" s="50">
        <v>162314688</v>
      </c>
      <c r="E643" s="57" t="s">
        <v>1282</v>
      </c>
      <c r="F643" s="58" t="s">
        <v>379</v>
      </c>
      <c r="G643" s="53" t="s">
        <v>609</v>
      </c>
      <c r="H643" s="51" t="s">
        <v>1248</v>
      </c>
      <c r="I643" s="56">
        <v>405</v>
      </c>
      <c r="J643" s="52" t="s">
        <v>1247</v>
      </c>
      <c r="K643" s="171" t="str">
        <f t="shared" si="102"/>
        <v>405K16E32</v>
      </c>
      <c r="L643" s="172">
        <f t="shared" ref="L643:L706" si="107">COUNTIF($D$3:$D$4101,D643)</f>
        <v>1</v>
      </c>
      <c r="M643" s="173"/>
      <c r="N643" s="174" t="str">
        <f t="shared" si="101"/>
        <v/>
      </c>
      <c r="O643" s="190" t="str">
        <f>VLOOKUP(D643,TH!D$3:K$3889,6,0)</f>
        <v>x</v>
      </c>
      <c r="P643" s="175" t="str">
        <f>IF(M643&lt;&gt;0,M643,IF(ISNA(VLOOKUP(D643,TH!D$4:K$3889,6,0))=TRUE,"Nợ HP",""))</f>
        <v/>
      </c>
      <c r="Q643" s="174">
        <f t="shared" si="100"/>
        <v>641</v>
      </c>
      <c r="R643" s="175">
        <f t="shared" si="99"/>
        <v>1</v>
      </c>
    </row>
    <row r="644" spans="1:18" ht="24.75" customHeight="1">
      <c r="A644" s="54">
        <f t="shared" si="98"/>
        <v>642</v>
      </c>
      <c r="B644" s="55" t="str">
        <f t="shared" si="105"/>
        <v>K16E3234</v>
      </c>
      <c r="C644" s="54">
        <f t="shared" si="106"/>
        <v>34</v>
      </c>
      <c r="D644" s="50">
        <v>162324909</v>
      </c>
      <c r="E644" s="57" t="s">
        <v>1283</v>
      </c>
      <c r="F644" s="58" t="s">
        <v>1284</v>
      </c>
      <c r="G644" s="53" t="s">
        <v>426</v>
      </c>
      <c r="H644" s="51" t="s">
        <v>1251</v>
      </c>
      <c r="I644" s="56">
        <v>405</v>
      </c>
      <c r="J644" s="52" t="s">
        <v>1247</v>
      </c>
      <c r="K644" s="171" t="str">
        <f t="shared" si="102"/>
        <v>405K16E32</v>
      </c>
      <c r="L644" s="172">
        <f t="shared" si="107"/>
        <v>1</v>
      </c>
      <c r="M644" s="173"/>
      <c r="N644" s="174" t="str">
        <f t="shared" si="101"/>
        <v/>
      </c>
      <c r="O644" s="190" t="str">
        <f>VLOOKUP(D644,TH!D$3:K$3889,6,0)</f>
        <v>x</v>
      </c>
      <c r="P644" s="175" t="str">
        <f>IF(M644&lt;&gt;0,M644,IF(ISNA(VLOOKUP(D644,TH!D$4:K$3889,6,0))=TRUE,"Nợ HP",""))</f>
        <v/>
      </c>
      <c r="Q644" s="174">
        <f t="shared" si="100"/>
        <v>642</v>
      </c>
      <c r="R644" s="175">
        <f t="shared" si="99"/>
        <v>1</v>
      </c>
    </row>
    <row r="645" spans="1:18" ht="24.75" customHeight="1">
      <c r="A645" s="54">
        <f t="shared" si="98"/>
        <v>643</v>
      </c>
      <c r="B645" s="55" t="str">
        <f t="shared" si="105"/>
        <v>K16E3235</v>
      </c>
      <c r="C645" s="54">
        <f t="shared" si="106"/>
        <v>35</v>
      </c>
      <c r="D645" s="50">
        <v>162314693</v>
      </c>
      <c r="E645" s="57" t="s">
        <v>1285</v>
      </c>
      <c r="F645" s="58" t="s">
        <v>381</v>
      </c>
      <c r="G645" s="53" t="s">
        <v>280</v>
      </c>
      <c r="H645" s="51" t="s">
        <v>1248</v>
      </c>
      <c r="I645" s="56">
        <v>405</v>
      </c>
      <c r="J645" s="52" t="s">
        <v>1247</v>
      </c>
      <c r="K645" s="171" t="str">
        <f t="shared" si="102"/>
        <v>405K16E32</v>
      </c>
      <c r="L645" s="172">
        <f t="shared" si="107"/>
        <v>1</v>
      </c>
      <c r="M645" s="173"/>
      <c r="N645" s="174" t="str">
        <f t="shared" si="101"/>
        <v/>
      </c>
      <c r="O645" s="190" t="str">
        <f>VLOOKUP(D645,TH!D$3:K$3889,6,0)</f>
        <v>x</v>
      </c>
      <c r="P645" s="175" t="str">
        <f>IF(M645&lt;&gt;0,M645,IF(ISNA(VLOOKUP(D645,TH!D$4:K$3889,6,0))=TRUE,"Nợ HP",""))</f>
        <v/>
      </c>
      <c r="Q645" s="174">
        <f t="shared" si="100"/>
        <v>643</v>
      </c>
      <c r="R645" s="175">
        <f t="shared" si="99"/>
        <v>1</v>
      </c>
    </row>
    <row r="646" spans="1:18" ht="24.75" customHeight="1">
      <c r="A646" s="54">
        <f t="shared" si="98"/>
        <v>644</v>
      </c>
      <c r="B646" s="55" t="str">
        <f t="shared" si="105"/>
        <v>K16E3236</v>
      </c>
      <c r="C646" s="54">
        <f t="shared" si="106"/>
        <v>36</v>
      </c>
      <c r="D646" s="50">
        <v>162314697</v>
      </c>
      <c r="E646" s="57" t="s">
        <v>1286</v>
      </c>
      <c r="F646" s="58" t="s">
        <v>642</v>
      </c>
      <c r="G646" s="53" t="s">
        <v>247</v>
      </c>
      <c r="H646" s="51" t="s">
        <v>1248</v>
      </c>
      <c r="I646" s="56">
        <v>405</v>
      </c>
      <c r="J646" s="52" t="s">
        <v>1247</v>
      </c>
      <c r="K646" s="171" t="str">
        <f t="shared" si="102"/>
        <v>405K16E32</v>
      </c>
      <c r="L646" s="172">
        <f t="shared" si="107"/>
        <v>1</v>
      </c>
      <c r="M646" s="173"/>
      <c r="N646" s="174" t="str">
        <f t="shared" si="101"/>
        <v/>
      </c>
      <c r="O646" s="190" t="str">
        <f>VLOOKUP(D646,TH!D$3:K$3889,6,0)</f>
        <v>x</v>
      </c>
      <c r="P646" s="175" t="str">
        <f>IF(M646&lt;&gt;0,M646,IF(ISNA(VLOOKUP(D646,TH!D$4:K$3889,6,0))=TRUE,"Nợ HP",""))</f>
        <v/>
      </c>
      <c r="Q646" s="174">
        <f t="shared" si="100"/>
        <v>644</v>
      </c>
      <c r="R646" s="175">
        <f t="shared" si="99"/>
        <v>1</v>
      </c>
    </row>
    <row r="647" spans="1:18" ht="24.75" customHeight="1">
      <c r="A647" s="54">
        <f t="shared" si="98"/>
        <v>645</v>
      </c>
      <c r="B647" s="55" t="str">
        <f t="shared" si="105"/>
        <v>K16E3237</v>
      </c>
      <c r="C647" s="54">
        <f t="shared" si="106"/>
        <v>37</v>
      </c>
      <c r="D647" s="50">
        <v>162324934</v>
      </c>
      <c r="E647" s="57" t="s">
        <v>873</v>
      </c>
      <c r="F647" s="58" t="s">
        <v>553</v>
      </c>
      <c r="G647" s="53" t="s">
        <v>1123</v>
      </c>
      <c r="H647" s="51" t="s">
        <v>1190</v>
      </c>
      <c r="I647" s="56">
        <v>405</v>
      </c>
      <c r="J647" s="52" t="s">
        <v>1247</v>
      </c>
      <c r="K647" s="171" t="str">
        <f t="shared" si="102"/>
        <v>405K16E32</v>
      </c>
      <c r="L647" s="172">
        <f t="shared" si="107"/>
        <v>1</v>
      </c>
      <c r="M647" s="173"/>
      <c r="N647" s="174" t="str">
        <f t="shared" si="101"/>
        <v/>
      </c>
      <c r="O647" s="190" t="str">
        <f>VLOOKUP(D647,TH!D$3:K$3889,6,0)</f>
        <v>x</v>
      </c>
      <c r="P647" s="175" t="str">
        <f>IF(M647&lt;&gt;0,M647,IF(ISNA(VLOOKUP(D647,TH!D$4:K$3889,6,0))=TRUE,"Nợ HP",""))</f>
        <v/>
      </c>
      <c r="Q647" s="174">
        <f t="shared" si="100"/>
        <v>645</v>
      </c>
      <c r="R647" s="175">
        <f t="shared" si="99"/>
        <v>1</v>
      </c>
    </row>
    <row r="648" spans="1:18" ht="24.75" customHeight="1">
      <c r="A648" s="54">
        <f t="shared" ref="A648:A711" si="108">A647+1</f>
        <v>646</v>
      </c>
      <c r="B648" s="55" t="str">
        <f t="shared" si="105"/>
        <v>K16E3238</v>
      </c>
      <c r="C648" s="54">
        <f t="shared" si="106"/>
        <v>38</v>
      </c>
      <c r="D648" s="50">
        <v>162213320</v>
      </c>
      <c r="E648" s="57" t="s">
        <v>1287</v>
      </c>
      <c r="F648" s="58" t="s">
        <v>556</v>
      </c>
      <c r="G648" s="53" t="s">
        <v>1288</v>
      </c>
      <c r="H648" s="51" t="s">
        <v>1248</v>
      </c>
      <c r="I648" s="56">
        <v>405</v>
      </c>
      <c r="J648" s="52" t="s">
        <v>1247</v>
      </c>
      <c r="K648" s="171" t="str">
        <f t="shared" si="102"/>
        <v>405K16E32</v>
      </c>
      <c r="L648" s="172">
        <f t="shared" si="107"/>
        <v>1</v>
      </c>
      <c r="M648" s="173"/>
      <c r="N648" s="174" t="str">
        <f t="shared" si="101"/>
        <v/>
      </c>
      <c r="O648" s="190" t="str">
        <f>VLOOKUP(D648,TH!D$3:K$3889,6,0)</f>
        <v>x</v>
      </c>
      <c r="P648" s="175" t="str">
        <f>IF(M648&lt;&gt;0,M648,IF(ISNA(VLOOKUP(D648,TH!D$4:K$3889,6,0))=TRUE,"Nợ HP",""))</f>
        <v/>
      </c>
      <c r="Q648" s="174">
        <f t="shared" si="100"/>
        <v>646</v>
      </c>
      <c r="R648" s="175">
        <f t="shared" ref="R648:R711" si="109">R647</f>
        <v>1</v>
      </c>
    </row>
    <row r="649" spans="1:18" ht="24.75" customHeight="1">
      <c r="A649" s="54">
        <f t="shared" si="108"/>
        <v>647</v>
      </c>
      <c r="B649" s="55" t="str">
        <f t="shared" si="105"/>
        <v>K16E3239</v>
      </c>
      <c r="C649" s="54">
        <f t="shared" si="106"/>
        <v>39</v>
      </c>
      <c r="D649" s="50">
        <v>162314729</v>
      </c>
      <c r="E649" s="57" t="s">
        <v>1128</v>
      </c>
      <c r="F649" s="58" t="s">
        <v>722</v>
      </c>
      <c r="G649" s="53" t="s">
        <v>936</v>
      </c>
      <c r="H649" s="51" t="s">
        <v>1251</v>
      </c>
      <c r="I649" s="56">
        <v>405</v>
      </c>
      <c r="J649" s="52" t="s">
        <v>1247</v>
      </c>
      <c r="K649" s="171" t="str">
        <f t="shared" si="102"/>
        <v>405K16E32</v>
      </c>
      <c r="L649" s="172">
        <f t="shared" si="107"/>
        <v>1</v>
      </c>
      <c r="M649" s="173"/>
      <c r="N649" s="174" t="str">
        <f t="shared" si="101"/>
        <v/>
      </c>
      <c r="O649" s="190" t="str">
        <f>VLOOKUP(D649,TH!D$3:K$3889,6,0)</f>
        <v>x</v>
      </c>
      <c r="P649" s="175" t="str">
        <f>IF(M649&lt;&gt;0,M649,IF(ISNA(VLOOKUP(D649,TH!D$4:K$3889,6,0))=TRUE,"Nợ HP",""))</f>
        <v/>
      </c>
      <c r="Q649" s="174">
        <f t="shared" si="100"/>
        <v>647</v>
      </c>
      <c r="R649" s="175">
        <f t="shared" si="109"/>
        <v>1</v>
      </c>
    </row>
    <row r="650" spans="1:18" ht="24.75" customHeight="1">
      <c r="A650" s="54">
        <f t="shared" si="108"/>
        <v>648</v>
      </c>
      <c r="B650" s="55" t="str">
        <f t="shared" si="105"/>
        <v>K16E3240</v>
      </c>
      <c r="C650" s="54">
        <f t="shared" si="106"/>
        <v>40</v>
      </c>
      <c r="D650" s="50">
        <v>162317436</v>
      </c>
      <c r="E650" s="57" t="s">
        <v>937</v>
      </c>
      <c r="F650" s="58" t="s">
        <v>657</v>
      </c>
      <c r="G650" s="53" t="s">
        <v>816</v>
      </c>
      <c r="H650" s="51" t="s">
        <v>1251</v>
      </c>
      <c r="I650" s="56">
        <v>405</v>
      </c>
      <c r="J650" s="52" t="s">
        <v>1247</v>
      </c>
      <c r="K650" s="171" t="str">
        <f t="shared" si="102"/>
        <v>405K16E32</v>
      </c>
      <c r="L650" s="172">
        <f t="shared" si="107"/>
        <v>1</v>
      </c>
      <c r="M650" s="173"/>
      <c r="N650" s="174" t="str">
        <f t="shared" si="101"/>
        <v/>
      </c>
      <c r="O650" s="190" t="str">
        <f>VLOOKUP(D650,TH!D$3:K$3889,6,0)</f>
        <v>x</v>
      </c>
      <c r="P650" s="175" t="str">
        <f>IF(M650&lt;&gt;0,M650,IF(ISNA(VLOOKUP(D650,TH!D$4:K$3889,6,0))=TRUE,"Nợ HP",""))</f>
        <v/>
      </c>
      <c r="Q650" s="174">
        <f t="shared" si="100"/>
        <v>648</v>
      </c>
      <c r="R650" s="175">
        <f t="shared" si="109"/>
        <v>1</v>
      </c>
    </row>
    <row r="651" spans="1:18" ht="24.75" customHeight="1">
      <c r="A651" s="54">
        <f t="shared" si="108"/>
        <v>649</v>
      </c>
      <c r="B651" s="55" t="str">
        <f t="shared" si="105"/>
        <v>K16E3241</v>
      </c>
      <c r="C651" s="54">
        <f t="shared" si="106"/>
        <v>41</v>
      </c>
      <c r="D651" s="50">
        <v>162314747</v>
      </c>
      <c r="E651" s="57" t="s">
        <v>123</v>
      </c>
      <c r="F651" s="58" t="s">
        <v>660</v>
      </c>
      <c r="G651" s="53" t="s">
        <v>701</v>
      </c>
      <c r="H651" s="51" t="s">
        <v>1251</v>
      </c>
      <c r="I651" s="56">
        <v>405</v>
      </c>
      <c r="J651" s="52" t="s">
        <v>1247</v>
      </c>
      <c r="K651" s="171" t="str">
        <f t="shared" si="102"/>
        <v>405K16E32</v>
      </c>
      <c r="L651" s="172">
        <f t="shared" si="107"/>
        <v>1</v>
      </c>
      <c r="M651" s="173"/>
      <c r="N651" s="174" t="str">
        <f t="shared" si="101"/>
        <v/>
      </c>
      <c r="O651" s="190" t="str">
        <f>VLOOKUP(D651,TH!D$3:K$3889,6,0)</f>
        <v>x</v>
      </c>
      <c r="P651" s="175" t="str">
        <f>IF(M651&lt;&gt;0,M651,IF(ISNA(VLOOKUP(D651,TH!D$4:K$3889,6,0))=TRUE,"Nợ HP",""))</f>
        <v/>
      </c>
      <c r="Q651" s="174">
        <f t="shared" ref="Q651:Q714" si="110">Q650+1</f>
        <v>649</v>
      </c>
      <c r="R651" s="175">
        <f t="shared" si="109"/>
        <v>1</v>
      </c>
    </row>
    <row r="652" spans="1:18" ht="24.75" customHeight="1">
      <c r="A652" s="54">
        <f t="shared" si="108"/>
        <v>650</v>
      </c>
      <c r="B652" s="55" t="str">
        <f t="shared" si="105"/>
        <v>K16E3242</v>
      </c>
      <c r="C652" s="54">
        <f t="shared" si="106"/>
        <v>42</v>
      </c>
      <c r="D652" s="50">
        <v>162314759</v>
      </c>
      <c r="E652" s="57" t="s">
        <v>1289</v>
      </c>
      <c r="F652" s="58" t="s">
        <v>402</v>
      </c>
      <c r="G652" s="53" t="s">
        <v>1290</v>
      </c>
      <c r="H652" s="51" t="s">
        <v>1251</v>
      </c>
      <c r="I652" s="56">
        <v>405</v>
      </c>
      <c r="J652" s="52" t="s">
        <v>1247</v>
      </c>
      <c r="K652" s="171" t="str">
        <f t="shared" si="102"/>
        <v>405K16E32</v>
      </c>
      <c r="L652" s="172">
        <f t="shared" si="107"/>
        <v>1</v>
      </c>
      <c r="M652" s="173"/>
      <c r="N652" s="174" t="str">
        <f t="shared" si="101"/>
        <v/>
      </c>
      <c r="O652" s="190" t="str">
        <f>VLOOKUP(D652,TH!D$3:K$3889,6,0)</f>
        <v>x</v>
      </c>
      <c r="P652" s="175" t="str">
        <f>IF(M652&lt;&gt;0,M652,IF(ISNA(VLOOKUP(D652,TH!D$4:K$3889,6,0))=TRUE,"Nợ HP",""))</f>
        <v/>
      </c>
      <c r="Q652" s="174">
        <f t="shared" si="110"/>
        <v>650</v>
      </c>
      <c r="R652" s="175">
        <f t="shared" si="109"/>
        <v>1</v>
      </c>
    </row>
    <row r="653" spans="1:18" ht="24.75" customHeight="1">
      <c r="A653" s="54">
        <f t="shared" si="108"/>
        <v>651</v>
      </c>
      <c r="B653" s="55" t="str">
        <f t="shared" si="105"/>
        <v>K16E3243</v>
      </c>
      <c r="C653" s="54">
        <f t="shared" si="106"/>
        <v>43</v>
      </c>
      <c r="D653" s="50">
        <v>162314764</v>
      </c>
      <c r="E653" s="57" t="s">
        <v>1291</v>
      </c>
      <c r="F653" s="58" t="s">
        <v>565</v>
      </c>
      <c r="G653" s="53" t="s">
        <v>785</v>
      </c>
      <c r="H653" s="51" t="s">
        <v>1251</v>
      </c>
      <c r="I653" s="56">
        <v>405</v>
      </c>
      <c r="J653" s="52" t="s">
        <v>1247</v>
      </c>
      <c r="K653" s="171" t="str">
        <f t="shared" si="102"/>
        <v>405K16E32</v>
      </c>
      <c r="L653" s="172">
        <f t="shared" si="107"/>
        <v>1</v>
      </c>
      <c r="M653" s="173"/>
      <c r="N653" s="174" t="str">
        <f t="shared" si="101"/>
        <v/>
      </c>
      <c r="O653" s="190" t="str">
        <f>VLOOKUP(D653,TH!D$3:K$3889,6,0)</f>
        <v>x</v>
      </c>
      <c r="P653" s="175" t="str">
        <f>IF(M653&lt;&gt;0,M653,IF(ISNA(VLOOKUP(D653,TH!D$4:K$3889,6,0))=TRUE,"Nợ HP",""))</f>
        <v/>
      </c>
      <c r="Q653" s="174">
        <f t="shared" si="110"/>
        <v>651</v>
      </c>
      <c r="R653" s="175">
        <f t="shared" si="109"/>
        <v>1</v>
      </c>
    </row>
    <row r="654" spans="1:18" ht="24.75" customHeight="1">
      <c r="A654" s="54">
        <f t="shared" si="108"/>
        <v>652</v>
      </c>
      <c r="B654" s="55" t="str">
        <f t="shared" si="105"/>
        <v>K16E3244</v>
      </c>
      <c r="C654" s="54">
        <f t="shared" si="106"/>
        <v>44</v>
      </c>
      <c r="D654" s="50">
        <v>162314767</v>
      </c>
      <c r="E654" s="57" t="s">
        <v>880</v>
      </c>
      <c r="F654" s="58" t="s">
        <v>734</v>
      </c>
      <c r="G654" s="53" t="s">
        <v>286</v>
      </c>
      <c r="H654" s="51" t="s">
        <v>1251</v>
      </c>
      <c r="I654" s="56">
        <v>405</v>
      </c>
      <c r="J654" s="52" t="s">
        <v>1247</v>
      </c>
      <c r="K654" s="171" t="str">
        <f t="shared" si="102"/>
        <v>405K16E32</v>
      </c>
      <c r="L654" s="172">
        <f t="shared" si="107"/>
        <v>1</v>
      </c>
      <c r="M654" s="173"/>
      <c r="N654" s="174" t="str">
        <f t="shared" si="101"/>
        <v/>
      </c>
      <c r="O654" s="190" t="str">
        <f>VLOOKUP(D654,TH!D$3:K$3889,6,0)</f>
        <v>x</v>
      </c>
      <c r="P654" s="175" t="str">
        <f>IF(M654&lt;&gt;0,M654,IF(ISNA(VLOOKUP(D654,TH!D$4:K$3889,6,0))=TRUE,"Nợ HP",""))</f>
        <v/>
      </c>
      <c r="Q654" s="174">
        <f t="shared" si="110"/>
        <v>652</v>
      </c>
      <c r="R654" s="175">
        <f t="shared" si="109"/>
        <v>1</v>
      </c>
    </row>
    <row r="655" spans="1:18" ht="24.75" customHeight="1">
      <c r="A655" s="54">
        <f t="shared" si="108"/>
        <v>653</v>
      </c>
      <c r="B655" s="55" t="str">
        <f t="shared" si="105"/>
        <v>K16E3301</v>
      </c>
      <c r="C655" s="54">
        <f t="shared" si="106"/>
        <v>1</v>
      </c>
      <c r="D655" s="50">
        <v>162314521</v>
      </c>
      <c r="E655" s="57" t="s">
        <v>1292</v>
      </c>
      <c r="F655" s="58" t="s">
        <v>486</v>
      </c>
      <c r="G655" s="53" t="s">
        <v>1293</v>
      </c>
      <c r="H655" s="51" t="s">
        <v>1294</v>
      </c>
      <c r="I655" s="56">
        <v>405</v>
      </c>
      <c r="J655" s="52" t="s">
        <v>1295</v>
      </c>
      <c r="K655" s="171" t="str">
        <f t="shared" si="102"/>
        <v>405K16E33</v>
      </c>
      <c r="L655" s="172">
        <f t="shared" si="107"/>
        <v>1</v>
      </c>
      <c r="M655" s="173"/>
      <c r="N655" s="174" t="str">
        <f t="shared" si="101"/>
        <v/>
      </c>
      <c r="O655" s="190" t="str">
        <f>VLOOKUP(D655,TH!D$3:K$3889,6,0)</f>
        <v>x</v>
      </c>
      <c r="P655" s="175" t="str">
        <f>IF(M655&lt;&gt;0,M655,IF(ISNA(VLOOKUP(D655,TH!D$4:K$3889,6,0))=TRUE,"Nợ HP",""))</f>
        <v/>
      </c>
      <c r="Q655" s="174">
        <f t="shared" si="110"/>
        <v>653</v>
      </c>
      <c r="R655" s="175">
        <f t="shared" si="109"/>
        <v>1</v>
      </c>
    </row>
    <row r="656" spans="1:18" ht="24.75" customHeight="1">
      <c r="A656" s="54">
        <f t="shared" si="108"/>
        <v>654</v>
      </c>
      <c r="B656" s="55" t="str">
        <f t="shared" si="105"/>
        <v>K16E3302</v>
      </c>
      <c r="C656" s="54">
        <f t="shared" si="106"/>
        <v>2</v>
      </c>
      <c r="D656" s="50">
        <v>162343847</v>
      </c>
      <c r="E656" s="57" t="s">
        <v>1296</v>
      </c>
      <c r="F656" s="58" t="s">
        <v>486</v>
      </c>
      <c r="G656" s="53" t="s">
        <v>368</v>
      </c>
      <c r="H656" s="51" t="s">
        <v>1248</v>
      </c>
      <c r="I656" s="56">
        <v>405</v>
      </c>
      <c r="J656" s="52" t="s">
        <v>1295</v>
      </c>
      <c r="K656" s="171" t="str">
        <f t="shared" si="102"/>
        <v>405K16E33</v>
      </c>
      <c r="L656" s="172">
        <f t="shared" si="107"/>
        <v>1</v>
      </c>
      <c r="M656" s="173"/>
      <c r="N656" s="174" t="str">
        <f t="shared" si="101"/>
        <v/>
      </c>
      <c r="O656" s="190" t="str">
        <f>VLOOKUP(D656,TH!D$3:K$3889,6,0)</f>
        <v>x</v>
      </c>
      <c r="P656" s="175" t="str">
        <f>IF(M656&lt;&gt;0,M656,IF(ISNA(VLOOKUP(D656,TH!D$4:K$3889,6,0))=TRUE,"Nợ HP",""))</f>
        <v/>
      </c>
      <c r="Q656" s="174">
        <f t="shared" si="110"/>
        <v>654</v>
      </c>
      <c r="R656" s="175">
        <f t="shared" si="109"/>
        <v>1</v>
      </c>
    </row>
    <row r="657" spans="1:18" ht="24.75" customHeight="1">
      <c r="A657" s="54">
        <f t="shared" si="108"/>
        <v>655</v>
      </c>
      <c r="B657" s="55" t="str">
        <f t="shared" si="105"/>
        <v>K16E3303</v>
      </c>
      <c r="C657" s="54">
        <f t="shared" si="106"/>
        <v>3</v>
      </c>
      <c r="D657" s="50">
        <v>162314534</v>
      </c>
      <c r="E657" s="57" t="s">
        <v>1297</v>
      </c>
      <c r="F657" s="58" t="s">
        <v>1298</v>
      </c>
      <c r="G657" s="53" t="s">
        <v>533</v>
      </c>
      <c r="H657" s="51" t="s">
        <v>1294</v>
      </c>
      <c r="I657" s="56">
        <v>405</v>
      </c>
      <c r="J657" s="52" t="s">
        <v>1295</v>
      </c>
      <c r="K657" s="171" t="str">
        <f t="shared" si="102"/>
        <v>405K16E33</v>
      </c>
      <c r="L657" s="172">
        <f t="shared" si="107"/>
        <v>1</v>
      </c>
      <c r="M657" s="173"/>
      <c r="N657" s="174" t="str">
        <f t="shared" ref="N657:N720" si="111">IF(M657&lt;&gt;0,"Học Ghép","")</f>
        <v/>
      </c>
      <c r="O657" s="190" t="str">
        <f>VLOOKUP(D657,TH!D$3:K$3889,6,0)</f>
        <v>x</v>
      </c>
      <c r="P657" s="175" t="str">
        <f>IF(M657&lt;&gt;0,M657,IF(ISNA(VLOOKUP(D657,TH!D$4:K$3889,6,0))=TRUE,"Nợ HP",""))</f>
        <v/>
      </c>
      <c r="Q657" s="174">
        <f t="shared" si="110"/>
        <v>655</v>
      </c>
      <c r="R657" s="175">
        <f t="shared" si="109"/>
        <v>1</v>
      </c>
    </row>
    <row r="658" spans="1:18" ht="24.75" customHeight="1">
      <c r="A658" s="54">
        <f t="shared" si="108"/>
        <v>656</v>
      </c>
      <c r="B658" s="55" t="str">
        <f t="shared" si="105"/>
        <v>K16E3304</v>
      </c>
      <c r="C658" s="54">
        <f t="shared" si="106"/>
        <v>4</v>
      </c>
      <c r="D658" s="50">
        <v>162314541</v>
      </c>
      <c r="E658" s="57" t="s">
        <v>1299</v>
      </c>
      <c r="F658" s="58" t="s">
        <v>1300</v>
      </c>
      <c r="G658" s="53" t="s">
        <v>1301</v>
      </c>
      <c r="H658" s="51" t="s">
        <v>1294</v>
      </c>
      <c r="I658" s="56">
        <v>405</v>
      </c>
      <c r="J658" s="52" t="s">
        <v>1295</v>
      </c>
      <c r="K658" s="171" t="str">
        <f t="shared" ref="K658:K721" si="112">I658&amp;J658</f>
        <v>405K16E33</v>
      </c>
      <c r="L658" s="172">
        <f t="shared" si="107"/>
        <v>1</v>
      </c>
      <c r="M658" s="173"/>
      <c r="N658" s="174" t="str">
        <f t="shared" si="111"/>
        <v/>
      </c>
      <c r="O658" s="190" t="str">
        <f>VLOOKUP(D658,TH!D$3:K$3889,6,0)</f>
        <v>x</v>
      </c>
      <c r="P658" s="175" t="str">
        <f>IF(M658&lt;&gt;0,M658,IF(ISNA(VLOOKUP(D658,TH!D$4:K$3889,6,0))=TRUE,"Nợ HP",""))</f>
        <v/>
      </c>
      <c r="Q658" s="174">
        <f t="shared" si="110"/>
        <v>656</v>
      </c>
      <c r="R658" s="175">
        <f t="shared" si="109"/>
        <v>1</v>
      </c>
    </row>
    <row r="659" spans="1:18" ht="24.75" customHeight="1">
      <c r="A659" s="54">
        <f t="shared" si="108"/>
        <v>657</v>
      </c>
      <c r="B659" s="55" t="str">
        <f t="shared" si="105"/>
        <v>K16E3305</v>
      </c>
      <c r="C659" s="54">
        <f t="shared" si="106"/>
        <v>5</v>
      </c>
      <c r="D659" s="50">
        <v>162337264</v>
      </c>
      <c r="E659" s="57" t="s">
        <v>529</v>
      </c>
      <c r="F659" s="58" t="s">
        <v>193</v>
      </c>
      <c r="G659" s="53" t="s">
        <v>426</v>
      </c>
      <c r="H659" s="51" t="s">
        <v>1294</v>
      </c>
      <c r="I659" s="56">
        <v>405</v>
      </c>
      <c r="J659" s="52" t="s">
        <v>1295</v>
      </c>
      <c r="K659" s="171" t="str">
        <f t="shared" si="112"/>
        <v>405K16E33</v>
      </c>
      <c r="L659" s="172">
        <f t="shared" si="107"/>
        <v>1</v>
      </c>
      <c r="M659" s="173"/>
      <c r="N659" s="174" t="str">
        <f t="shared" si="111"/>
        <v/>
      </c>
      <c r="O659" s="190" t="str">
        <f>VLOOKUP(D659,TH!D$3:K$3889,6,0)</f>
        <v>x</v>
      </c>
      <c r="P659" s="175" t="str">
        <f>IF(M659&lt;&gt;0,M659,IF(ISNA(VLOOKUP(D659,TH!D$4:K$3889,6,0))=TRUE,"Nợ HP",""))</f>
        <v/>
      </c>
      <c r="Q659" s="174">
        <f t="shared" si="110"/>
        <v>657</v>
      </c>
      <c r="R659" s="175">
        <f t="shared" si="109"/>
        <v>1</v>
      </c>
    </row>
    <row r="660" spans="1:18" ht="24.75" customHeight="1">
      <c r="A660" s="54">
        <f t="shared" si="108"/>
        <v>658</v>
      </c>
      <c r="B660" s="55" t="str">
        <f t="shared" si="105"/>
        <v>K16E3306</v>
      </c>
      <c r="C660" s="54">
        <f t="shared" si="106"/>
        <v>6</v>
      </c>
      <c r="D660" s="50">
        <v>162314544</v>
      </c>
      <c r="E660" s="57" t="s">
        <v>1302</v>
      </c>
      <c r="F660" s="58" t="s">
        <v>323</v>
      </c>
      <c r="G660" s="53" t="s">
        <v>1303</v>
      </c>
      <c r="H660" s="51" t="s">
        <v>1294</v>
      </c>
      <c r="I660" s="56">
        <v>405</v>
      </c>
      <c r="J660" s="52" t="s">
        <v>1295</v>
      </c>
      <c r="K660" s="171" t="str">
        <f t="shared" si="112"/>
        <v>405K16E33</v>
      </c>
      <c r="L660" s="172">
        <f t="shared" si="107"/>
        <v>1</v>
      </c>
      <c r="M660" s="173"/>
      <c r="N660" s="174" t="str">
        <f t="shared" si="111"/>
        <v/>
      </c>
      <c r="O660" s="190" t="str">
        <f>VLOOKUP(D660,TH!D$3:K$3889,6,0)</f>
        <v>x</v>
      </c>
      <c r="P660" s="175" t="str">
        <f>IF(M660&lt;&gt;0,M660,IF(ISNA(VLOOKUP(D660,TH!D$4:K$3889,6,0))=TRUE,"Nợ HP",""))</f>
        <v/>
      </c>
      <c r="Q660" s="174">
        <f t="shared" si="110"/>
        <v>658</v>
      </c>
      <c r="R660" s="175">
        <f t="shared" si="109"/>
        <v>1</v>
      </c>
    </row>
    <row r="661" spans="1:18" ht="24.75" customHeight="1">
      <c r="A661" s="54">
        <f t="shared" si="108"/>
        <v>659</v>
      </c>
      <c r="B661" s="55" t="str">
        <f t="shared" si="105"/>
        <v>K16E3307</v>
      </c>
      <c r="C661" s="54">
        <f t="shared" si="106"/>
        <v>7</v>
      </c>
      <c r="D661" s="50">
        <v>162316782</v>
      </c>
      <c r="E661" s="57" t="s">
        <v>1304</v>
      </c>
      <c r="F661" s="58" t="s">
        <v>808</v>
      </c>
      <c r="G661" s="53" t="s">
        <v>1305</v>
      </c>
      <c r="H661" s="51" t="s">
        <v>1248</v>
      </c>
      <c r="I661" s="56">
        <v>405</v>
      </c>
      <c r="J661" s="52" t="s">
        <v>1295</v>
      </c>
      <c r="K661" s="171" t="str">
        <f t="shared" si="112"/>
        <v>405K16E33</v>
      </c>
      <c r="L661" s="172">
        <f t="shared" si="107"/>
        <v>1</v>
      </c>
      <c r="M661" s="173"/>
      <c r="N661" s="174" t="str">
        <f t="shared" si="111"/>
        <v/>
      </c>
      <c r="O661" s="190" t="str">
        <f>VLOOKUP(D661,TH!D$3:K$3889,6,0)</f>
        <v>x</v>
      </c>
      <c r="P661" s="175" t="str">
        <f>IF(M661&lt;&gt;0,M661,IF(ISNA(VLOOKUP(D661,TH!D$4:K$3889,6,0))=TRUE,"Nợ HP",""))</f>
        <v/>
      </c>
      <c r="Q661" s="174">
        <f t="shared" si="110"/>
        <v>659</v>
      </c>
      <c r="R661" s="175">
        <f t="shared" si="109"/>
        <v>1</v>
      </c>
    </row>
    <row r="662" spans="1:18" ht="24.75" customHeight="1">
      <c r="A662" s="54">
        <f t="shared" si="108"/>
        <v>660</v>
      </c>
      <c r="B662" s="55" t="str">
        <f t="shared" si="105"/>
        <v>K16E3308</v>
      </c>
      <c r="C662" s="54">
        <f t="shared" si="106"/>
        <v>8</v>
      </c>
      <c r="D662" s="50">
        <v>162314557</v>
      </c>
      <c r="E662" s="57" t="s">
        <v>1127</v>
      </c>
      <c r="F662" s="58" t="s">
        <v>331</v>
      </c>
      <c r="G662" s="53" t="s">
        <v>737</v>
      </c>
      <c r="H662" s="51" t="s">
        <v>1294</v>
      </c>
      <c r="I662" s="56">
        <v>405</v>
      </c>
      <c r="J662" s="52" t="s">
        <v>1295</v>
      </c>
      <c r="K662" s="171" t="str">
        <f t="shared" si="112"/>
        <v>405K16E33</v>
      </c>
      <c r="L662" s="172">
        <f t="shared" si="107"/>
        <v>1</v>
      </c>
      <c r="M662" s="173"/>
      <c r="N662" s="174" t="str">
        <f t="shared" si="111"/>
        <v/>
      </c>
      <c r="O662" s="190" t="str">
        <f>VLOOKUP(D662,TH!D$3:K$3889,6,0)</f>
        <v>x</v>
      </c>
      <c r="P662" s="175" t="str">
        <f>IF(M662&lt;&gt;0,M662,IF(ISNA(VLOOKUP(D662,TH!D$4:K$3889,6,0))=TRUE,"Nợ HP",""))</f>
        <v/>
      </c>
      <c r="Q662" s="174">
        <f t="shared" si="110"/>
        <v>660</v>
      </c>
      <c r="R662" s="175">
        <f t="shared" si="109"/>
        <v>1</v>
      </c>
    </row>
    <row r="663" spans="1:18" ht="24.75" customHeight="1">
      <c r="A663" s="54">
        <f t="shared" si="108"/>
        <v>661</v>
      </c>
      <c r="B663" s="55" t="str">
        <f t="shared" si="105"/>
        <v>K16E3309</v>
      </c>
      <c r="C663" s="54">
        <f t="shared" si="106"/>
        <v>9</v>
      </c>
      <c r="D663" s="50">
        <v>162317018</v>
      </c>
      <c r="E663" s="57" t="s">
        <v>1127</v>
      </c>
      <c r="F663" s="58" t="s">
        <v>683</v>
      </c>
      <c r="G663" s="53" t="s">
        <v>289</v>
      </c>
      <c r="H663" s="51" t="s">
        <v>1294</v>
      </c>
      <c r="I663" s="56">
        <v>405</v>
      </c>
      <c r="J663" s="52" t="s">
        <v>1295</v>
      </c>
      <c r="K663" s="171" t="str">
        <f t="shared" si="112"/>
        <v>405K16E33</v>
      </c>
      <c r="L663" s="172">
        <f t="shared" si="107"/>
        <v>1</v>
      </c>
      <c r="M663" s="173"/>
      <c r="N663" s="174" t="str">
        <f t="shared" si="111"/>
        <v/>
      </c>
      <c r="O663" s="190" t="str">
        <f>VLOOKUP(D663,TH!D$3:K$3889,6,0)</f>
        <v>x</v>
      </c>
      <c r="P663" s="175" t="str">
        <f>IF(M663&lt;&gt;0,M663,IF(ISNA(VLOOKUP(D663,TH!D$4:K$3889,6,0))=TRUE,"Nợ HP",""))</f>
        <v/>
      </c>
      <c r="Q663" s="174">
        <f t="shared" si="110"/>
        <v>661</v>
      </c>
      <c r="R663" s="175">
        <f t="shared" si="109"/>
        <v>1</v>
      </c>
    </row>
    <row r="664" spans="1:18" ht="24.75" customHeight="1">
      <c r="A664" s="54">
        <f t="shared" si="108"/>
        <v>662</v>
      </c>
      <c r="B664" s="55" t="str">
        <f t="shared" si="105"/>
        <v>K16E3310</v>
      </c>
      <c r="C664" s="54">
        <f t="shared" si="106"/>
        <v>10</v>
      </c>
      <c r="D664" s="50">
        <v>162326785</v>
      </c>
      <c r="E664" s="57" t="s">
        <v>1306</v>
      </c>
      <c r="F664" s="58" t="s">
        <v>683</v>
      </c>
      <c r="G664" s="53" t="s">
        <v>1189</v>
      </c>
      <c r="H664" s="51" t="s">
        <v>1248</v>
      </c>
      <c r="I664" s="56">
        <v>405</v>
      </c>
      <c r="J664" s="52" t="s">
        <v>1295</v>
      </c>
      <c r="K664" s="171" t="str">
        <f t="shared" si="112"/>
        <v>405K16E33</v>
      </c>
      <c r="L664" s="172">
        <f t="shared" si="107"/>
        <v>1</v>
      </c>
      <c r="M664" s="173"/>
      <c r="N664" s="174" t="str">
        <f t="shared" si="111"/>
        <v/>
      </c>
      <c r="O664" s="190" t="str">
        <f>VLOOKUP(D664,TH!D$3:K$3889,6,0)</f>
        <v>x</v>
      </c>
      <c r="P664" s="175" t="str">
        <f>IF(M664&lt;&gt;0,M664,IF(ISNA(VLOOKUP(D664,TH!D$4:K$3889,6,0))=TRUE,"Nợ HP",""))</f>
        <v/>
      </c>
      <c r="Q664" s="174">
        <f t="shared" si="110"/>
        <v>662</v>
      </c>
      <c r="R664" s="175">
        <f t="shared" si="109"/>
        <v>1</v>
      </c>
    </row>
    <row r="665" spans="1:18" ht="24.75" customHeight="1">
      <c r="A665" s="54">
        <f t="shared" si="108"/>
        <v>663</v>
      </c>
      <c r="B665" s="55" t="str">
        <f t="shared" si="105"/>
        <v>K16E3311</v>
      </c>
      <c r="C665" s="54">
        <f t="shared" si="106"/>
        <v>11</v>
      </c>
      <c r="D665" s="50">
        <v>162314581</v>
      </c>
      <c r="E665" s="57" t="s">
        <v>1307</v>
      </c>
      <c r="F665" s="58" t="s">
        <v>205</v>
      </c>
      <c r="G665" s="53" t="s">
        <v>816</v>
      </c>
      <c r="H665" s="51" t="s">
        <v>1294</v>
      </c>
      <c r="I665" s="56">
        <v>405</v>
      </c>
      <c r="J665" s="52" t="s">
        <v>1295</v>
      </c>
      <c r="K665" s="171" t="str">
        <f t="shared" si="112"/>
        <v>405K16E33</v>
      </c>
      <c r="L665" s="172">
        <f t="shared" si="107"/>
        <v>1</v>
      </c>
      <c r="M665" s="173"/>
      <c r="N665" s="174" t="str">
        <f t="shared" si="111"/>
        <v/>
      </c>
      <c r="O665" s="190" t="str">
        <f>VLOOKUP(D665,TH!D$3:K$3889,6,0)</f>
        <v>x</v>
      </c>
      <c r="P665" s="175" t="str">
        <f>IF(M665&lt;&gt;0,M665,IF(ISNA(VLOOKUP(D665,TH!D$4:K$3889,6,0))=TRUE,"Nợ HP",""))</f>
        <v/>
      </c>
      <c r="Q665" s="174">
        <f t="shared" si="110"/>
        <v>663</v>
      </c>
      <c r="R665" s="175">
        <f t="shared" si="109"/>
        <v>1</v>
      </c>
    </row>
    <row r="666" spans="1:18" ht="24.75" customHeight="1">
      <c r="A666" s="54">
        <f t="shared" si="108"/>
        <v>664</v>
      </c>
      <c r="B666" s="55" t="str">
        <f t="shared" si="105"/>
        <v>K16E3312</v>
      </c>
      <c r="C666" s="54">
        <f t="shared" si="106"/>
        <v>12</v>
      </c>
      <c r="D666" s="50">
        <v>162314586</v>
      </c>
      <c r="E666" s="57" t="s">
        <v>1308</v>
      </c>
      <c r="F666" s="58" t="s">
        <v>751</v>
      </c>
      <c r="G666" s="53" t="s">
        <v>876</v>
      </c>
      <c r="H666" s="51" t="s">
        <v>1294</v>
      </c>
      <c r="I666" s="56">
        <v>405</v>
      </c>
      <c r="J666" s="52" t="s">
        <v>1295</v>
      </c>
      <c r="K666" s="171" t="str">
        <f t="shared" si="112"/>
        <v>405K16E33</v>
      </c>
      <c r="L666" s="172">
        <f t="shared" si="107"/>
        <v>1</v>
      </c>
      <c r="M666" s="173"/>
      <c r="N666" s="174" t="str">
        <f t="shared" si="111"/>
        <v/>
      </c>
      <c r="O666" s="190" t="str">
        <f>VLOOKUP(D666,TH!D$3:K$3889,6,0)</f>
        <v>x</v>
      </c>
      <c r="P666" s="175" t="str">
        <f>IF(M666&lt;&gt;0,M666,IF(ISNA(VLOOKUP(D666,TH!D$4:K$3889,6,0))=TRUE,"Nợ HP",""))</f>
        <v/>
      </c>
      <c r="Q666" s="174">
        <f t="shared" si="110"/>
        <v>664</v>
      </c>
      <c r="R666" s="175">
        <f t="shared" si="109"/>
        <v>1</v>
      </c>
    </row>
    <row r="667" spans="1:18" ht="24.75" customHeight="1">
      <c r="A667" s="54">
        <f t="shared" si="108"/>
        <v>665</v>
      </c>
      <c r="B667" s="55" t="str">
        <f t="shared" si="105"/>
        <v>K16E3313</v>
      </c>
      <c r="C667" s="54">
        <f t="shared" si="106"/>
        <v>13</v>
      </c>
      <c r="D667" s="50">
        <v>162314587</v>
      </c>
      <c r="E667" s="57" t="s">
        <v>1309</v>
      </c>
      <c r="F667" s="58" t="s">
        <v>1261</v>
      </c>
      <c r="G667" s="53" t="s">
        <v>888</v>
      </c>
      <c r="H667" s="51" t="s">
        <v>1294</v>
      </c>
      <c r="I667" s="56">
        <v>405</v>
      </c>
      <c r="J667" s="52" t="s">
        <v>1295</v>
      </c>
      <c r="K667" s="171" t="str">
        <f t="shared" si="112"/>
        <v>405K16E33</v>
      </c>
      <c r="L667" s="172">
        <f t="shared" si="107"/>
        <v>1</v>
      </c>
      <c r="M667" s="173"/>
      <c r="N667" s="174" t="str">
        <f t="shared" si="111"/>
        <v/>
      </c>
      <c r="O667" s="190" t="str">
        <f>VLOOKUP(D667,TH!D$3:K$3889,6,0)</f>
        <v>x</v>
      </c>
      <c r="P667" s="175" t="str">
        <f>IF(M667&lt;&gt;0,M667,IF(ISNA(VLOOKUP(D667,TH!D$4:K$3889,6,0))=TRUE,"Nợ HP",""))</f>
        <v/>
      </c>
      <c r="Q667" s="174">
        <f t="shared" si="110"/>
        <v>665</v>
      </c>
      <c r="R667" s="175">
        <f t="shared" si="109"/>
        <v>1</v>
      </c>
    </row>
    <row r="668" spans="1:18" ht="24.75" customHeight="1">
      <c r="A668" s="54">
        <f t="shared" si="108"/>
        <v>666</v>
      </c>
      <c r="B668" s="55" t="str">
        <f t="shared" si="105"/>
        <v>K16E3314</v>
      </c>
      <c r="C668" s="54">
        <f t="shared" si="106"/>
        <v>14</v>
      </c>
      <c r="D668" s="50">
        <v>162314594</v>
      </c>
      <c r="E668" s="57" t="s">
        <v>840</v>
      </c>
      <c r="F668" s="58" t="s">
        <v>218</v>
      </c>
      <c r="G668" s="53" t="s">
        <v>1310</v>
      </c>
      <c r="H668" s="51" t="s">
        <v>1294</v>
      </c>
      <c r="I668" s="56">
        <v>405</v>
      </c>
      <c r="J668" s="52" t="s">
        <v>1295</v>
      </c>
      <c r="K668" s="171" t="str">
        <f t="shared" si="112"/>
        <v>405K16E33</v>
      </c>
      <c r="L668" s="172">
        <f t="shared" si="107"/>
        <v>1</v>
      </c>
      <c r="M668" s="173"/>
      <c r="N668" s="174" t="str">
        <f t="shared" si="111"/>
        <v/>
      </c>
      <c r="O668" s="190" t="str">
        <f>VLOOKUP(D668,TH!D$3:K$3889,6,0)</f>
        <v>x</v>
      </c>
      <c r="P668" s="175" t="str">
        <f>IF(M668&lt;&gt;0,M668,IF(ISNA(VLOOKUP(D668,TH!D$4:K$3889,6,0))=TRUE,"Nợ HP",""))</f>
        <v/>
      </c>
      <c r="Q668" s="174">
        <f t="shared" si="110"/>
        <v>666</v>
      </c>
      <c r="R668" s="175">
        <f t="shared" si="109"/>
        <v>1</v>
      </c>
    </row>
    <row r="669" spans="1:18" ht="24.75" customHeight="1">
      <c r="A669" s="54">
        <f t="shared" si="108"/>
        <v>667</v>
      </c>
      <c r="B669" s="55" t="str">
        <f t="shared" si="105"/>
        <v>K16E3315</v>
      </c>
      <c r="C669" s="54">
        <f t="shared" si="106"/>
        <v>15</v>
      </c>
      <c r="D669" s="50">
        <v>162524231</v>
      </c>
      <c r="E669" s="57" t="s">
        <v>1311</v>
      </c>
      <c r="F669" s="58" t="s">
        <v>1312</v>
      </c>
      <c r="G669" s="53" t="s">
        <v>185</v>
      </c>
      <c r="H669" s="51" t="s">
        <v>1294</v>
      </c>
      <c r="I669" s="56">
        <v>405</v>
      </c>
      <c r="J669" s="52" t="s">
        <v>1295</v>
      </c>
      <c r="K669" s="171" t="str">
        <f t="shared" si="112"/>
        <v>405K16E33</v>
      </c>
      <c r="L669" s="172">
        <f t="shared" si="107"/>
        <v>1</v>
      </c>
      <c r="M669" s="173"/>
      <c r="N669" s="174" t="str">
        <f t="shared" si="111"/>
        <v/>
      </c>
      <c r="O669" s="190" t="str">
        <f>VLOOKUP(D669,TH!D$3:K$3889,6,0)</f>
        <v>x</v>
      </c>
      <c r="P669" s="175" t="str">
        <f>IF(M669&lt;&gt;0,M669,IF(ISNA(VLOOKUP(D669,TH!D$4:K$3889,6,0))=TRUE,"Nợ HP",""))</f>
        <v/>
      </c>
      <c r="Q669" s="174">
        <f t="shared" si="110"/>
        <v>667</v>
      </c>
      <c r="R669" s="175">
        <f t="shared" si="109"/>
        <v>1</v>
      </c>
    </row>
    <row r="670" spans="1:18" ht="24.75" customHeight="1">
      <c r="A670" s="54">
        <f t="shared" si="108"/>
        <v>668</v>
      </c>
      <c r="B670" s="55" t="str">
        <f t="shared" si="105"/>
        <v>K16E3316</v>
      </c>
      <c r="C670" s="54">
        <f t="shared" si="106"/>
        <v>16</v>
      </c>
      <c r="D670" s="50">
        <v>162314606</v>
      </c>
      <c r="E670" s="57" t="s">
        <v>813</v>
      </c>
      <c r="F670" s="58" t="s">
        <v>1313</v>
      </c>
      <c r="G670" s="53" t="s">
        <v>1301</v>
      </c>
      <c r="H670" s="51" t="s">
        <v>1294</v>
      </c>
      <c r="I670" s="56">
        <v>405</v>
      </c>
      <c r="J670" s="52" t="s">
        <v>1295</v>
      </c>
      <c r="K670" s="171" t="str">
        <f t="shared" si="112"/>
        <v>405K16E33</v>
      </c>
      <c r="L670" s="172">
        <f t="shared" si="107"/>
        <v>1</v>
      </c>
      <c r="M670" s="173"/>
      <c r="N670" s="174" t="str">
        <f t="shared" si="111"/>
        <v/>
      </c>
      <c r="O670" s="190" t="str">
        <f>VLOOKUP(D670,TH!D$3:K$3889,6,0)</f>
        <v>x</v>
      </c>
      <c r="P670" s="175" t="str">
        <f>IF(M670&lt;&gt;0,M670,IF(ISNA(VLOOKUP(D670,TH!D$4:K$3889,6,0))=TRUE,"Nợ HP",""))</f>
        <v/>
      </c>
      <c r="Q670" s="174">
        <f t="shared" si="110"/>
        <v>668</v>
      </c>
      <c r="R670" s="175">
        <f t="shared" si="109"/>
        <v>1</v>
      </c>
    </row>
    <row r="671" spans="1:18" ht="24.75" customHeight="1">
      <c r="A671" s="54">
        <f t="shared" si="108"/>
        <v>669</v>
      </c>
      <c r="B671" s="55" t="str">
        <f t="shared" si="105"/>
        <v>K16E3317</v>
      </c>
      <c r="C671" s="54">
        <f t="shared" si="106"/>
        <v>17</v>
      </c>
      <c r="D671" s="50">
        <v>162317367</v>
      </c>
      <c r="E671" s="57" t="s">
        <v>1266</v>
      </c>
      <c r="F671" s="58" t="s">
        <v>238</v>
      </c>
      <c r="G671" s="53" t="s">
        <v>1314</v>
      </c>
      <c r="H671" s="51" t="s">
        <v>1294</v>
      </c>
      <c r="I671" s="56">
        <v>405</v>
      </c>
      <c r="J671" s="52" t="s">
        <v>1295</v>
      </c>
      <c r="K671" s="171" t="str">
        <f t="shared" si="112"/>
        <v>405K16E33</v>
      </c>
      <c r="L671" s="172">
        <f t="shared" si="107"/>
        <v>1</v>
      </c>
      <c r="M671" s="173"/>
      <c r="N671" s="174" t="str">
        <f t="shared" si="111"/>
        <v/>
      </c>
      <c r="O671" s="190" t="str">
        <f>VLOOKUP(D671,TH!D$3:K$3889,6,0)</f>
        <v>x</v>
      </c>
      <c r="P671" s="175" t="str">
        <f>IF(M671&lt;&gt;0,M671,IF(ISNA(VLOOKUP(D671,TH!D$4:K$3889,6,0))=TRUE,"Nợ HP",""))</f>
        <v/>
      </c>
      <c r="Q671" s="174">
        <f t="shared" si="110"/>
        <v>669</v>
      </c>
      <c r="R671" s="175">
        <f t="shared" si="109"/>
        <v>1</v>
      </c>
    </row>
    <row r="672" spans="1:18" ht="24.75" customHeight="1">
      <c r="A672" s="54">
        <f t="shared" si="108"/>
        <v>670</v>
      </c>
      <c r="B672" s="55" t="str">
        <f t="shared" si="105"/>
        <v>K16E3318</v>
      </c>
      <c r="C672" s="54">
        <f t="shared" si="106"/>
        <v>18</v>
      </c>
      <c r="D672" s="50">
        <v>162324865</v>
      </c>
      <c r="E672" s="57" t="s">
        <v>1315</v>
      </c>
      <c r="F672" s="58" t="s">
        <v>1143</v>
      </c>
      <c r="G672" s="53" t="s">
        <v>823</v>
      </c>
      <c r="H672" s="51" t="s">
        <v>1248</v>
      </c>
      <c r="I672" s="56">
        <v>405</v>
      </c>
      <c r="J672" s="52" t="s">
        <v>1295</v>
      </c>
      <c r="K672" s="171" t="str">
        <f t="shared" si="112"/>
        <v>405K16E33</v>
      </c>
      <c r="L672" s="172">
        <f t="shared" si="107"/>
        <v>1</v>
      </c>
      <c r="M672" s="173"/>
      <c r="N672" s="174" t="str">
        <f t="shared" si="111"/>
        <v/>
      </c>
      <c r="O672" s="190" t="str">
        <f>VLOOKUP(D672,TH!D$3:K$3889,6,0)</f>
        <v>x</v>
      </c>
      <c r="P672" s="175" t="str">
        <f>IF(M672&lt;&gt;0,M672,IF(ISNA(VLOOKUP(D672,TH!D$4:K$3889,6,0))=TRUE,"Nợ HP",""))</f>
        <v/>
      </c>
      <c r="Q672" s="174">
        <f t="shared" si="110"/>
        <v>670</v>
      </c>
      <c r="R672" s="175">
        <f t="shared" si="109"/>
        <v>1</v>
      </c>
    </row>
    <row r="673" spans="1:18" ht="24.75" customHeight="1">
      <c r="A673" s="54">
        <f t="shared" si="108"/>
        <v>671</v>
      </c>
      <c r="B673" s="55" t="str">
        <f t="shared" si="105"/>
        <v>K16E3319</v>
      </c>
      <c r="C673" s="54">
        <f t="shared" si="106"/>
        <v>19</v>
      </c>
      <c r="D673" s="50">
        <v>162317642</v>
      </c>
      <c r="E673" s="57" t="s">
        <v>695</v>
      </c>
      <c r="F673" s="58" t="s">
        <v>617</v>
      </c>
      <c r="G673" s="53" t="s">
        <v>1316</v>
      </c>
      <c r="H673" s="51" t="s">
        <v>1294</v>
      </c>
      <c r="I673" s="56">
        <v>405</v>
      </c>
      <c r="J673" s="52" t="s">
        <v>1295</v>
      </c>
      <c r="K673" s="171" t="str">
        <f t="shared" si="112"/>
        <v>405K16E33</v>
      </c>
      <c r="L673" s="172">
        <f t="shared" si="107"/>
        <v>1</v>
      </c>
      <c r="M673" s="173"/>
      <c r="N673" s="174" t="str">
        <f t="shared" si="111"/>
        <v/>
      </c>
      <c r="O673" s="190" t="str">
        <f>VLOOKUP(D673,TH!D$3:K$3889,6,0)</f>
        <v>x</v>
      </c>
      <c r="P673" s="175" t="str">
        <f>IF(M673&lt;&gt;0,M673,IF(ISNA(VLOOKUP(D673,TH!D$4:K$3889,6,0))=TRUE,"Nợ HP",""))</f>
        <v/>
      </c>
      <c r="Q673" s="174">
        <f t="shared" si="110"/>
        <v>671</v>
      </c>
      <c r="R673" s="175">
        <f t="shared" si="109"/>
        <v>1</v>
      </c>
    </row>
    <row r="674" spans="1:18" ht="24.75" customHeight="1">
      <c r="A674" s="54">
        <f t="shared" si="108"/>
        <v>672</v>
      </c>
      <c r="B674" s="55" t="str">
        <f t="shared" si="105"/>
        <v>K16E3320</v>
      </c>
      <c r="C674" s="54">
        <f t="shared" si="106"/>
        <v>20</v>
      </c>
      <c r="D674" s="50">
        <v>162314626</v>
      </c>
      <c r="E674" s="57" t="s">
        <v>1128</v>
      </c>
      <c r="F674" s="58" t="s">
        <v>520</v>
      </c>
      <c r="G674" s="53" t="s">
        <v>1290</v>
      </c>
      <c r="H674" s="51" t="s">
        <v>1294</v>
      </c>
      <c r="I674" s="56">
        <v>405</v>
      </c>
      <c r="J674" s="52" t="s">
        <v>1295</v>
      </c>
      <c r="K674" s="171" t="str">
        <f t="shared" si="112"/>
        <v>405K16E33</v>
      </c>
      <c r="L674" s="172">
        <f t="shared" si="107"/>
        <v>1</v>
      </c>
      <c r="M674" s="173"/>
      <c r="N674" s="174" t="str">
        <f t="shared" si="111"/>
        <v/>
      </c>
      <c r="O674" s="190" t="str">
        <f>VLOOKUP(D674,TH!D$3:K$3889,6,0)</f>
        <v>x</v>
      </c>
      <c r="P674" s="175" t="str">
        <f>IF(M674&lt;&gt;0,M674,IF(ISNA(VLOOKUP(D674,TH!D$4:K$3889,6,0))=TRUE,"Nợ HP",""))</f>
        <v/>
      </c>
      <c r="Q674" s="174">
        <f t="shared" si="110"/>
        <v>672</v>
      </c>
      <c r="R674" s="175">
        <f t="shared" si="109"/>
        <v>1</v>
      </c>
    </row>
    <row r="675" spans="1:18" ht="24.75" customHeight="1">
      <c r="A675" s="54">
        <f t="shared" si="108"/>
        <v>673</v>
      </c>
      <c r="B675" s="55" t="str">
        <f t="shared" si="105"/>
        <v>K16E3321</v>
      </c>
      <c r="C675" s="54">
        <f t="shared" si="106"/>
        <v>21</v>
      </c>
      <c r="D675" s="50">
        <v>162314630</v>
      </c>
      <c r="E675" s="57" t="s">
        <v>833</v>
      </c>
      <c r="F675" s="58" t="s">
        <v>1317</v>
      </c>
      <c r="G675" s="53" t="s">
        <v>1318</v>
      </c>
      <c r="H675" s="51" t="s">
        <v>1294</v>
      </c>
      <c r="I675" s="56">
        <v>405</v>
      </c>
      <c r="J675" s="52" t="s">
        <v>1295</v>
      </c>
      <c r="K675" s="171" t="str">
        <f t="shared" si="112"/>
        <v>405K16E33</v>
      </c>
      <c r="L675" s="172">
        <f t="shared" si="107"/>
        <v>1</v>
      </c>
      <c r="M675" s="173"/>
      <c r="N675" s="174" t="str">
        <f t="shared" si="111"/>
        <v/>
      </c>
      <c r="O675" s="190" t="str">
        <f>VLOOKUP(D675,TH!D$3:K$3889,6,0)</f>
        <v>x</v>
      </c>
      <c r="P675" s="175" t="str">
        <f>IF(M675&lt;&gt;0,M675,IF(ISNA(VLOOKUP(D675,TH!D$4:K$3889,6,0))=TRUE,"Nợ HP",""))</f>
        <v/>
      </c>
      <c r="Q675" s="174">
        <f t="shared" si="110"/>
        <v>673</v>
      </c>
      <c r="R675" s="175">
        <f t="shared" si="109"/>
        <v>1</v>
      </c>
    </row>
    <row r="676" spans="1:18" ht="24.75" customHeight="1">
      <c r="A676" s="54">
        <f t="shared" si="108"/>
        <v>674</v>
      </c>
      <c r="B676" s="55" t="str">
        <f t="shared" si="105"/>
        <v>K16E3322</v>
      </c>
      <c r="C676" s="54">
        <f t="shared" si="106"/>
        <v>22</v>
      </c>
      <c r="D676" s="50">
        <v>162314639</v>
      </c>
      <c r="E676" s="57" t="s">
        <v>1319</v>
      </c>
      <c r="F676" s="58" t="s">
        <v>453</v>
      </c>
      <c r="G676" s="53" t="s">
        <v>1320</v>
      </c>
      <c r="H676" s="51" t="s">
        <v>1294</v>
      </c>
      <c r="I676" s="56">
        <v>405</v>
      </c>
      <c r="J676" s="52" t="s">
        <v>1295</v>
      </c>
      <c r="K676" s="171" t="str">
        <f t="shared" si="112"/>
        <v>405K16E33</v>
      </c>
      <c r="L676" s="172">
        <f t="shared" si="107"/>
        <v>1</v>
      </c>
      <c r="M676" s="173"/>
      <c r="N676" s="174" t="str">
        <f t="shared" si="111"/>
        <v/>
      </c>
      <c r="O676" s="190" t="str">
        <f>VLOOKUP(D676,TH!D$3:K$3889,6,0)</f>
        <v>x</v>
      </c>
      <c r="P676" s="175" t="str">
        <f>IF(M676&lt;&gt;0,M676,IF(ISNA(VLOOKUP(D676,TH!D$4:K$3889,6,0))=TRUE,"Nợ HP",""))</f>
        <v/>
      </c>
      <c r="Q676" s="174">
        <f t="shared" si="110"/>
        <v>674</v>
      </c>
      <c r="R676" s="175">
        <f t="shared" si="109"/>
        <v>1</v>
      </c>
    </row>
    <row r="677" spans="1:18" ht="24.75" customHeight="1">
      <c r="A677" s="54">
        <f t="shared" si="108"/>
        <v>675</v>
      </c>
      <c r="B677" s="55" t="str">
        <f t="shared" si="105"/>
        <v>K16E3323</v>
      </c>
      <c r="C677" s="54">
        <f t="shared" si="106"/>
        <v>23</v>
      </c>
      <c r="D677" s="50">
        <v>162314642</v>
      </c>
      <c r="E677" s="57" t="s">
        <v>1321</v>
      </c>
      <c r="F677" s="58" t="s">
        <v>767</v>
      </c>
      <c r="G677" s="53" t="s">
        <v>676</v>
      </c>
      <c r="H677" s="51" t="s">
        <v>1294</v>
      </c>
      <c r="I677" s="56">
        <v>405</v>
      </c>
      <c r="J677" s="52" t="s">
        <v>1295</v>
      </c>
      <c r="K677" s="171" t="str">
        <f t="shared" si="112"/>
        <v>405K16E33</v>
      </c>
      <c r="L677" s="172">
        <f t="shared" si="107"/>
        <v>1</v>
      </c>
      <c r="M677" s="173"/>
      <c r="N677" s="174" t="str">
        <f t="shared" si="111"/>
        <v/>
      </c>
      <c r="O677" s="190" t="str">
        <f>VLOOKUP(D677,TH!D$3:K$3889,6,0)</f>
        <v>x</v>
      </c>
      <c r="P677" s="175" t="str">
        <f>IF(M677&lt;&gt;0,M677,IF(ISNA(VLOOKUP(D677,TH!D$4:K$3889,6,0))=TRUE,"Nợ HP",""))</f>
        <v/>
      </c>
      <c r="Q677" s="174">
        <f t="shared" si="110"/>
        <v>675</v>
      </c>
      <c r="R677" s="175">
        <f t="shared" si="109"/>
        <v>1</v>
      </c>
    </row>
    <row r="678" spans="1:18" ht="24.75" customHeight="1">
      <c r="A678" s="54">
        <f t="shared" si="108"/>
        <v>676</v>
      </c>
      <c r="B678" s="55" t="str">
        <f t="shared" si="105"/>
        <v>K16E3324</v>
      </c>
      <c r="C678" s="54">
        <f t="shared" si="106"/>
        <v>24</v>
      </c>
      <c r="D678" s="50">
        <v>162333757</v>
      </c>
      <c r="E678" s="57" t="s">
        <v>1322</v>
      </c>
      <c r="F678" s="58" t="s">
        <v>459</v>
      </c>
      <c r="G678" s="53" t="s">
        <v>881</v>
      </c>
      <c r="H678" s="51" t="s">
        <v>1248</v>
      </c>
      <c r="I678" s="56">
        <v>405</v>
      </c>
      <c r="J678" s="52" t="s">
        <v>1295</v>
      </c>
      <c r="K678" s="171" t="str">
        <f t="shared" si="112"/>
        <v>405K16E33</v>
      </c>
      <c r="L678" s="172">
        <f t="shared" si="107"/>
        <v>1</v>
      </c>
      <c r="M678" s="173"/>
      <c r="N678" s="174" t="str">
        <f t="shared" si="111"/>
        <v/>
      </c>
      <c r="O678" s="190" t="str">
        <f>VLOOKUP(D678,TH!D$3:K$3889,6,0)</f>
        <v>x</v>
      </c>
      <c r="P678" s="175" t="str">
        <f>IF(M678&lt;&gt;0,M678,IF(ISNA(VLOOKUP(D678,TH!D$4:K$3889,6,0))=TRUE,"Nợ HP",""))</f>
        <v/>
      </c>
      <c r="Q678" s="174">
        <f t="shared" si="110"/>
        <v>676</v>
      </c>
      <c r="R678" s="175">
        <f t="shared" si="109"/>
        <v>1</v>
      </c>
    </row>
    <row r="679" spans="1:18" ht="24.75" customHeight="1">
      <c r="A679" s="54">
        <f t="shared" si="108"/>
        <v>677</v>
      </c>
      <c r="B679" s="55" t="str">
        <f t="shared" si="105"/>
        <v>K16E3325</v>
      </c>
      <c r="C679" s="54">
        <f t="shared" si="106"/>
        <v>25</v>
      </c>
      <c r="D679" s="50">
        <v>162314660</v>
      </c>
      <c r="E679" s="57" t="s">
        <v>1323</v>
      </c>
      <c r="F679" s="58" t="s">
        <v>467</v>
      </c>
      <c r="G679" s="53" t="s">
        <v>1324</v>
      </c>
      <c r="H679" s="51" t="s">
        <v>1294</v>
      </c>
      <c r="I679" s="56">
        <v>405</v>
      </c>
      <c r="J679" s="52" t="s">
        <v>1295</v>
      </c>
      <c r="K679" s="171" t="str">
        <f t="shared" si="112"/>
        <v>405K16E33</v>
      </c>
      <c r="L679" s="172">
        <f t="shared" si="107"/>
        <v>1</v>
      </c>
      <c r="M679" s="173"/>
      <c r="N679" s="174" t="str">
        <f t="shared" si="111"/>
        <v/>
      </c>
      <c r="O679" s="190" t="str">
        <f>VLOOKUP(D679,TH!D$3:K$3889,6,0)</f>
        <v>x</v>
      </c>
      <c r="P679" s="175" t="str">
        <f>IF(M679&lt;&gt;0,M679,IF(ISNA(VLOOKUP(D679,TH!D$4:K$3889,6,0))=TRUE,"Nợ HP",""))</f>
        <v/>
      </c>
      <c r="Q679" s="174">
        <f t="shared" si="110"/>
        <v>677</v>
      </c>
      <c r="R679" s="175">
        <f t="shared" si="109"/>
        <v>1</v>
      </c>
    </row>
    <row r="680" spans="1:18" ht="24.75" customHeight="1">
      <c r="A680" s="54">
        <f t="shared" si="108"/>
        <v>678</v>
      </c>
      <c r="B680" s="55" t="str">
        <f t="shared" si="105"/>
        <v>K16E3326</v>
      </c>
      <c r="C680" s="54">
        <f t="shared" si="106"/>
        <v>26</v>
      </c>
      <c r="D680" s="50">
        <v>162314664</v>
      </c>
      <c r="E680" s="57" t="s">
        <v>813</v>
      </c>
      <c r="F680" s="58" t="s">
        <v>254</v>
      </c>
      <c r="G680" s="53" t="s">
        <v>715</v>
      </c>
      <c r="H680" s="51" t="s">
        <v>1294</v>
      </c>
      <c r="I680" s="56">
        <v>405</v>
      </c>
      <c r="J680" s="52" t="s">
        <v>1295</v>
      </c>
      <c r="K680" s="171" t="str">
        <f t="shared" si="112"/>
        <v>405K16E33</v>
      </c>
      <c r="L680" s="172">
        <f t="shared" si="107"/>
        <v>1</v>
      </c>
      <c r="M680" s="173"/>
      <c r="N680" s="174" t="str">
        <f t="shared" si="111"/>
        <v/>
      </c>
      <c r="O680" s="190" t="str">
        <f>VLOOKUP(D680,TH!D$3:K$3889,6,0)</f>
        <v>x</v>
      </c>
      <c r="P680" s="175" t="str">
        <f>IF(M680&lt;&gt;0,M680,IF(ISNA(VLOOKUP(D680,TH!D$4:K$3889,6,0))=TRUE,"Nợ HP",""))</f>
        <v/>
      </c>
      <c r="Q680" s="174">
        <f t="shared" si="110"/>
        <v>678</v>
      </c>
      <c r="R680" s="175">
        <f t="shared" si="109"/>
        <v>1</v>
      </c>
    </row>
    <row r="681" spans="1:18" ht="24.75" customHeight="1">
      <c r="A681" s="54">
        <f t="shared" si="108"/>
        <v>679</v>
      </c>
      <c r="B681" s="55" t="str">
        <f t="shared" si="105"/>
        <v>K16E3327</v>
      </c>
      <c r="C681" s="54">
        <f t="shared" si="106"/>
        <v>27</v>
      </c>
      <c r="D681" s="50">
        <v>162314667</v>
      </c>
      <c r="E681" s="57" t="s">
        <v>1325</v>
      </c>
      <c r="F681" s="58" t="s">
        <v>532</v>
      </c>
      <c r="G681" s="53" t="s">
        <v>1326</v>
      </c>
      <c r="H681" s="51" t="s">
        <v>1294</v>
      </c>
      <c r="I681" s="56">
        <v>405</v>
      </c>
      <c r="J681" s="52" t="s">
        <v>1295</v>
      </c>
      <c r="K681" s="171" t="str">
        <f t="shared" si="112"/>
        <v>405K16E33</v>
      </c>
      <c r="L681" s="172">
        <f t="shared" si="107"/>
        <v>1</v>
      </c>
      <c r="M681" s="173"/>
      <c r="N681" s="174" t="str">
        <f t="shared" si="111"/>
        <v/>
      </c>
      <c r="O681" s="190" t="str">
        <f>VLOOKUP(D681,TH!D$3:K$3889,6,0)</f>
        <v>x</v>
      </c>
      <c r="P681" s="175" t="str">
        <f>IF(M681&lt;&gt;0,M681,IF(ISNA(VLOOKUP(D681,TH!D$4:K$3889,6,0))=TRUE,"Nợ HP",""))</f>
        <v/>
      </c>
      <c r="Q681" s="174">
        <f t="shared" si="110"/>
        <v>679</v>
      </c>
      <c r="R681" s="175">
        <f t="shared" si="109"/>
        <v>1</v>
      </c>
    </row>
    <row r="682" spans="1:18" ht="24.75" customHeight="1">
      <c r="A682" s="54">
        <f t="shared" si="108"/>
        <v>680</v>
      </c>
      <c r="B682" s="55" t="str">
        <f t="shared" si="105"/>
        <v>K16E3328</v>
      </c>
      <c r="C682" s="54">
        <f t="shared" si="106"/>
        <v>28</v>
      </c>
      <c r="D682" s="50">
        <v>162314681</v>
      </c>
      <c r="E682" s="57" t="s">
        <v>526</v>
      </c>
      <c r="F682" s="58" t="s">
        <v>1327</v>
      </c>
      <c r="G682" s="53" t="s">
        <v>933</v>
      </c>
      <c r="H682" s="51" t="s">
        <v>1294</v>
      </c>
      <c r="I682" s="56">
        <v>405</v>
      </c>
      <c r="J682" s="52" t="s">
        <v>1295</v>
      </c>
      <c r="K682" s="171" t="str">
        <f t="shared" si="112"/>
        <v>405K16E33</v>
      </c>
      <c r="L682" s="172">
        <f t="shared" si="107"/>
        <v>1</v>
      </c>
      <c r="M682" s="173"/>
      <c r="N682" s="174" t="str">
        <f t="shared" si="111"/>
        <v/>
      </c>
      <c r="O682" s="190" t="str">
        <f>VLOOKUP(D682,TH!D$3:K$3889,6,0)</f>
        <v>x</v>
      </c>
      <c r="P682" s="175" t="str">
        <f>IF(M682&lt;&gt;0,M682,IF(ISNA(VLOOKUP(D682,TH!D$4:K$3889,6,0))=TRUE,"Nợ HP",""))</f>
        <v/>
      </c>
      <c r="Q682" s="174">
        <f t="shared" si="110"/>
        <v>680</v>
      </c>
      <c r="R682" s="175">
        <f t="shared" si="109"/>
        <v>1</v>
      </c>
    </row>
    <row r="683" spans="1:18" ht="24.75" customHeight="1">
      <c r="A683" s="54">
        <f t="shared" si="108"/>
        <v>681</v>
      </c>
      <c r="B683" s="55" t="str">
        <f t="shared" si="105"/>
        <v>K16E3329</v>
      </c>
      <c r="C683" s="54">
        <f t="shared" si="106"/>
        <v>29</v>
      </c>
      <c r="D683" s="50">
        <v>162314682</v>
      </c>
      <c r="E683" s="57" t="s">
        <v>1328</v>
      </c>
      <c r="F683" s="58" t="s">
        <v>1327</v>
      </c>
      <c r="G683" s="53" t="s">
        <v>1329</v>
      </c>
      <c r="H683" s="51" t="s">
        <v>1294</v>
      </c>
      <c r="I683" s="56">
        <v>405</v>
      </c>
      <c r="J683" s="52" t="s">
        <v>1295</v>
      </c>
      <c r="K683" s="171" t="str">
        <f t="shared" si="112"/>
        <v>405K16E33</v>
      </c>
      <c r="L683" s="172">
        <f t="shared" si="107"/>
        <v>1</v>
      </c>
      <c r="M683" s="173"/>
      <c r="N683" s="174" t="str">
        <f t="shared" si="111"/>
        <v/>
      </c>
      <c r="O683" s="190" t="str">
        <f>VLOOKUP(D683,TH!D$3:K$3889,6,0)</f>
        <v>x</v>
      </c>
      <c r="P683" s="175" t="str">
        <f>IF(M683&lt;&gt;0,M683,IF(ISNA(VLOOKUP(D683,TH!D$4:K$3889,6,0))=TRUE,"Nợ HP",""))</f>
        <v/>
      </c>
      <c r="Q683" s="174">
        <f t="shared" si="110"/>
        <v>681</v>
      </c>
      <c r="R683" s="175">
        <f t="shared" si="109"/>
        <v>1</v>
      </c>
    </row>
    <row r="684" spans="1:18" ht="24.75" customHeight="1">
      <c r="A684" s="54">
        <f t="shared" si="108"/>
        <v>682</v>
      </c>
      <c r="B684" s="55" t="str">
        <f t="shared" si="105"/>
        <v>K16E3330</v>
      </c>
      <c r="C684" s="54">
        <f t="shared" si="106"/>
        <v>30</v>
      </c>
      <c r="D684" s="50">
        <v>162314695</v>
      </c>
      <c r="E684" s="57" t="s">
        <v>880</v>
      </c>
      <c r="F684" s="58" t="s">
        <v>381</v>
      </c>
      <c r="G684" s="53" t="s">
        <v>197</v>
      </c>
      <c r="H684" s="51" t="s">
        <v>1294</v>
      </c>
      <c r="I684" s="56">
        <v>405</v>
      </c>
      <c r="J684" s="52" t="s">
        <v>1295</v>
      </c>
      <c r="K684" s="171" t="str">
        <f t="shared" si="112"/>
        <v>405K16E33</v>
      </c>
      <c r="L684" s="172">
        <f t="shared" si="107"/>
        <v>1</v>
      </c>
      <c r="M684" s="173"/>
      <c r="N684" s="174" t="str">
        <f t="shared" si="111"/>
        <v/>
      </c>
      <c r="O684" s="190" t="str">
        <f>VLOOKUP(D684,TH!D$3:K$3889,6,0)</f>
        <v>x</v>
      </c>
      <c r="P684" s="175" t="str">
        <f>IF(M684&lt;&gt;0,M684,IF(ISNA(VLOOKUP(D684,TH!D$4:K$3889,6,0))=TRUE,"Nợ HP",""))</f>
        <v/>
      </c>
      <c r="Q684" s="174">
        <f t="shared" si="110"/>
        <v>682</v>
      </c>
      <c r="R684" s="175">
        <f t="shared" si="109"/>
        <v>1</v>
      </c>
    </row>
    <row r="685" spans="1:18" ht="24.75" customHeight="1">
      <c r="A685" s="54">
        <f t="shared" si="108"/>
        <v>683</v>
      </c>
      <c r="B685" s="55" t="str">
        <f t="shared" si="105"/>
        <v>K16E3331</v>
      </c>
      <c r="C685" s="54">
        <f t="shared" si="106"/>
        <v>31</v>
      </c>
      <c r="D685" s="50">
        <v>162317369</v>
      </c>
      <c r="E685" s="57" t="s">
        <v>1142</v>
      </c>
      <c r="F685" s="58" t="s">
        <v>546</v>
      </c>
      <c r="G685" s="53" t="s">
        <v>359</v>
      </c>
      <c r="H685" s="51" t="s">
        <v>1294</v>
      </c>
      <c r="I685" s="56">
        <v>405</v>
      </c>
      <c r="J685" s="52" t="s">
        <v>1295</v>
      </c>
      <c r="K685" s="171" t="str">
        <f t="shared" si="112"/>
        <v>405K16E33</v>
      </c>
      <c r="L685" s="172">
        <f t="shared" si="107"/>
        <v>1</v>
      </c>
      <c r="M685" s="173"/>
      <c r="N685" s="174" t="str">
        <f t="shared" si="111"/>
        <v/>
      </c>
      <c r="O685" s="190" t="str">
        <f>VLOOKUP(D685,TH!D$3:K$3889,6,0)</f>
        <v>x</v>
      </c>
      <c r="P685" s="175" t="str">
        <f>IF(M685&lt;&gt;0,M685,IF(ISNA(VLOOKUP(D685,TH!D$4:K$3889,6,0))=TRUE,"Nợ HP",""))</f>
        <v/>
      </c>
      <c r="Q685" s="174">
        <f t="shared" si="110"/>
        <v>683</v>
      </c>
      <c r="R685" s="175">
        <f t="shared" si="109"/>
        <v>1</v>
      </c>
    </row>
    <row r="686" spans="1:18" ht="24.75" customHeight="1">
      <c r="A686" s="54">
        <f t="shared" si="108"/>
        <v>684</v>
      </c>
      <c r="B686" s="55" t="str">
        <f t="shared" si="105"/>
        <v>K16E3332</v>
      </c>
      <c r="C686" s="54">
        <f t="shared" si="106"/>
        <v>32</v>
      </c>
      <c r="D686" s="50">
        <v>162314716</v>
      </c>
      <c r="E686" s="57" t="s">
        <v>123</v>
      </c>
      <c r="F686" s="58" t="s">
        <v>548</v>
      </c>
      <c r="G686" s="53" t="s">
        <v>796</v>
      </c>
      <c r="H686" s="51" t="s">
        <v>1248</v>
      </c>
      <c r="I686" s="56">
        <v>405</v>
      </c>
      <c r="J686" s="52" t="s">
        <v>1295</v>
      </c>
      <c r="K686" s="171" t="str">
        <f t="shared" si="112"/>
        <v>405K16E33</v>
      </c>
      <c r="L686" s="172">
        <f t="shared" si="107"/>
        <v>1</v>
      </c>
      <c r="M686" s="173"/>
      <c r="N686" s="174" t="str">
        <f t="shared" si="111"/>
        <v/>
      </c>
      <c r="O686" s="190" t="str">
        <f>VLOOKUP(D686,TH!D$3:K$3889,6,0)</f>
        <v>x</v>
      </c>
      <c r="P686" s="175" t="str">
        <f>IF(M686&lt;&gt;0,M686,IF(ISNA(VLOOKUP(D686,TH!D$4:K$3889,6,0))=TRUE,"Nợ HP",""))</f>
        <v/>
      </c>
      <c r="Q686" s="174">
        <f t="shared" si="110"/>
        <v>684</v>
      </c>
      <c r="R686" s="175">
        <f t="shared" si="109"/>
        <v>1</v>
      </c>
    </row>
    <row r="687" spans="1:18" ht="24.75" customHeight="1">
      <c r="A687" s="54">
        <f t="shared" si="108"/>
        <v>685</v>
      </c>
      <c r="B687" s="55" t="str">
        <f t="shared" si="105"/>
        <v>K16E3333</v>
      </c>
      <c r="C687" s="54">
        <f t="shared" si="106"/>
        <v>33</v>
      </c>
      <c r="D687" s="50">
        <v>162314718</v>
      </c>
      <c r="E687" s="57" t="s">
        <v>1330</v>
      </c>
      <c r="F687" s="58" t="s">
        <v>548</v>
      </c>
      <c r="G687" s="53" t="s">
        <v>801</v>
      </c>
      <c r="H687" s="51" t="s">
        <v>1294</v>
      </c>
      <c r="I687" s="56">
        <v>405</v>
      </c>
      <c r="J687" s="52" t="s">
        <v>1295</v>
      </c>
      <c r="K687" s="171" t="str">
        <f t="shared" si="112"/>
        <v>405K16E33</v>
      </c>
      <c r="L687" s="172">
        <f t="shared" si="107"/>
        <v>1</v>
      </c>
      <c r="M687" s="173"/>
      <c r="N687" s="174" t="str">
        <f t="shared" si="111"/>
        <v/>
      </c>
      <c r="O687" s="190" t="str">
        <f>VLOOKUP(D687,TH!D$3:K$3889,6,0)</f>
        <v>x</v>
      </c>
      <c r="P687" s="175" t="str">
        <f>IF(M687&lt;&gt;0,M687,IF(ISNA(VLOOKUP(D687,TH!D$4:K$3889,6,0))=TRUE,"Nợ HP",""))</f>
        <v/>
      </c>
      <c r="Q687" s="174">
        <f t="shared" si="110"/>
        <v>685</v>
      </c>
      <c r="R687" s="175">
        <f t="shared" si="109"/>
        <v>1</v>
      </c>
    </row>
    <row r="688" spans="1:18" ht="24.75" customHeight="1">
      <c r="A688" s="54">
        <f t="shared" si="108"/>
        <v>686</v>
      </c>
      <c r="B688" s="55" t="str">
        <f t="shared" si="105"/>
        <v>K16E3334</v>
      </c>
      <c r="C688" s="54">
        <f t="shared" si="106"/>
        <v>34</v>
      </c>
      <c r="D688" s="50">
        <v>162314722</v>
      </c>
      <c r="E688" s="57" t="s">
        <v>1331</v>
      </c>
      <c r="F688" s="58" t="s">
        <v>396</v>
      </c>
      <c r="G688" s="53" t="s">
        <v>752</v>
      </c>
      <c r="H688" s="51" t="s">
        <v>1294</v>
      </c>
      <c r="I688" s="56">
        <v>405</v>
      </c>
      <c r="J688" s="52" t="s">
        <v>1295</v>
      </c>
      <c r="K688" s="171" t="str">
        <f t="shared" si="112"/>
        <v>405K16E33</v>
      </c>
      <c r="L688" s="172">
        <f t="shared" si="107"/>
        <v>1</v>
      </c>
      <c r="M688" s="173"/>
      <c r="N688" s="174" t="str">
        <f t="shared" si="111"/>
        <v/>
      </c>
      <c r="O688" s="190" t="str">
        <f>VLOOKUP(D688,TH!D$3:K$3889,6,0)</f>
        <v>x</v>
      </c>
      <c r="P688" s="175" t="str">
        <f>IF(M688&lt;&gt;0,M688,IF(ISNA(VLOOKUP(D688,TH!D$4:K$3889,6,0))=TRUE,"Nợ HP",""))</f>
        <v/>
      </c>
      <c r="Q688" s="174">
        <f t="shared" si="110"/>
        <v>686</v>
      </c>
      <c r="R688" s="175">
        <f t="shared" si="109"/>
        <v>1</v>
      </c>
    </row>
    <row r="689" spans="1:18" ht="24.75" customHeight="1">
      <c r="A689" s="54">
        <f t="shared" si="108"/>
        <v>687</v>
      </c>
      <c r="B689" s="55" t="str">
        <f t="shared" si="105"/>
        <v>K16E3335</v>
      </c>
      <c r="C689" s="54">
        <f t="shared" si="106"/>
        <v>35</v>
      </c>
      <c r="D689" s="50">
        <v>162314723</v>
      </c>
      <c r="E689" s="57" t="s">
        <v>1332</v>
      </c>
      <c r="F689" s="58" t="s">
        <v>396</v>
      </c>
      <c r="G689" s="53" t="s">
        <v>909</v>
      </c>
      <c r="H689" s="51" t="s">
        <v>1248</v>
      </c>
      <c r="I689" s="56">
        <v>405</v>
      </c>
      <c r="J689" s="52" t="s">
        <v>1295</v>
      </c>
      <c r="K689" s="171" t="str">
        <f t="shared" si="112"/>
        <v>405K16E33</v>
      </c>
      <c r="L689" s="172">
        <f t="shared" si="107"/>
        <v>1</v>
      </c>
      <c r="M689" s="173"/>
      <c r="N689" s="174" t="str">
        <f t="shared" si="111"/>
        <v/>
      </c>
      <c r="O689" s="190" t="str">
        <f>VLOOKUP(D689,TH!D$3:K$3889,6,0)</f>
        <v>x</v>
      </c>
      <c r="P689" s="175" t="str">
        <f>IF(M689&lt;&gt;0,M689,IF(ISNA(VLOOKUP(D689,TH!D$4:K$3889,6,0))=TRUE,"Nợ HP",""))</f>
        <v/>
      </c>
      <c r="Q689" s="174">
        <f t="shared" si="110"/>
        <v>687</v>
      </c>
      <c r="R689" s="175">
        <f t="shared" si="109"/>
        <v>1</v>
      </c>
    </row>
    <row r="690" spans="1:18" ht="24.75" customHeight="1">
      <c r="A690" s="54">
        <f t="shared" si="108"/>
        <v>688</v>
      </c>
      <c r="B690" s="55" t="str">
        <f t="shared" si="105"/>
        <v>K16E3336</v>
      </c>
      <c r="C690" s="54">
        <f t="shared" si="106"/>
        <v>36</v>
      </c>
      <c r="D690" s="50">
        <v>162314730</v>
      </c>
      <c r="E690" s="57" t="s">
        <v>1333</v>
      </c>
      <c r="F690" s="58" t="s">
        <v>1334</v>
      </c>
      <c r="G690" s="53" t="s">
        <v>885</v>
      </c>
      <c r="H690" s="51" t="s">
        <v>1248</v>
      </c>
      <c r="I690" s="56">
        <v>405</v>
      </c>
      <c r="J690" s="52" t="s">
        <v>1295</v>
      </c>
      <c r="K690" s="171" t="str">
        <f t="shared" si="112"/>
        <v>405K16E33</v>
      </c>
      <c r="L690" s="172">
        <f t="shared" si="107"/>
        <v>1</v>
      </c>
      <c r="M690" s="173"/>
      <c r="N690" s="174" t="str">
        <f t="shared" si="111"/>
        <v/>
      </c>
      <c r="O690" s="190" t="str">
        <f>VLOOKUP(D690,TH!D$3:K$3889,6,0)</f>
        <v>x</v>
      </c>
      <c r="P690" s="175" t="str">
        <f>IF(M690&lt;&gt;0,M690,IF(ISNA(VLOOKUP(D690,TH!D$4:K$3889,6,0))=TRUE,"Nợ HP",""))</f>
        <v/>
      </c>
      <c r="Q690" s="174">
        <f t="shared" si="110"/>
        <v>688</v>
      </c>
      <c r="R690" s="175">
        <f t="shared" si="109"/>
        <v>1</v>
      </c>
    </row>
    <row r="691" spans="1:18" ht="24.75" customHeight="1">
      <c r="A691" s="54">
        <f t="shared" si="108"/>
        <v>689</v>
      </c>
      <c r="B691" s="55" t="str">
        <f t="shared" si="105"/>
        <v>K16E3337</v>
      </c>
      <c r="C691" s="54">
        <f t="shared" si="106"/>
        <v>37</v>
      </c>
      <c r="D691" s="50">
        <v>162314735</v>
      </c>
      <c r="E691" s="57" t="s">
        <v>1335</v>
      </c>
      <c r="F691" s="58" t="s">
        <v>657</v>
      </c>
      <c r="G691" s="53" t="s">
        <v>1336</v>
      </c>
      <c r="H691" s="51" t="s">
        <v>1248</v>
      </c>
      <c r="I691" s="56">
        <v>405</v>
      </c>
      <c r="J691" s="52" t="s">
        <v>1295</v>
      </c>
      <c r="K691" s="171" t="str">
        <f t="shared" si="112"/>
        <v>405K16E33</v>
      </c>
      <c r="L691" s="172">
        <f t="shared" si="107"/>
        <v>1</v>
      </c>
      <c r="M691" s="173"/>
      <c r="N691" s="174" t="str">
        <f t="shared" si="111"/>
        <v/>
      </c>
      <c r="O691" s="190" t="str">
        <f>VLOOKUP(D691,TH!D$3:K$3889,6,0)</f>
        <v>x</v>
      </c>
      <c r="P691" s="175" t="str">
        <f>IF(M691&lt;&gt;0,M691,IF(ISNA(VLOOKUP(D691,TH!D$4:K$3889,6,0))=TRUE,"Nợ HP",""))</f>
        <v/>
      </c>
      <c r="Q691" s="174">
        <f t="shared" si="110"/>
        <v>689</v>
      </c>
      <c r="R691" s="175">
        <f t="shared" si="109"/>
        <v>1</v>
      </c>
    </row>
    <row r="692" spans="1:18" ht="24.75" customHeight="1">
      <c r="A692" s="54">
        <f t="shared" si="108"/>
        <v>690</v>
      </c>
      <c r="B692" s="55" t="str">
        <f t="shared" si="105"/>
        <v>K16E3338</v>
      </c>
      <c r="C692" s="54">
        <f t="shared" si="106"/>
        <v>38</v>
      </c>
      <c r="D692" s="50">
        <v>162314738</v>
      </c>
      <c r="E692" s="57" t="s">
        <v>123</v>
      </c>
      <c r="F692" s="58" t="s">
        <v>657</v>
      </c>
      <c r="G692" s="53" t="s">
        <v>794</v>
      </c>
      <c r="H692" s="51" t="s">
        <v>1294</v>
      </c>
      <c r="I692" s="56">
        <v>405</v>
      </c>
      <c r="J692" s="52" t="s">
        <v>1295</v>
      </c>
      <c r="K692" s="171" t="str">
        <f t="shared" si="112"/>
        <v>405K16E33</v>
      </c>
      <c r="L692" s="172">
        <f t="shared" si="107"/>
        <v>1</v>
      </c>
      <c r="M692" s="173"/>
      <c r="N692" s="174" t="str">
        <f t="shared" si="111"/>
        <v/>
      </c>
      <c r="O692" s="190" t="str">
        <f>VLOOKUP(D692,TH!D$3:K$3889,6,0)</f>
        <v>x</v>
      </c>
      <c r="P692" s="175" t="str">
        <f>IF(M692&lt;&gt;0,M692,IF(ISNA(VLOOKUP(D692,TH!D$4:K$3889,6,0))=TRUE,"Nợ HP",""))</f>
        <v/>
      </c>
      <c r="Q692" s="174">
        <f t="shared" si="110"/>
        <v>690</v>
      </c>
      <c r="R692" s="175">
        <f t="shared" si="109"/>
        <v>1</v>
      </c>
    </row>
    <row r="693" spans="1:18" ht="24.75" customHeight="1">
      <c r="A693" s="54">
        <f t="shared" si="108"/>
        <v>691</v>
      </c>
      <c r="B693" s="55" t="str">
        <f t="shared" si="105"/>
        <v>K16E3339</v>
      </c>
      <c r="C693" s="54">
        <f t="shared" si="106"/>
        <v>39</v>
      </c>
      <c r="D693" s="50">
        <v>162324944</v>
      </c>
      <c r="E693" s="57" t="s">
        <v>958</v>
      </c>
      <c r="F693" s="58" t="s">
        <v>657</v>
      </c>
      <c r="G693" s="53" t="s">
        <v>1233</v>
      </c>
      <c r="H693" s="51" t="s">
        <v>1248</v>
      </c>
      <c r="I693" s="56">
        <v>405</v>
      </c>
      <c r="J693" s="52" t="s">
        <v>1295</v>
      </c>
      <c r="K693" s="171" t="str">
        <f t="shared" si="112"/>
        <v>405K16E33</v>
      </c>
      <c r="L693" s="172">
        <f t="shared" si="107"/>
        <v>1</v>
      </c>
      <c r="M693" s="173"/>
      <c r="N693" s="174" t="str">
        <f t="shared" si="111"/>
        <v/>
      </c>
      <c r="O693" s="190" t="str">
        <f>VLOOKUP(D693,TH!D$3:K$3889,6,0)</f>
        <v>x</v>
      </c>
      <c r="P693" s="175" t="str">
        <f>IF(M693&lt;&gt;0,M693,IF(ISNA(VLOOKUP(D693,TH!D$4:K$3889,6,0))=TRUE,"Nợ HP",""))</f>
        <v/>
      </c>
      <c r="Q693" s="174">
        <f t="shared" si="110"/>
        <v>691</v>
      </c>
      <c r="R693" s="175">
        <f t="shared" si="109"/>
        <v>1</v>
      </c>
    </row>
    <row r="694" spans="1:18" ht="24.75" customHeight="1">
      <c r="A694" s="54">
        <f t="shared" si="108"/>
        <v>692</v>
      </c>
      <c r="B694" s="55" t="str">
        <f t="shared" si="105"/>
        <v>K16E3340</v>
      </c>
      <c r="C694" s="54">
        <f t="shared" si="106"/>
        <v>40</v>
      </c>
      <c r="D694" s="50">
        <v>162336440</v>
      </c>
      <c r="E694" s="57" t="s">
        <v>1337</v>
      </c>
      <c r="F694" s="58" t="s">
        <v>657</v>
      </c>
      <c r="G694" s="53" t="s">
        <v>309</v>
      </c>
      <c r="H694" s="51" t="s">
        <v>1294</v>
      </c>
      <c r="I694" s="56">
        <v>405</v>
      </c>
      <c r="J694" s="52" t="s">
        <v>1295</v>
      </c>
      <c r="K694" s="171" t="str">
        <f t="shared" si="112"/>
        <v>405K16E33</v>
      </c>
      <c r="L694" s="172">
        <f t="shared" si="107"/>
        <v>1</v>
      </c>
      <c r="M694" s="173"/>
      <c r="N694" s="174" t="str">
        <f t="shared" si="111"/>
        <v/>
      </c>
      <c r="O694" s="190" t="str">
        <f>VLOOKUP(D694,TH!D$3:K$3889,6,0)</f>
        <v>x</v>
      </c>
      <c r="P694" s="175" t="str">
        <f>IF(M694&lt;&gt;0,M694,IF(ISNA(VLOOKUP(D694,TH!D$4:K$3889,6,0))=TRUE,"Nợ HP",""))</f>
        <v/>
      </c>
      <c r="Q694" s="174">
        <f t="shared" si="110"/>
        <v>692</v>
      </c>
      <c r="R694" s="175">
        <f t="shared" si="109"/>
        <v>1</v>
      </c>
    </row>
    <row r="695" spans="1:18" ht="24.75" customHeight="1">
      <c r="A695" s="54">
        <f t="shared" si="108"/>
        <v>693</v>
      </c>
      <c r="B695" s="55" t="str">
        <f t="shared" si="105"/>
        <v>K16E3341</v>
      </c>
      <c r="C695" s="54">
        <f t="shared" si="106"/>
        <v>41</v>
      </c>
      <c r="D695" s="50">
        <v>162314751</v>
      </c>
      <c r="E695" s="57" t="s">
        <v>319</v>
      </c>
      <c r="F695" s="58" t="s">
        <v>480</v>
      </c>
      <c r="G695" s="53" t="s">
        <v>1338</v>
      </c>
      <c r="H695" s="51" t="s">
        <v>1294</v>
      </c>
      <c r="I695" s="56">
        <v>405</v>
      </c>
      <c r="J695" s="52" t="s">
        <v>1295</v>
      </c>
      <c r="K695" s="171" t="str">
        <f t="shared" si="112"/>
        <v>405K16E33</v>
      </c>
      <c r="L695" s="172">
        <f t="shared" si="107"/>
        <v>1</v>
      </c>
      <c r="M695" s="173"/>
      <c r="N695" s="174" t="str">
        <f t="shared" si="111"/>
        <v/>
      </c>
      <c r="O695" s="190" t="str">
        <f>VLOOKUP(D695,TH!D$3:K$3889,6,0)</f>
        <v>x</v>
      </c>
      <c r="P695" s="175" t="str">
        <f>IF(M695&lt;&gt;0,M695,IF(ISNA(VLOOKUP(D695,TH!D$4:K$3889,6,0))=TRUE,"Nợ HP",""))</f>
        <v/>
      </c>
      <c r="Q695" s="174">
        <f t="shared" si="110"/>
        <v>693</v>
      </c>
      <c r="R695" s="175">
        <f t="shared" si="109"/>
        <v>1</v>
      </c>
    </row>
    <row r="696" spans="1:18" ht="24.75" customHeight="1">
      <c r="A696" s="54">
        <f t="shared" si="108"/>
        <v>694</v>
      </c>
      <c r="B696" s="55" t="str">
        <f t="shared" si="105"/>
        <v>K16E3342</v>
      </c>
      <c r="C696" s="54">
        <f t="shared" si="106"/>
        <v>42</v>
      </c>
      <c r="D696" s="50">
        <v>162314758</v>
      </c>
      <c r="E696" s="57" t="s">
        <v>1339</v>
      </c>
      <c r="F696" s="58" t="s">
        <v>402</v>
      </c>
      <c r="G696" s="53" t="s">
        <v>943</v>
      </c>
      <c r="H696" s="51" t="s">
        <v>1248</v>
      </c>
      <c r="I696" s="56">
        <v>405</v>
      </c>
      <c r="J696" s="52" t="s">
        <v>1295</v>
      </c>
      <c r="K696" s="171" t="str">
        <f t="shared" si="112"/>
        <v>405K16E33</v>
      </c>
      <c r="L696" s="172">
        <f t="shared" si="107"/>
        <v>1</v>
      </c>
      <c r="M696" s="173"/>
      <c r="N696" s="174" t="str">
        <f t="shared" si="111"/>
        <v/>
      </c>
      <c r="O696" s="190" t="str">
        <f>VLOOKUP(D696,TH!D$3:K$3889,6,0)</f>
        <v>x</v>
      </c>
      <c r="P696" s="175" t="str">
        <f>IF(M696&lt;&gt;0,M696,IF(ISNA(VLOOKUP(D696,TH!D$4:K$3889,6,0))=TRUE,"Nợ HP",""))</f>
        <v/>
      </c>
      <c r="Q696" s="174">
        <f t="shared" si="110"/>
        <v>694</v>
      </c>
      <c r="R696" s="175">
        <f t="shared" si="109"/>
        <v>1</v>
      </c>
    </row>
    <row r="697" spans="1:18" ht="24.75" customHeight="1">
      <c r="A697" s="54">
        <f t="shared" si="108"/>
        <v>695</v>
      </c>
      <c r="B697" s="55" t="str">
        <f t="shared" si="105"/>
        <v>K16E3343</v>
      </c>
      <c r="C697" s="54">
        <f t="shared" si="106"/>
        <v>43</v>
      </c>
      <c r="D697" s="50">
        <v>162316542</v>
      </c>
      <c r="E697" s="57" t="s">
        <v>1147</v>
      </c>
      <c r="F697" s="58" t="s">
        <v>730</v>
      </c>
      <c r="G697" s="53" t="s">
        <v>1340</v>
      </c>
      <c r="H697" s="51" t="s">
        <v>1248</v>
      </c>
      <c r="I697" s="56">
        <v>405</v>
      </c>
      <c r="J697" s="52" t="s">
        <v>1295</v>
      </c>
      <c r="K697" s="171" t="str">
        <f t="shared" si="112"/>
        <v>405K16E33</v>
      </c>
      <c r="L697" s="172">
        <f t="shared" si="107"/>
        <v>1</v>
      </c>
      <c r="M697" s="173"/>
      <c r="N697" s="174" t="str">
        <f t="shared" si="111"/>
        <v/>
      </c>
      <c r="O697" s="190" t="str">
        <f>VLOOKUP(D697,TH!D$3:K$3889,6,0)</f>
        <v>x</v>
      </c>
      <c r="P697" s="175" t="str">
        <f>IF(M697&lt;&gt;0,M697,IF(ISNA(VLOOKUP(D697,TH!D$4:K$3889,6,0))=TRUE,"Nợ HP",""))</f>
        <v/>
      </c>
      <c r="Q697" s="174">
        <f t="shared" si="110"/>
        <v>695</v>
      </c>
      <c r="R697" s="175">
        <f t="shared" si="109"/>
        <v>1</v>
      </c>
    </row>
    <row r="698" spans="1:18" ht="24.75" customHeight="1">
      <c r="A698" s="54">
        <f t="shared" si="108"/>
        <v>696</v>
      </c>
      <c r="B698" s="55" t="str">
        <f t="shared" si="105"/>
        <v>K16E3344</v>
      </c>
      <c r="C698" s="54">
        <f t="shared" si="106"/>
        <v>44</v>
      </c>
      <c r="D698" s="50">
        <v>162317061</v>
      </c>
      <c r="E698" s="57" t="s">
        <v>1341</v>
      </c>
      <c r="F698" s="58" t="s">
        <v>911</v>
      </c>
      <c r="G698" s="53" t="s">
        <v>710</v>
      </c>
      <c r="H698" s="51" t="s">
        <v>1294</v>
      </c>
      <c r="I698" s="56">
        <v>405</v>
      </c>
      <c r="J698" s="52" t="s">
        <v>1295</v>
      </c>
      <c r="K698" s="171" t="str">
        <f t="shared" si="112"/>
        <v>405K16E33</v>
      </c>
      <c r="L698" s="172">
        <f t="shared" si="107"/>
        <v>1</v>
      </c>
      <c r="M698" s="173"/>
      <c r="N698" s="174" t="str">
        <f t="shared" si="111"/>
        <v/>
      </c>
      <c r="O698" s="190" t="str">
        <f>VLOOKUP(D698,TH!D$3:K$3889,6,0)</f>
        <v>x</v>
      </c>
      <c r="P698" s="175" t="str">
        <f>IF(M698&lt;&gt;0,M698,IF(ISNA(VLOOKUP(D698,TH!D$4:K$3889,6,0))=TRUE,"Nợ HP",""))</f>
        <v/>
      </c>
      <c r="Q698" s="174">
        <f t="shared" si="110"/>
        <v>696</v>
      </c>
      <c r="R698" s="175">
        <f t="shared" si="109"/>
        <v>1</v>
      </c>
    </row>
    <row r="699" spans="1:18" ht="24.75" customHeight="1">
      <c r="A699" s="54">
        <f t="shared" si="108"/>
        <v>697</v>
      </c>
      <c r="B699" s="55" t="str">
        <f t="shared" si="105"/>
        <v>K16E3345</v>
      </c>
      <c r="C699" s="54">
        <f t="shared" si="106"/>
        <v>45</v>
      </c>
      <c r="D699" s="50">
        <v>162314768</v>
      </c>
      <c r="E699" s="57" t="s">
        <v>1342</v>
      </c>
      <c r="F699" s="58" t="s">
        <v>1343</v>
      </c>
      <c r="G699" s="53" t="s">
        <v>1344</v>
      </c>
      <c r="H699" s="51" t="s">
        <v>1248</v>
      </c>
      <c r="I699" s="56">
        <v>405</v>
      </c>
      <c r="J699" s="52" t="s">
        <v>1295</v>
      </c>
      <c r="K699" s="171" t="str">
        <f t="shared" si="112"/>
        <v>405K16E33</v>
      </c>
      <c r="L699" s="172">
        <f t="shared" si="107"/>
        <v>1</v>
      </c>
      <c r="M699" s="173"/>
      <c r="N699" s="174" t="str">
        <f t="shared" si="111"/>
        <v/>
      </c>
      <c r="O699" s="190" t="str">
        <f>VLOOKUP(D699,TH!D$3:K$3889,6,0)</f>
        <v>x</v>
      </c>
      <c r="P699" s="175" t="str">
        <f>IF(M699&lt;&gt;0,M699,IF(ISNA(VLOOKUP(D699,TH!D$4:K$3889,6,0))=TRUE,"Nợ HP",""))</f>
        <v/>
      </c>
      <c r="Q699" s="174">
        <f t="shared" si="110"/>
        <v>697</v>
      </c>
      <c r="R699" s="175">
        <f t="shared" si="109"/>
        <v>1</v>
      </c>
    </row>
    <row r="700" spans="1:18" ht="24.75" customHeight="1">
      <c r="A700" s="54">
        <f t="shared" si="108"/>
        <v>698</v>
      </c>
      <c r="B700" s="55" t="str">
        <f t="shared" si="105"/>
        <v>K16E3346</v>
      </c>
      <c r="C700" s="54">
        <f t="shared" si="106"/>
        <v>46</v>
      </c>
      <c r="D700" s="50">
        <v>162314769</v>
      </c>
      <c r="E700" s="57" t="s">
        <v>1345</v>
      </c>
      <c r="F700" s="58" t="s">
        <v>667</v>
      </c>
      <c r="G700" s="53" t="s">
        <v>1346</v>
      </c>
      <c r="H700" s="51" t="s">
        <v>1294</v>
      </c>
      <c r="I700" s="56">
        <v>405</v>
      </c>
      <c r="J700" s="52" t="s">
        <v>1295</v>
      </c>
      <c r="K700" s="171" t="str">
        <f t="shared" si="112"/>
        <v>405K16E33</v>
      </c>
      <c r="L700" s="172">
        <f t="shared" si="107"/>
        <v>1</v>
      </c>
      <c r="M700" s="173"/>
      <c r="N700" s="174" t="str">
        <f t="shared" si="111"/>
        <v/>
      </c>
      <c r="O700" s="190" t="str">
        <f>VLOOKUP(D700,TH!D$3:K$3889,6,0)</f>
        <v>x</v>
      </c>
      <c r="P700" s="175" t="str">
        <f>IF(M700&lt;&gt;0,M700,IF(ISNA(VLOOKUP(D700,TH!D$4:K$3889,6,0))=TRUE,"Nợ HP",""))</f>
        <v/>
      </c>
      <c r="Q700" s="174">
        <f t="shared" si="110"/>
        <v>698</v>
      </c>
      <c r="R700" s="175">
        <f t="shared" si="109"/>
        <v>1</v>
      </c>
    </row>
    <row r="701" spans="1:18" ht="24.75" customHeight="1">
      <c r="A701" s="54">
        <f t="shared" si="108"/>
        <v>699</v>
      </c>
      <c r="B701" s="55" t="str">
        <f t="shared" si="105"/>
        <v>K16E3401</v>
      </c>
      <c r="C701" s="54">
        <f t="shared" si="106"/>
        <v>1</v>
      </c>
      <c r="D701" s="50">
        <v>162333688</v>
      </c>
      <c r="E701" s="57" t="s">
        <v>1347</v>
      </c>
      <c r="F701" s="58" t="s">
        <v>1348</v>
      </c>
      <c r="G701" s="53" t="s">
        <v>973</v>
      </c>
      <c r="H701" s="51" t="s">
        <v>1349</v>
      </c>
      <c r="I701" s="56">
        <v>400</v>
      </c>
      <c r="J701" s="52" t="s">
        <v>1350</v>
      </c>
      <c r="K701" s="171" t="str">
        <f t="shared" si="112"/>
        <v>400K16E34</v>
      </c>
      <c r="L701" s="172">
        <f t="shared" si="107"/>
        <v>1</v>
      </c>
      <c r="M701" s="173"/>
      <c r="N701" s="174" t="str">
        <f t="shared" si="111"/>
        <v/>
      </c>
      <c r="O701" s="190" t="str">
        <f>VLOOKUP(D701,TH!D$3:K$3889,6,0)</f>
        <v>x</v>
      </c>
      <c r="P701" s="175" t="str">
        <f>IF(M701&lt;&gt;0,M701,IF(ISNA(VLOOKUP(D701,TH!D$4:K$3889,6,0))=TRUE,"Nợ HP",""))</f>
        <v/>
      </c>
      <c r="Q701" s="174">
        <f t="shared" si="110"/>
        <v>699</v>
      </c>
      <c r="R701" s="175">
        <f t="shared" si="109"/>
        <v>1</v>
      </c>
    </row>
    <row r="702" spans="1:18" ht="24.75" customHeight="1">
      <c r="A702" s="54">
        <f t="shared" si="108"/>
        <v>700</v>
      </c>
      <c r="B702" s="55" t="str">
        <f t="shared" si="105"/>
        <v>K16E3402</v>
      </c>
      <c r="C702" s="54">
        <f t="shared" si="106"/>
        <v>2</v>
      </c>
      <c r="D702" s="50">
        <v>162333691</v>
      </c>
      <c r="E702" s="57" t="s">
        <v>1351</v>
      </c>
      <c r="F702" s="58" t="s">
        <v>486</v>
      </c>
      <c r="G702" s="53" t="s">
        <v>1352</v>
      </c>
      <c r="H702" s="51" t="s">
        <v>1349</v>
      </c>
      <c r="I702" s="56">
        <v>400</v>
      </c>
      <c r="J702" s="52" t="s">
        <v>1350</v>
      </c>
      <c r="K702" s="171" t="str">
        <f t="shared" si="112"/>
        <v>400K16E34</v>
      </c>
      <c r="L702" s="172">
        <f t="shared" si="107"/>
        <v>1</v>
      </c>
      <c r="M702" s="173"/>
      <c r="N702" s="174" t="str">
        <f t="shared" si="111"/>
        <v/>
      </c>
      <c r="O702" s="190" t="str">
        <f>VLOOKUP(D702,TH!D$3:K$3889,6,0)</f>
        <v>x</v>
      </c>
      <c r="P702" s="175" t="str">
        <f>IF(M702&lt;&gt;0,M702,IF(ISNA(VLOOKUP(D702,TH!D$4:K$3889,6,0))=TRUE,"Nợ HP",""))</f>
        <v/>
      </c>
      <c r="Q702" s="174">
        <f t="shared" si="110"/>
        <v>700</v>
      </c>
      <c r="R702" s="175">
        <f t="shared" si="109"/>
        <v>1</v>
      </c>
    </row>
    <row r="703" spans="1:18" ht="24.75" customHeight="1">
      <c r="A703" s="54">
        <f t="shared" si="108"/>
        <v>701</v>
      </c>
      <c r="B703" s="55" t="str">
        <f t="shared" si="105"/>
        <v>K16E3403</v>
      </c>
      <c r="C703" s="54">
        <f t="shared" si="106"/>
        <v>3</v>
      </c>
      <c r="D703" s="50">
        <v>162333694</v>
      </c>
      <c r="E703" s="57" t="s">
        <v>1353</v>
      </c>
      <c r="F703" s="58" t="s">
        <v>486</v>
      </c>
      <c r="G703" s="53" t="s">
        <v>1239</v>
      </c>
      <c r="H703" s="51" t="s">
        <v>1354</v>
      </c>
      <c r="I703" s="56">
        <v>400</v>
      </c>
      <c r="J703" s="52" t="s">
        <v>1350</v>
      </c>
      <c r="K703" s="171" t="str">
        <f t="shared" si="112"/>
        <v>400K16E34</v>
      </c>
      <c r="L703" s="172">
        <f t="shared" si="107"/>
        <v>1</v>
      </c>
      <c r="M703" s="173"/>
      <c r="N703" s="174" t="str">
        <f t="shared" si="111"/>
        <v/>
      </c>
      <c r="O703" s="190" t="str">
        <f>VLOOKUP(D703,TH!D$3:K$3889,6,0)</f>
        <v>x</v>
      </c>
      <c r="P703" s="175" t="str">
        <f>IF(M703&lt;&gt;0,M703,IF(ISNA(VLOOKUP(D703,TH!D$4:K$3889,6,0))=TRUE,"Nợ HP",""))</f>
        <v/>
      </c>
      <c r="Q703" s="174">
        <f t="shared" si="110"/>
        <v>701</v>
      </c>
      <c r="R703" s="175">
        <f t="shared" si="109"/>
        <v>1</v>
      </c>
    </row>
    <row r="704" spans="1:18" ht="24.75" customHeight="1">
      <c r="A704" s="54">
        <f t="shared" si="108"/>
        <v>702</v>
      </c>
      <c r="B704" s="55" t="str">
        <f t="shared" si="105"/>
        <v>K16E3404</v>
      </c>
      <c r="C704" s="54">
        <f t="shared" si="106"/>
        <v>4</v>
      </c>
      <c r="D704" s="50">
        <v>162333699</v>
      </c>
      <c r="E704" s="57" t="s">
        <v>350</v>
      </c>
      <c r="F704" s="58" t="s">
        <v>1355</v>
      </c>
      <c r="G704" s="53" t="s">
        <v>794</v>
      </c>
      <c r="H704" s="51" t="s">
        <v>1349</v>
      </c>
      <c r="I704" s="56">
        <v>400</v>
      </c>
      <c r="J704" s="52" t="s">
        <v>1350</v>
      </c>
      <c r="K704" s="171" t="str">
        <f t="shared" si="112"/>
        <v>400K16E34</v>
      </c>
      <c r="L704" s="172">
        <f t="shared" si="107"/>
        <v>1</v>
      </c>
      <c r="M704" s="173"/>
      <c r="N704" s="174" t="str">
        <f t="shared" si="111"/>
        <v/>
      </c>
      <c r="O704" s="190" t="str">
        <f>VLOOKUP(D704,TH!D$3:K$3889,6,0)</f>
        <v>x</v>
      </c>
      <c r="P704" s="175" t="str">
        <f>IF(M704&lt;&gt;0,M704,IF(ISNA(VLOOKUP(D704,TH!D$4:K$3889,6,0))=TRUE,"Nợ HP",""))</f>
        <v/>
      </c>
      <c r="Q704" s="174">
        <f t="shared" si="110"/>
        <v>702</v>
      </c>
      <c r="R704" s="175">
        <f t="shared" si="109"/>
        <v>1</v>
      </c>
    </row>
    <row r="705" spans="1:18" ht="24.75" customHeight="1">
      <c r="A705" s="54">
        <f t="shared" si="108"/>
        <v>703</v>
      </c>
      <c r="B705" s="55" t="str">
        <f t="shared" si="105"/>
        <v>K16E3405</v>
      </c>
      <c r="C705" s="54">
        <f t="shared" si="106"/>
        <v>5</v>
      </c>
      <c r="D705" s="50">
        <v>162333702</v>
      </c>
      <c r="E705" s="57" t="s">
        <v>1356</v>
      </c>
      <c r="F705" s="58" t="s">
        <v>417</v>
      </c>
      <c r="G705" s="53" t="s">
        <v>1346</v>
      </c>
      <c r="H705" s="51" t="s">
        <v>1349</v>
      </c>
      <c r="I705" s="56">
        <v>400</v>
      </c>
      <c r="J705" s="52" t="s">
        <v>1350</v>
      </c>
      <c r="K705" s="171" t="str">
        <f t="shared" si="112"/>
        <v>400K16E34</v>
      </c>
      <c r="L705" s="172">
        <f t="shared" si="107"/>
        <v>1</v>
      </c>
      <c r="M705" s="173"/>
      <c r="N705" s="174" t="str">
        <f t="shared" si="111"/>
        <v/>
      </c>
      <c r="O705" s="190" t="str">
        <f>VLOOKUP(D705,TH!D$3:K$3889,6,0)</f>
        <v>x</v>
      </c>
      <c r="P705" s="175" t="str">
        <f>IF(M705&lt;&gt;0,M705,IF(ISNA(VLOOKUP(D705,TH!D$4:K$3889,6,0))=TRUE,"Nợ HP",""))</f>
        <v/>
      </c>
      <c r="Q705" s="174">
        <f t="shared" si="110"/>
        <v>703</v>
      </c>
      <c r="R705" s="175">
        <f t="shared" si="109"/>
        <v>1</v>
      </c>
    </row>
    <row r="706" spans="1:18" ht="24.75" customHeight="1">
      <c r="A706" s="54">
        <f t="shared" si="108"/>
        <v>704</v>
      </c>
      <c r="B706" s="55" t="str">
        <f t="shared" si="105"/>
        <v>K16E3406</v>
      </c>
      <c r="C706" s="54">
        <f t="shared" si="106"/>
        <v>6</v>
      </c>
      <c r="D706" s="50">
        <v>162333706</v>
      </c>
      <c r="E706" s="57" t="s">
        <v>1357</v>
      </c>
      <c r="F706" s="58" t="s">
        <v>424</v>
      </c>
      <c r="G706" s="53" t="s">
        <v>633</v>
      </c>
      <c r="H706" s="51" t="s">
        <v>1349</v>
      </c>
      <c r="I706" s="56">
        <v>400</v>
      </c>
      <c r="J706" s="52" t="s">
        <v>1350</v>
      </c>
      <c r="K706" s="171" t="str">
        <f t="shared" si="112"/>
        <v>400K16E34</v>
      </c>
      <c r="L706" s="172">
        <f t="shared" si="107"/>
        <v>1</v>
      </c>
      <c r="M706" s="173"/>
      <c r="N706" s="174" t="str">
        <f t="shared" si="111"/>
        <v/>
      </c>
      <c r="O706" s="190" t="str">
        <f>VLOOKUP(D706,TH!D$3:K$3889,6,0)</f>
        <v>x</v>
      </c>
      <c r="P706" s="175" t="str">
        <f>IF(M706&lt;&gt;0,M706,IF(ISNA(VLOOKUP(D706,TH!D$4:K$3889,6,0))=TRUE,"Nợ HP",""))</f>
        <v/>
      </c>
      <c r="Q706" s="174">
        <f t="shared" si="110"/>
        <v>704</v>
      </c>
      <c r="R706" s="175">
        <f t="shared" si="109"/>
        <v>1</v>
      </c>
    </row>
    <row r="707" spans="1:18" ht="24.75" customHeight="1">
      <c r="A707" s="54">
        <f t="shared" si="108"/>
        <v>705</v>
      </c>
      <c r="B707" s="55" t="str">
        <f t="shared" ref="B707:B770" si="113">J707&amp;TEXT(C707,"00")</f>
        <v>K16E3407</v>
      </c>
      <c r="C707" s="54">
        <f t="shared" ref="C707:C770" si="114">IF(J707&lt;&gt;J706,1,C706+1)</f>
        <v>7</v>
      </c>
      <c r="D707" s="50">
        <v>162333711</v>
      </c>
      <c r="E707" s="57" t="s">
        <v>983</v>
      </c>
      <c r="F707" s="58" t="s">
        <v>115</v>
      </c>
      <c r="G707" s="53" t="s">
        <v>567</v>
      </c>
      <c r="H707" s="51" t="s">
        <v>1349</v>
      </c>
      <c r="I707" s="56">
        <v>400</v>
      </c>
      <c r="J707" s="52" t="s">
        <v>1350</v>
      </c>
      <c r="K707" s="171" t="str">
        <f t="shared" si="112"/>
        <v>400K16E34</v>
      </c>
      <c r="L707" s="172">
        <f t="shared" ref="L707:L770" si="115">COUNTIF($D$3:$D$4101,D707)</f>
        <v>1</v>
      </c>
      <c r="M707" s="173"/>
      <c r="N707" s="174" t="str">
        <f t="shared" si="111"/>
        <v/>
      </c>
      <c r="O707" s="190" t="str">
        <f>VLOOKUP(D707,TH!D$3:K$3889,6,0)</f>
        <v>x</v>
      </c>
      <c r="P707" s="175" t="str">
        <f>IF(M707&lt;&gt;0,M707,IF(ISNA(VLOOKUP(D707,TH!D$4:K$3889,6,0))=TRUE,"Nợ HP",""))</f>
        <v/>
      </c>
      <c r="Q707" s="174">
        <f t="shared" si="110"/>
        <v>705</v>
      </c>
      <c r="R707" s="175">
        <f t="shared" si="109"/>
        <v>1</v>
      </c>
    </row>
    <row r="708" spans="1:18" ht="24.75" customHeight="1">
      <c r="A708" s="54">
        <f t="shared" si="108"/>
        <v>706</v>
      </c>
      <c r="B708" s="55" t="str">
        <f t="shared" si="113"/>
        <v>K16E3408</v>
      </c>
      <c r="C708" s="54">
        <f t="shared" si="114"/>
        <v>8</v>
      </c>
      <c r="D708" s="50">
        <v>152335555</v>
      </c>
      <c r="E708" s="57" t="s">
        <v>1358</v>
      </c>
      <c r="F708" s="58" t="s">
        <v>328</v>
      </c>
      <c r="G708" s="53">
        <v>33519</v>
      </c>
      <c r="H708" s="51" t="s">
        <v>1354</v>
      </c>
      <c r="I708" s="56">
        <v>400</v>
      </c>
      <c r="J708" s="52" t="s">
        <v>1350</v>
      </c>
      <c r="K708" s="171" t="str">
        <f t="shared" si="112"/>
        <v>400K16E34</v>
      </c>
      <c r="L708" s="172">
        <f t="shared" si="115"/>
        <v>1</v>
      </c>
      <c r="M708" s="173"/>
      <c r="N708" s="174" t="str">
        <f t="shared" si="111"/>
        <v/>
      </c>
      <c r="O708" s="190" t="e">
        <f>VLOOKUP(D708,TH!D$3:K$3889,6,0)</f>
        <v>#N/A</v>
      </c>
      <c r="P708" s="175" t="str">
        <f>IF(M708&lt;&gt;0,M708,IF(ISNA(VLOOKUP(D708,TH!D$4:K$3889,6,0))=TRUE,"Nợ HP",""))</f>
        <v>Nợ HP</v>
      </c>
      <c r="Q708" s="174">
        <f t="shared" si="110"/>
        <v>706</v>
      </c>
      <c r="R708" s="175">
        <f t="shared" si="109"/>
        <v>1</v>
      </c>
    </row>
    <row r="709" spans="1:18" ht="24.75" customHeight="1">
      <c r="A709" s="54">
        <f t="shared" si="108"/>
        <v>707</v>
      </c>
      <c r="B709" s="55" t="str">
        <f t="shared" si="113"/>
        <v>K16E3409</v>
      </c>
      <c r="C709" s="54">
        <f t="shared" si="114"/>
        <v>9</v>
      </c>
      <c r="D709" s="50">
        <v>162333712</v>
      </c>
      <c r="E709" s="57" t="s">
        <v>1359</v>
      </c>
      <c r="F709" s="58" t="s">
        <v>328</v>
      </c>
      <c r="G709" s="53" t="s">
        <v>1209</v>
      </c>
      <c r="H709" s="51" t="s">
        <v>1349</v>
      </c>
      <c r="I709" s="56">
        <v>400</v>
      </c>
      <c r="J709" s="52" t="s">
        <v>1350</v>
      </c>
      <c r="K709" s="171" t="str">
        <f t="shared" si="112"/>
        <v>400K16E34</v>
      </c>
      <c r="L709" s="172">
        <f t="shared" si="115"/>
        <v>1</v>
      </c>
      <c r="M709" s="173"/>
      <c r="N709" s="174" t="str">
        <f t="shared" si="111"/>
        <v/>
      </c>
      <c r="O709" s="190" t="str">
        <f>VLOOKUP(D709,TH!D$3:K$3889,6,0)</f>
        <v>x</v>
      </c>
      <c r="P709" s="175" t="str">
        <f>IF(M709&lt;&gt;0,M709,IF(ISNA(VLOOKUP(D709,TH!D$4:K$3889,6,0))=TRUE,"Nợ HP",""))</f>
        <v/>
      </c>
      <c r="Q709" s="174">
        <f t="shared" si="110"/>
        <v>707</v>
      </c>
      <c r="R709" s="175">
        <f t="shared" si="109"/>
        <v>1</v>
      </c>
    </row>
    <row r="710" spans="1:18" ht="24.75" customHeight="1">
      <c r="A710" s="54">
        <f t="shared" si="108"/>
        <v>708</v>
      </c>
      <c r="B710" s="55" t="str">
        <f t="shared" si="113"/>
        <v>K16E3410</v>
      </c>
      <c r="C710" s="54">
        <f t="shared" si="114"/>
        <v>10</v>
      </c>
      <c r="D710" s="50">
        <v>162336441</v>
      </c>
      <c r="E710" s="57" t="s">
        <v>1360</v>
      </c>
      <c r="F710" s="58" t="s">
        <v>428</v>
      </c>
      <c r="G710" s="53" t="s">
        <v>1361</v>
      </c>
      <c r="H710" s="51" t="s">
        <v>1349</v>
      </c>
      <c r="I710" s="56">
        <v>400</v>
      </c>
      <c r="J710" s="52" t="s">
        <v>1350</v>
      </c>
      <c r="K710" s="171" t="str">
        <f t="shared" si="112"/>
        <v>400K16E34</v>
      </c>
      <c r="L710" s="172">
        <f t="shared" si="115"/>
        <v>1</v>
      </c>
      <c r="M710" s="173"/>
      <c r="N710" s="174" t="str">
        <f t="shared" si="111"/>
        <v/>
      </c>
      <c r="O710" s="190" t="str">
        <f>VLOOKUP(D710,TH!D$3:K$3889,6,0)</f>
        <v>x</v>
      </c>
      <c r="P710" s="175" t="str">
        <f>IF(M710&lt;&gt;0,M710,IF(ISNA(VLOOKUP(D710,TH!D$4:K$3889,6,0))=TRUE,"Nợ HP",""))</f>
        <v/>
      </c>
      <c r="Q710" s="174">
        <f t="shared" si="110"/>
        <v>708</v>
      </c>
      <c r="R710" s="175">
        <f t="shared" si="109"/>
        <v>1</v>
      </c>
    </row>
    <row r="711" spans="1:18" ht="24.75" customHeight="1">
      <c r="A711" s="54">
        <f t="shared" si="108"/>
        <v>709</v>
      </c>
      <c r="B711" s="55" t="str">
        <f t="shared" si="113"/>
        <v>K16E3411</v>
      </c>
      <c r="C711" s="54">
        <f t="shared" si="114"/>
        <v>11</v>
      </c>
      <c r="D711" s="50">
        <v>162333723</v>
      </c>
      <c r="E711" s="57" t="s">
        <v>281</v>
      </c>
      <c r="F711" s="58" t="s">
        <v>1362</v>
      </c>
      <c r="G711" s="53" t="s">
        <v>1363</v>
      </c>
      <c r="H711" s="51" t="s">
        <v>1349</v>
      </c>
      <c r="I711" s="56">
        <v>400</v>
      </c>
      <c r="J711" s="52" t="s">
        <v>1350</v>
      </c>
      <c r="K711" s="171" t="str">
        <f t="shared" si="112"/>
        <v>400K16E34</v>
      </c>
      <c r="L711" s="172">
        <f t="shared" si="115"/>
        <v>1</v>
      </c>
      <c r="M711" s="173"/>
      <c r="N711" s="174" t="str">
        <f t="shared" si="111"/>
        <v/>
      </c>
      <c r="O711" s="190" t="str">
        <f>VLOOKUP(D711,TH!D$3:K$3889,6,0)</f>
        <v>x</v>
      </c>
      <c r="P711" s="175" t="str">
        <f>IF(M711&lt;&gt;0,M711,IF(ISNA(VLOOKUP(D711,TH!D$4:K$3889,6,0))=TRUE,"Nợ HP",""))</f>
        <v/>
      </c>
      <c r="Q711" s="174">
        <f t="shared" si="110"/>
        <v>709</v>
      </c>
      <c r="R711" s="175">
        <f t="shared" si="109"/>
        <v>1</v>
      </c>
    </row>
    <row r="712" spans="1:18" ht="24.75" customHeight="1">
      <c r="A712" s="54">
        <f t="shared" ref="A712:A775" si="116">A711+1</f>
        <v>710</v>
      </c>
      <c r="B712" s="55" t="str">
        <f t="shared" si="113"/>
        <v>K16E3412</v>
      </c>
      <c r="C712" s="54">
        <f t="shared" si="114"/>
        <v>12</v>
      </c>
      <c r="D712" s="50">
        <v>162333729</v>
      </c>
      <c r="E712" s="57" t="s">
        <v>1364</v>
      </c>
      <c r="F712" s="58" t="s">
        <v>437</v>
      </c>
      <c r="G712" s="53" t="s">
        <v>1365</v>
      </c>
      <c r="H712" s="51" t="s">
        <v>1349</v>
      </c>
      <c r="I712" s="56">
        <v>400</v>
      </c>
      <c r="J712" s="52" t="s">
        <v>1350</v>
      </c>
      <c r="K712" s="171" t="str">
        <f t="shared" si="112"/>
        <v>400K16E34</v>
      </c>
      <c r="L712" s="172">
        <f t="shared" si="115"/>
        <v>1</v>
      </c>
      <c r="M712" s="173"/>
      <c r="N712" s="174" t="str">
        <f t="shared" si="111"/>
        <v/>
      </c>
      <c r="O712" s="190" t="str">
        <f>VLOOKUP(D712,TH!D$3:K$3889,6,0)</f>
        <v>x</v>
      </c>
      <c r="P712" s="175" t="str">
        <f>IF(M712&lt;&gt;0,M712,IF(ISNA(VLOOKUP(D712,TH!D$4:K$3889,6,0))=TRUE,"Nợ HP",""))</f>
        <v/>
      </c>
      <c r="Q712" s="174">
        <f t="shared" si="110"/>
        <v>710</v>
      </c>
      <c r="R712" s="175">
        <f t="shared" ref="R712:R775" si="117">R711</f>
        <v>1</v>
      </c>
    </row>
    <row r="713" spans="1:18" ht="24.75" customHeight="1">
      <c r="A713" s="54">
        <f t="shared" si="116"/>
        <v>711</v>
      </c>
      <c r="B713" s="55" t="str">
        <f t="shared" si="113"/>
        <v>K16E3413</v>
      </c>
      <c r="C713" s="54">
        <f t="shared" si="114"/>
        <v>13</v>
      </c>
      <c r="D713" s="50">
        <v>162333731</v>
      </c>
      <c r="E713" s="57" t="s">
        <v>1366</v>
      </c>
      <c r="F713" s="58" t="s">
        <v>1367</v>
      </c>
      <c r="G713" s="53" t="s">
        <v>1021</v>
      </c>
      <c r="H713" s="51" t="s">
        <v>1349</v>
      </c>
      <c r="I713" s="56">
        <v>400</v>
      </c>
      <c r="J713" s="52" t="s">
        <v>1350</v>
      </c>
      <c r="K713" s="171" t="str">
        <f t="shared" si="112"/>
        <v>400K16E34</v>
      </c>
      <c r="L713" s="172">
        <f t="shared" si="115"/>
        <v>1</v>
      </c>
      <c r="M713" s="173"/>
      <c r="N713" s="174" t="str">
        <f t="shared" si="111"/>
        <v/>
      </c>
      <c r="O713" s="190" t="str">
        <f>VLOOKUP(D713,TH!D$3:K$3889,6,0)</f>
        <v>x</v>
      </c>
      <c r="P713" s="175" t="str">
        <f>IF(M713&lt;&gt;0,M713,IF(ISNA(VLOOKUP(D713,TH!D$4:K$3889,6,0))=TRUE,"Nợ HP",""))</f>
        <v/>
      </c>
      <c r="Q713" s="174">
        <f t="shared" si="110"/>
        <v>711</v>
      </c>
      <c r="R713" s="175">
        <f t="shared" si="117"/>
        <v>1</v>
      </c>
    </row>
    <row r="714" spans="1:18" ht="24.75" customHeight="1">
      <c r="A714" s="54">
        <f t="shared" si="116"/>
        <v>712</v>
      </c>
      <c r="B714" s="55" t="str">
        <f t="shared" si="113"/>
        <v>K16E3414</v>
      </c>
      <c r="C714" s="54">
        <f t="shared" si="114"/>
        <v>14</v>
      </c>
      <c r="D714" s="50">
        <v>162337094</v>
      </c>
      <c r="E714" s="57" t="s">
        <v>1368</v>
      </c>
      <c r="F714" s="58" t="s">
        <v>339</v>
      </c>
      <c r="G714" s="53" t="s">
        <v>623</v>
      </c>
      <c r="H714" s="51" t="s">
        <v>1349</v>
      </c>
      <c r="I714" s="56">
        <v>400</v>
      </c>
      <c r="J714" s="52" t="s">
        <v>1350</v>
      </c>
      <c r="K714" s="171" t="str">
        <f t="shared" si="112"/>
        <v>400K16E34</v>
      </c>
      <c r="L714" s="172">
        <f t="shared" si="115"/>
        <v>1</v>
      </c>
      <c r="M714" s="173"/>
      <c r="N714" s="174" t="str">
        <f t="shared" si="111"/>
        <v/>
      </c>
      <c r="O714" s="190" t="str">
        <f>VLOOKUP(D714,TH!D$3:K$3889,6,0)</f>
        <v>x</v>
      </c>
      <c r="P714" s="175" t="str">
        <f>IF(M714&lt;&gt;0,M714,IF(ISNA(VLOOKUP(D714,TH!D$4:K$3889,6,0))=TRUE,"Nợ HP",""))</f>
        <v/>
      </c>
      <c r="Q714" s="174">
        <f t="shared" si="110"/>
        <v>712</v>
      </c>
      <c r="R714" s="175">
        <f t="shared" si="117"/>
        <v>1</v>
      </c>
    </row>
    <row r="715" spans="1:18" ht="24.75" customHeight="1">
      <c r="A715" s="54">
        <f t="shared" si="116"/>
        <v>713</v>
      </c>
      <c r="B715" s="55" t="str">
        <f t="shared" si="113"/>
        <v>K16E3415</v>
      </c>
      <c r="C715" s="54">
        <f t="shared" si="114"/>
        <v>15</v>
      </c>
      <c r="D715" s="50">
        <v>162333735</v>
      </c>
      <c r="E715" s="57" t="s">
        <v>1369</v>
      </c>
      <c r="F715" s="58" t="s">
        <v>238</v>
      </c>
      <c r="G715" s="53" t="s">
        <v>862</v>
      </c>
      <c r="H715" s="51" t="s">
        <v>1349</v>
      </c>
      <c r="I715" s="56">
        <v>400</v>
      </c>
      <c r="J715" s="52" t="s">
        <v>1350</v>
      </c>
      <c r="K715" s="171" t="str">
        <f t="shared" si="112"/>
        <v>400K16E34</v>
      </c>
      <c r="L715" s="172">
        <f t="shared" si="115"/>
        <v>1</v>
      </c>
      <c r="M715" s="173"/>
      <c r="N715" s="174" t="str">
        <f t="shared" si="111"/>
        <v/>
      </c>
      <c r="O715" s="190" t="str">
        <f>VLOOKUP(D715,TH!D$3:K$3889,6,0)</f>
        <v>x</v>
      </c>
      <c r="P715" s="175" t="str">
        <f>IF(M715&lt;&gt;0,M715,IF(ISNA(VLOOKUP(D715,TH!D$4:K$3889,6,0))=TRUE,"Nợ HP",""))</f>
        <v/>
      </c>
      <c r="Q715" s="174">
        <f t="shared" ref="Q715:Q778" si="118">Q714+1</f>
        <v>713</v>
      </c>
      <c r="R715" s="175">
        <f t="shared" si="117"/>
        <v>1</v>
      </c>
    </row>
    <row r="716" spans="1:18" ht="24.75" customHeight="1">
      <c r="A716" s="54">
        <f t="shared" si="116"/>
        <v>714</v>
      </c>
      <c r="B716" s="55" t="str">
        <f t="shared" si="113"/>
        <v>K16E3416</v>
      </c>
      <c r="C716" s="54">
        <f t="shared" si="114"/>
        <v>16</v>
      </c>
      <c r="D716" s="50">
        <v>162337178</v>
      </c>
      <c r="E716" s="57" t="s">
        <v>198</v>
      </c>
      <c r="F716" s="58" t="s">
        <v>832</v>
      </c>
      <c r="G716" s="53" t="s">
        <v>1370</v>
      </c>
      <c r="H716" s="51" t="s">
        <v>1349</v>
      </c>
      <c r="I716" s="56">
        <v>400</v>
      </c>
      <c r="J716" s="52" t="s">
        <v>1350</v>
      </c>
      <c r="K716" s="171" t="str">
        <f t="shared" si="112"/>
        <v>400K16E34</v>
      </c>
      <c r="L716" s="172">
        <f t="shared" si="115"/>
        <v>1</v>
      </c>
      <c r="M716" s="173"/>
      <c r="N716" s="174" t="str">
        <f t="shared" si="111"/>
        <v/>
      </c>
      <c r="O716" s="190" t="str">
        <f>VLOOKUP(D716,TH!D$3:K$3889,6,0)</f>
        <v>x</v>
      </c>
      <c r="P716" s="175" t="str">
        <f>IF(M716&lt;&gt;0,M716,IF(ISNA(VLOOKUP(D716,TH!D$4:K$3889,6,0))=TRUE,"Nợ HP",""))</f>
        <v/>
      </c>
      <c r="Q716" s="174">
        <f t="shared" si="118"/>
        <v>714</v>
      </c>
      <c r="R716" s="175">
        <f t="shared" si="117"/>
        <v>1</v>
      </c>
    </row>
    <row r="717" spans="1:18" ht="24.75" customHeight="1">
      <c r="A717" s="54">
        <f t="shared" si="116"/>
        <v>715</v>
      </c>
      <c r="B717" s="55" t="str">
        <f t="shared" si="113"/>
        <v>K16E3417</v>
      </c>
      <c r="C717" s="54">
        <f t="shared" si="114"/>
        <v>17</v>
      </c>
      <c r="D717" s="50">
        <v>152324149</v>
      </c>
      <c r="E717" s="57" t="s">
        <v>1371</v>
      </c>
      <c r="F717" s="58" t="s">
        <v>246</v>
      </c>
      <c r="G717" s="53" t="s">
        <v>1372</v>
      </c>
      <c r="H717" s="51" t="s">
        <v>1349</v>
      </c>
      <c r="I717" s="56">
        <v>400</v>
      </c>
      <c r="J717" s="52" t="s">
        <v>1350</v>
      </c>
      <c r="K717" s="171" t="str">
        <f t="shared" si="112"/>
        <v>400K16E34</v>
      </c>
      <c r="L717" s="172">
        <f t="shared" si="115"/>
        <v>1</v>
      </c>
      <c r="M717" s="173"/>
      <c r="N717" s="174" t="str">
        <f t="shared" si="111"/>
        <v/>
      </c>
      <c r="O717" s="190" t="str">
        <f>VLOOKUP(D717,TH!D$3:K$3889,6,0)</f>
        <v>x</v>
      </c>
      <c r="P717" s="175" t="str">
        <f>IF(M717&lt;&gt;0,M717,IF(ISNA(VLOOKUP(D717,TH!D$4:K$3889,6,0))=TRUE,"Nợ HP",""))</f>
        <v/>
      </c>
      <c r="Q717" s="174">
        <f t="shared" si="118"/>
        <v>715</v>
      </c>
      <c r="R717" s="175">
        <f t="shared" si="117"/>
        <v>1</v>
      </c>
    </row>
    <row r="718" spans="1:18" ht="24.75" customHeight="1">
      <c r="A718" s="54">
        <f t="shared" si="116"/>
        <v>716</v>
      </c>
      <c r="B718" s="55" t="str">
        <f t="shared" si="113"/>
        <v>K16E3418</v>
      </c>
      <c r="C718" s="54">
        <f t="shared" si="114"/>
        <v>18</v>
      </c>
      <c r="D718" s="50">
        <v>162333749</v>
      </c>
      <c r="E718" s="57" t="s">
        <v>1373</v>
      </c>
      <c r="F718" s="58" t="s">
        <v>696</v>
      </c>
      <c r="G718" s="53" t="s">
        <v>382</v>
      </c>
      <c r="H718" s="51" t="s">
        <v>1349</v>
      </c>
      <c r="I718" s="56">
        <v>400</v>
      </c>
      <c r="J718" s="52" t="s">
        <v>1350</v>
      </c>
      <c r="K718" s="171" t="str">
        <f t="shared" si="112"/>
        <v>400K16E34</v>
      </c>
      <c r="L718" s="172">
        <f t="shared" si="115"/>
        <v>1</v>
      </c>
      <c r="M718" s="173"/>
      <c r="N718" s="174" t="str">
        <f t="shared" si="111"/>
        <v/>
      </c>
      <c r="O718" s="190" t="str">
        <f>VLOOKUP(D718,TH!D$3:K$3889,6,0)</f>
        <v>x</v>
      </c>
      <c r="P718" s="175" t="str">
        <f>IF(M718&lt;&gt;0,M718,IF(ISNA(VLOOKUP(D718,TH!D$4:K$3889,6,0))=TRUE,"Nợ HP",""))</f>
        <v/>
      </c>
      <c r="Q718" s="174">
        <f t="shared" si="118"/>
        <v>716</v>
      </c>
      <c r="R718" s="175">
        <f t="shared" si="117"/>
        <v>1</v>
      </c>
    </row>
    <row r="719" spans="1:18" ht="24.75" customHeight="1">
      <c r="A719" s="54">
        <f t="shared" si="116"/>
        <v>717</v>
      </c>
      <c r="B719" s="55" t="str">
        <f t="shared" si="113"/>
        <v>K16E3419</v>
      </c>
      <c r="C719" s="54">
        <f t="shared" si="114"/>
        <v>19</v>
      </c>
      <c r="D719" s="50">
        <v>162333752</v>
      </c>
      <c r="E719" s="57" t="s">
        <v>1374</v>
      </c>
      <c r="F719" s="58" t="s">
        <v>453</v>
      </c>
      <c r="G719" s="53" t="s">
        <v>1375</v>
      </c>
      <c r="H719" s="51" t="s">
        <v>1349</v>
      </c>
      <c r="I719" s="56">
        <v>400</v>
      </c>
      <c r="J719" s="52" t="s">
        <v>1350</v>
      </c>
      <c r="K719" s="171" t="str">
        <f t="shared" si="112"/>
        <v>400K16E34</v>
      </c>
      <c r="L719" s="172">
        <f t="shared" si="115"/>
        <v>1</v>
      </c>
      <c r="M719" s="173"/>
      <c r="N719" s="174" t="str">
        <f t="shared" si="111"/>
        <v/>
      </c>
      <c r="O719" s="190" t="str">
        <f>VLOOKUP(D719,TH!D$3:K$3889,6,0)</f>
        <v>x</v>
      </c>
      <c r="P719" s="175" t="str">
        <f>IF(M719&lt;&gt;0,M719,IF(ISNA(VLOOKUP(D719,TH!D$4:K$3889,6,0))=TRUE,"Nợ HP",""))</f>
        <v/>
      </c>
      <c r="Q719" s="174">
        <f t="shared" si="118"/>
        <v>717</v>
      </c>
      <c r="R719" s="175">
        <f t="shared" si="117"/>
        <v>1</v>
      </c>
    </row>
    <row r="720" spans="1:18" ht="24.75" customHeight="1">
      <c r="A720" s="54">
        <f t="shared" si="116"/>
        <v>718</v>
      </c>
      <c r="B720" s="55" t="str">
        <f t="shared" si="113"/>
        <v>K16E3420</v>
      </c>
      <c r="C720" s="54">
        <f t="shared" si="114"/>
        <v>20</v>
      </c>
      <c r="D720" s="50">
        <v>162333755</v>
      </c>
      <c r="E720" s="57" t="s">
        <v>1376</v>
      </c>
      <c r="F720" s="58" t="s">
        <v>767</v>
      </c>
      <c r="G720" s="53" t="s">
        <v>1361</v>
      </c>
      <c r="H720" s="51" t="s">
        <v>1349</v>
      </c>
      <c r="I720" s="56">
        <v>400</v>
      </c>
      <c r="J720" s="52" t="s">
        <v>1350</v>
      </c>
      <c r="K720" s="171" t="str">
        <f t="shared" si="112"/>
        <v>400K16E34</v>
      </c>
      <c r="L720" s="172">
        <f t="shared" si="115"/>
        <v>1</v>
      </c>
      <c r="M720" s="173"/>
      <c r="N720" s="174" t="str">
        <f t="shared" si="111"/>
        <v/>
      </c>
      <c r="O720" s="190" t="str">
        <f>VLOOKUP(D720,TH!D$3:K$3889,6,0)</f>
        <v>x</v>
      </c>
      <c r="P720" s="175" t="str">
        <f>IF(M720&lt;&gt;0,M720,IF(ISNA(VLOOKUP(D720,TH!D$4:K$3889,6,0))=TRUE,"Nợ HP",""))</f>
        <v/>
      </c>
      <c r="Q720" s="174">
        <f t="shared" si="118"/>
        <v>718</v>
      </c>
      <c r="R720" s="175">
        <f t="shared" si="117"/>
        <v>1</v>
      </c>
    </row>
    <row r="721" spans="1:18" ht="24.75" customHeight="1">
      <c r="A721" s="54">
        <f t="shared" si="116"/>
        <v>719</v>
      </c>
      <c r="B721" s="55" t="str">
        <f t="shared" si="113"/>
        <v>K16E3421</v>
      </c>
      <c r="C721" s="54">
        <f t="shared" si="114"/>
        <v>21</v>
      </c>
      <c r="D721" s="50">
        <v>162333760</v>
      </c>
      <c r="E721" s="57" t="s">
        <v>529</v>
      </c>
      <c r="F721" s="58" t="s">
        <v>629</v>
      </c>
      <c r="G721" s="53" t="s">
        <v>885</v>
      </c>
      <c r="H721" s="51" t="s">
        <v>1349</v>
      </c>
      <c r="I721" s="56">
        <v>400</v>
      </c>
      <c r="J721" s="52" t="s">
        <v>1350</v>
      </c>
      <c r="K721" s="171" t="str">
        <f t="shared" si="112"/>
        <v>400K16E34</v>
      </c>
      <c r="L721" s="172">
        <f t="shared" si="115"/>
        <v>1</v>
      </c>
      <c r="M721" s="173"/>
      <c r="N721" s="174" t="str">
        <f t="shared" ref="N721:N789" si="119">IF(M721&lt;&gt;0,"Học Ghép","")</f>
        <v/>
      </c>
      <c r="O721" s="190" t="str">
        <f>VLOOKUP(D721,TH!D$3:K$3889,6,0)</f>
        <v>x</v>
      </c>
      <c r="P721" s="175" t="str">
        <f>IF(M721&lt;&gt;0,M721,IF(ISNA(VLOOKUP(D721,TH!D$4:K$3889,6,0))=TRUE,"Nợ HP",""))</f>
        <v/>
      </c>
      <c r="Q721" s="174">
        <f t="shared" si="118"/>
        <v>719</v>
      </c>
      <c r="R721" s="175">
        <f t="shared" si="117"/>
        <v>1</v>
      </c>
    </row>
    <row r="722" spans="1:18" ht="24.75" customHeight="1">
      <c r="A722" s="54">
        <f t="shared" si="116"/>
        <v>720</v>
      </c>
      <c r="B722" s="55" t="str">
        <f t="shared" si="113"/>
        <v>K16E3422</v>
      </c>
      <c r="C722" s="54">
        <f t="shared" si="114"/>
        <v>22</v>
      </c>
      <c r="D722" s="50">
        <v>162333763</v>
      </c>
      <c r="E722" s="57" t="s">
        <v>1377</v>
      </c>
      <c r="F722" s="58" t="s">
        <v>464</v>
      </c>
      <c r="G722" s="53" t="s">
        <v>1048</v>
      </c>
      <c r="H722" s="51" t="s">
        <v>1349</v>
      </c>
      <c r="I722" s="56">
        <v>400</v>
      </c>
      <c r="J722" s="52" t="s">
        <v>1350</v>
      </c>
      <c r="K722" s="171" t="str">
        <f t="shared" ref="K722:K790" si="120">I722&amp;J722</f>
        <v>400K16E34</v>
      </c>
      <c r="L722" s="172">
        <f t="shared" si="115"/>
        <v>1</v>
      </c>
      <c r="M722" s="173"/>
      <c r="N722" s="174" t="str">
        <f t="shared" si="119"/>
        <v/>
      </c>
      <c r="O722" s="190" t="str">
        <f>VLOOKUP(D722,TH!D$3:K$3889,6,0)</f>
        <v>x</v>
      </c>
      <c r="P722" s="175" t="str">
        <f>IF(M722&lt;&gt;0,M722,IF(ISNA(VLOOKUP(D722,TH!D$4:K$3889,6,0))=TRUE,"Nợ HP",""))</f>
        <v/>
      </c>
      <c r="Q722" s="174">
        <f t="shared" si="118"/>
        <v>720</v>
      </c>
      <c r="R722" s="175">
        <f t="shared" si="117"/>
        <v>1</v>
      </c>
    </row>
    <row r="723" spans="1:18" ht="24.75" customHeight="1">
      <c r="A723" s="54">
        <f t="shared" si="116"/>
        <v>721</v>
      </c>
      <c r="B723" s="55" t="str">
        <f t="shared" si="113"/>
        <v>K16E3423</v>
      </c>
      <c r="C723" s="54">
        <f t="shared" si="114"/>
        <v>23</v>
      </c>
      <c r="D723" s="50">
        <v>162333768</v>
      </c>
      <c r="E723" s="57" t="s">
        <v>1378</v>
      </c>
      <c r="F723" s="58" t="s">
        <v>839</v>
      </c>
      <c r="G723" s="53" t="s">
        <v>965</v>
      </c>
      <c r="H723" s="51" t="s">
        <v>1349</v>
      </c>
      <c r="I723" s="56">
        <v>400</v>
      </c>
      <c r="J723" s="52" t="s">
        <v>1350</v>
      </c>
      <c r="K723" s="171" t="str">
        <f t="shared" si="120"/>
        <v>400K16E34</v>
      </c>
      <c r="L723" s="172">
        <f t="shared" si="115"/>
        <v>1</v>
      </c>
      <c r="M723" s="173"/>
      <c r="N723" s="174" t="str">
        <f t="shared" si="119"/>
        <v/>
      </c>
      <c r="O723" s="190" t="str">
        <f>VLOOKUP(D723,TH!D$3:K$3889,6,0)</f>
        <v>x</v>
      </c>
      <c r="P723" s="175" t="str">
        <f>IF(M723&lt;&gt;0,M723,IF(ISNA(VLOOKUP(D723,TH!D$4:K$3889,6,0))=TRUE,"Nợ HP",""))</f>
        <v/>
      </c>
      <c r="Q723" s="174">
        <f t="shared" si="118"/>
        <v>721</v>
      </c>
      <c r="R723" s="175">
        <f t="shared" si="117"/>
        <v>1</v>
      </c>
    </row>
    <row r="724" spans="1:18" ht="24.75" customHeight="1">
      <c r="A724" s="54">
        <f t="shared" si="116"/>
        <v>722</v>
      </c>
      <c r="B724" s="55" t="str">
        <f t="shared" si="113"/>
        <v>K16E3424</v>
      </c>
      <c r="C724" s="54">
        <f t="shared" si="114"/>
        <v>24</v>
      </c>
      <c r="D724" s="50">
        <v>162333770</v>
      </c>
      <c r="E724" s="57" t="s">
        <v>1379</v>
      </c>
      <c r="F724" s="58" t="s">
        <v>262</v>
      </c>
      <c r="G724" s="53" t="s">
        <v>1380</v>
      </c>
      <c r="H724" s="51" t="s">
        <v>1349</v>
      </c>
      <c r="I724" s="56">
        <v>400</v>
      </c>
      <c r="J724" s="52" t="s">
        <v>1350</v>
      </c>
      <c r="K724" s="171" t="str">
        <f t="shared" si="120"/>
        <v>400K16E34</v>
      </c>
      <c r="L724" s="172">
        <f t="shared" si="115"/>
        <v>1</v>
      </c>
      <c r="M724" s="173"/>
      <c r="N724" s="174" t="str">
        <f t="shared" si="119"/>
        <v/>
      </c>
      <c r="O724" s="190" t="str">
        <f>VLOOKUP(D724,TH!D$3:K$3889,6,0)</f>
        <v>x</v>
      </c>
      <c r="P724" s="175" t="str">
        <f>IF(M724&lt;&gt;0,M724,IF(ISNA(VLOOKUP(D724,TH!D$4:K$3889,6,0))=TRUE,"Nợ HP",""))</f>
        <v/>
      </c>
      <c r="Q724" s="174">
        <f t="shared" si="118"/>
        <v>722</v>
      </c>
      <c r="R724" s="175">
        <f t="shared" si="117"/>
        <v>1</v>
      </c>
    </row>
    <row r="725" spans="1:18" ht="24.75" customHeight="1">
      <c r="A725" s="54">
        <f t="shared" si="116"/>
        <v>723</v>
      </c>
      <c r="B725" s="55" t="str">
        <f t="shared" si="113"/>
        <v>K16E3425</v>
      </c>
      <c r="C725" s="54">
        <f t="shared" si="114"/>
        <v>25</v>
      </c>
      <c r="D725" s="50">
        <v>162333774</v>
      </c>
      <c r="E725" s="57" t="s">
        <v>1381</v>
      </c>
      <c r="F725" s="58" t="s">
        <v>121</v>
      </c>
      <c r="G725" s="53" t="s">
        <v>933</v>
      </c>
      <c r="H725" s="51" t="s">
        <v>1349</v>
      </c>
      <c r="I725" s="56">
        <v>400</v>
      </c>
      <c r="J725" s="52" t="s">
        <v>1350</v>
      </c>
      <c r="K725" s="171" t="str">
        <f t="shared" si="120"/>
        <v>400K16E34</v>
      </c>
      <c r="L725" s="172">
        <f t="shared" si="115"/>
        <v>1</v>
      </c>
      <c r="M725" s="173"/>
      <c r="N725" s="174" t="str">
        <f t="shared" si="119"/>
        <v/>
      </c>
      <c r="O725" s="190" t="str">
        <f>VLOOKUP(D725,TH!D$3:K$3889,6,0)</f>
        <v>x</v>
      </c>
      <c r="P725" s="175" t="str">
        <f>IF(M725&lt;&gt;0,M725,IF(ISNA(VLOOKUP(D725,TH!D$4:K$3889,6,0))=TRUE,"Nợ HP",""))</f>
        <v/>
      </c>
      <c r="Q725" s="174">
        <f t="shared" si="118"/>
        <v>723</v>
      </c>
      <c r="R725" s="175">
        <f t="shared" si="117"/>
        <v>1</v>
      </c>
    </row>
    <row r="726" spans="1:18" ht="24.75" customHeight="1">
      <c r="A726" s="54">
        <f t="shared" si="116"/>
        <v>724</v>
      </c>
      <c r="B726" s="55" t="str">
        <f t="shared" si="113"/>
        <v>K16E3426</v>
      </c>
      <c r="C726" s="54">
        <f t="shared" si="114"/>
        <v>26</v>
      </c>
      <c r="D726" s="50">
        <v>162337320</v>
      </c>
      <c r="E726" s="57" t="s">
        <v>741</v>
      </c>
      <c r="F726" s="58" t="s">
        <v>121</v>
      </c>
      <c r="G726" s="53" t="s">
        <v>871</v>
      </c>
      <c r="H726" s="51" t="s">
        <v>1349</v>
      </c>
      <c r="I726" s="56">
        <v>400</v>
      </c>
      <c r="J726" s="52" t="s">
        <v>1350</v>
      </c>
      <c r="K726" s="171" t="str">
        <f t="shared" si="120"/>
        <v>400K16E34</v>
      </c>
      <c r="L726" s="172">
        <f t="shared" si="115"/>
        <v>1</v>
      </c>
      <c r="M726" s="173"/>
      <c r="N726" s="174" t="str">
        <f t="shared" si="119"/>
        <v/>
      </c>
      <c r="O726" s="190" t="str">
        <f>VLOOKUP(D726,TH!D$3:K$3889,6,0)</f>
        <v>x</v>
      </c>
      <c r="P726" s="175" t="str">
        <f>IF(M726&lt;&gt;0,M726,IF(ISNA(VLOOKUP(D726,TH!D$4:K$3889,6,0))=TRUE,"Nợ HP",""))</f>
        <v/>
      </c>
      <c r="Q726" s="174">
        <f t="shared" si="118"/>
        <v>724</v>
      </c>
      <c r="R726" s="175">
        <f t="shared" si="117"/>
        <v>1</v>
      </c>
    </row>
    <row r="727" spans="1:18" ht="24.75" customHeight="1">
      <c r="A727" s="54">
        <f t="shared" si="116"/>
        <v>725</v>
      </c>
      <c r="B727" s="55" t="str">
        <f t="shared" si="113"/>
        <v>K16E3427</v>
      </c>
      <c r="C727" s="54">
        <f t="shared" si="114"/>
        <v>27</v>
      </c>
      <c r="D727" s="50">
        <v>162336518</v>
      </c>
      <c r="E727" s="57" t="s">
        <v>1382</v>
      </c>
      <c r="F727" s="58" t="s">
        <v>1383</v>
      </c>
      <c r="G727" s="53" t="s">
        <v>1060</v>
      </c>
      <c r="H727" s="51" t="s">
        <v>1349</v>
      </c>
      <c r="I727" s="56">
        <v>400</v>
      </c>
      <c r="J727" s="52" t="s">
        <v>1350</v>
      </c>
      <c r="K727" s="171" t="str">
        <f t="shared" si="120"/>
        <v>400K16E34</v>
      </c>
      <c r="L727" s="172">
        <f t="shared" si="115"/>
        <v>1</v>
      </c>
      <c r="M727" s="173"/>
      <c r="N727" s="174" t="str">
        <f t="shared" si="119"/>
        <v/>
      </c>
      <c r="O727" s="190" t="str">
        <f>VLOOKUP(D727,TH!D$3:K$3889,6,0)</f>
        <v>x</v>
      </c>
      <c r="P727" s="175" t="str">
        <f>IF(M727&lt;&gt;0,M727,IF(ISNA(VLOOKUP(D727,TH!D$4:K$3889,6,0))=TRUE,"Nợ HP",""))</f>
        <v/>
      </c>
      <c r="Q727" s="174">
        <f t="shared" si="118"/>
        <v>725</v>
      </c>
      <c r="R727" s="175">
        <f t="shared" si="117"/>
        <v>1</v>
      </c>
    </row>
    <row r="728" spans="1:18" ht="24.75" customHeight="1">
      <c r="A728" s="54">
        <f t="shared" si="116"/>
        <v>726</v>
      </c>
      <c r="B728" s="55" t="str">
        <f t="shared" si="113"/>
        <v>K16E3428</v>
      </c>
      <c r="C728" s="54">
        <f t="shared" si="114"/>
        <v>28</v>
      </c>
      <c r="D728" s="50">
        <v>162333789</v>
      </c>
      <c r="E728" s="57" t="s">
        <v>1384</v>
      </c>
      <c r="F728" s="58" t="s">
        <v>1284</v>
      </c>
      <c r="G728" s="53" t="s">
        <v>1385</v>
      </c>
      <c r="H728" s="51" t="s">
        <v>1349</v>
      </c>
      <c r="I728" s="56">
        <v>400</v>
      </c>
      <c r="J728" s="52" t="s">
        <v>1350</v>
      </c>
      <c r="K728" s="171" t="str">
        <f t="shared" si="120"/>
        <v>400K16E34</v>
      </c>
      <c r="L728" s="172">
        <f t="shared" si="115"/>
        <v>1</v>
      </c>
      <c r="M728" s="173"/>
      <c r="N728" s="174" t="str">
        <f t="shared" si="119"/>
        <v/>
      </c>
      <c r="O728" s="190" t="str">
        <f>VLOOKUP(D728,TH!D$3:K$3889,6,0)</f>
        <v>x</v>
      </c>
      <c r="P728" s="175" t="str">
        <f>IF(M728&lt;&gt;0,M728,IF(ISNA(VLOOKUP(D728,TH!D$4:K$3889,6,0))=TRUE,"Nợ HP",""))</f>
        <v/>
      </c>
      <c r="Q728" s="174">
        <f t="shared" si="118"/>
        <v>726</v>
      </c>
      <c r="R728" s="175">
        <f t="shared" si="117"/>
        <v>1</v>
      </c>
    </row>
    <row r="729" spans="1:18" ht="24.75" customHeight="1">
      <c r="A729" s="54">
        <f t="shared" si="116"/>
        <v>727</v>
      </c>
      <c r="B729" s="55" t="str">
        <f t="shared" si="113"/>
        <v>K16E3429</v>
      </c>
      <c r="C729" s="54">
        <f t="shared" si="114"/>
        <v>29</v>
      </c>
      <c r="D729" s="50">
        <v>152333202</v>
      </c>
      <c r="E729" s="57" t="s">
        <v>1386</v>
      </c>
      <c r="F729" s="58" t="s">
        <v>1387</v>
      </c>
      <c r="G729" s="53" t="s">
        <v>219</v>
      </c>
      <c r="H729" s="51" t="s">
        <v>1354</v>
      </c>
      <c r="I729" s="56">
        <v>400</v>
      </c>
      <c r="J729" s="52" t="s">
        <v>1350</v>
      </c>
      <c r="K729" s="171" t="str">
        <f t="shared" si="120"/>
        <v>400K16E34</v>
      </c>
      <c r="L729" s="172">
        <f t="shared" si="115"/>
        <v>1</v>
      </c>
      <c r="M729" s="173"/>
      <c r="N729" s="174" t="str">
        <f t="shared" si="119"/>
        <v/>
      </c>
      <c r="O729" s="190" t="str">
        <f>VLOOKUP(D729,TH!D$3:K$3889,6,0)</f>
        <v>x</v>
      </c>
      <c r="P729" s="175" t="str">
        <f>IF(M729&lt;&gt;0,M729,IF(ISNA(VLOOKUP(D729,TH!D$4:K$3889,6,0))=TRUE,"Nợ HP",""))</f>
        <v/>
      </c>
      <c r="Q729" s="174">
        <f t="shared" si="118"/>
        <v>727</v>
      </c>
      <c r="R729" s="175">
        <f t="shared" si="117"/>
        <v>1</v>
      </c>
    </row>
    <row r="730" spans="1:18" ht="24.75" customHeight="1">
      <c r="A730" s="54">
        <f t="shared" si="116"/>
        <v>728</v>
      </c>
      <c r="B730" s="55" t="str">
        <f t="shared" si="113"/>
        <v>K16E3430</v>
      </c>
      <c r="C730" s="54">
        <f t="shared" si="114"/>
        <v>30</v>
      </c>
      <c r="D730" s="50">
        <v>162333792</v>
      </c>
      <c r="E730" s="57" t="s">
        <v>1010</v>
      </c>
      <c r="F730" s="58" t="s">
        <v>642</v>
      </c>
      <c r="G730" s="53" t="s">
        <v>909</v>
      </c>
      <c r="H730" s="51" t="s">
        <v>1349</v>
      </c>
      <c r="I730" s="56">
        <v>400</v>
      </c>
      <c r="J730" s="52" t="s">
        <v>1350</v>
      </c>
      <c r="K730" s="171" t="str">
        <f t="shared" si="120"/>
        <v>400K16E34</v>
      </c>
      <c r="L730" s="172">
        <f t="shared" si="115"/>
        <v>1</v>
      </c>
      <c r="M730" s="173"/>
      <c r="N730" s="174" t="str">
        <f t="shared" si="119"/>
        <v/>
      </c>
      <c r="O730" s="190" t="str">
        <f>VLOOKUP(D730,TH!D$3:K$3889,6,0)</f>
        <v>x</v>
      </c>
      <c r="P730" s="175" t="str">
        <f>IF(M730&lt;&gt;0,M730,IF(ISNA(VLOOKUP(D730,TH!D$4:K$3889,6,0))=TRUE,"Nợ HP",""))</f>
        <v/>
      </c>
      <c r="Q730" s="174">
        <f t="shared" si="118"/>
        <v>728</v>
      </c>
      <c r="R730" s="175">
        <f t="shared" si="117"/>
        <v>1</v>
      </c>
    </row>
    <row r="731" spans="1:18" ht="24.75" customHeight="1">
      <c r="A731" s="54">
        <f t="shared" si="116"/>
        <v>729</v>
      </c>
      <c r="B731" s="55" t="str">
        <f t="shared" si="113"/>
        <v>K16E3431</v>
      </c>
      <c r="C731" s="54">
        <f t="shared" si="114"/>
        <v>31</v>
      </c>
      <c r="D731" s="50">
        <v>152336074</v>
      </c>
      <c r="E731" s="57" t="s">
        <v>204</v>
      </c>
      <c r="F731" s="58" t="s">
        <v>1388</v>
      </c>
      <c r="G731" s="53" t="s">
        <v>1389</v>
      </c>
      <c r="H731" s="51" t="s">
        <v>1354</v>
      </c>
      <c r="I731" s="56">
        <v>400</v>
      </c>
      <c r="J731" s="52" t="s">
        <v>1350</v>
      </c>
      <c r="K731" s="171" t="str">
        <f t="shared" si="120"/>
        <v>400K16E34</v>
      </c>
      <c r="L731" s="172">
        <f t="shared" si="115"/>
        <v>1</v>
      </c>
      <c r="M731" s="173"/>
      <c r="N731" s="174" t="str">
        <f t="shared" si="119"/>
        <v/>
      </c>
      <c r="O731" s="190" t="str">
        <f>VLOOKUP(D731,TH!D$3:K$3889,6,0)</f>
        <v>x</v>
      </c>
      <c r="P731" s="175" t="str">
        <f>IF(M731&lt;&gt;0,M731,IF(ISNA(VLOOKUP(D731,TH!D$4:K$3889,6,0))=TRUE,"Nợ HP",""))</f>
        <v/>
      </c>
      <c r="Q731" s="174">
        <f t="shared" si="118"/>
        <v>729</v>
      </c>
      <c r="R731" s="175">
        <f t="shared" si="117"/>
        <v>1</v>
      </c>
    </row>
    <row r="732" spans="1:18" ht="24.75" customHeight="1">
      <c r="A732" s="54">
        <f t="shared" si="116"/>
        <v>730</v>
      </c>
      <c r="B732" s="55" t="str">
        <f t="shared" si="113"/>
        <v>K16E3432</v>
      </c>
      <c r="C732" s="54">
        <f t="shared" si="114"/>
        <v>32</v>
      </c>
      <c r="D732" s="50">
        <v>162333795</v>
      </c>
      <c r="E732" s="57" t="s">
        <v>1390</v>
      </c>
      <c r="F732" s="58" t="s">
        <v>546</v>
      </c>
      <c r="G732" s="53" t="s">
        <v>1250</v>
      </c>
      <c r="H732" s="51" t="s">
        <v>1349</v>
      </c>
      <c r="I732" s="56">
        <v>400</v>
      </c>
      <c r="J732" s="52" t="s">
        <v>1350</v>
      </c>
      <c r="K732" s="171" t="str">
        <f t="shared" si="120"/>
        <v>400K16E34</v>
      </c>
      <c r="L732" s="172">
        <f t="shared" si="115"/>
        <v>1</v>
      </c>
      <c r="M732" s="173"/>
      <c r="N732" s="174" t="str">
        <f t="shared" si="119"/>
        <v/>
      </c>
      <c r="O732" s="190" t="str">
        <f>VLOOKUP(D732,TH!D$3:K$3889,6,0)</f>
        <v>x</v>
      </c>
      <c r="P732" s="175" t="str">
        <f>IF(M732&lt;&gt;0,M732,IF(ISNA(VLOOKUP(D732,TH!D$4:K$3889,6,0))=TRUE,"Nợ HP",""))</f>
        <v/>
      </c>
      <c r="Q732" s="174">
        <f t="shared" si="118"/>
        <v>730</v>
      </c>
      <c r="R732" s="175">
        <f t="shared" si="117"/>
        <v>1</v>
      </c>
    </row>
    <row r="733" spans="1:18" ht="24.75" customHeight="1">
      <c r="A733" s="54">
        <f t="shared" si="116"/>
        <v>731</v>
      </c>
      <c r="B733" s="55" t="str">
        <f t="shared" si="113"/>
        <v>K16E3433</v>
      </c>
      <c r="C733" s="54">
        <f t="shared" si="114"/>
        <v>33</v>
      </c>
      <c r="D733" s="50">
        <v>152333234</v>
      </c>
      <c r="E733" s="57" t="s">
        <v>1391</v>
      </c>
      <c r="F733" s="58" t="s">
        <v>1392</v>
      </c>
      <c r="G733" s="53" t="s">
        <v>941</v>
      </c>
      <c r="H733" s="51" t="s">
        <v>1349</v>
      </c>
      <c r="I733" s="56">
        <v>400</v>
      </c>
      <c r="J733" s="52" t="s">
        <v>1350</v>
      </c>
      <c r="K733" s="171" t="str">
        <f t="shared" si="120"/>
        <v>400K16E34</v>
      </c>
      <c r="L733" s="172">
        <f t="shared" si="115"/>
        <v>1</v>
      </c>
      <c r="M733" s="173"/>
      <c r="N733" s="174" t="str">
        <f t="shared" si="119"/>
        <v/>
      </c>
      <c r="O733" s="190" t="str">
        <f>VLOOKUP(D733,TH!D$3:K$3889,6,0)</f>
        <v>x</v>
      </c>
      <c r="P733" s="175" t="str">
        <f>IF(M733&lt;&gt;0,M733,IF(ISNA(VLOOKUP(D733,TH!D$4:K$3889,6,0))=TRUE,"Nợ HP",""))</f>
        <v/>
      </c>
      <c r="Q733" s="174">
        <f t="shared" si="118"/>
        <v>731</v>
      </c>
      <c r="R733" s="175">
        <f t="shared" si="117"/>
        <v>1</v>
      </c>
    </row>
    <row r="734" spans="1:18" ht="24.75" customHeight="1">
      <c r="A734" s="54">
        <f t="shared" si="116"/>
        <v>732</v>
      </c>
      <c r="B734" s="55" t="str">
        <f t="shared" si="113"/>
        <v>K16E3434</v>
      </c>
      <c r="C734" s="54">
        <f t="shared" si="114"/>
        <v>34</v>
      </c>
      <c r="D734" s="50">
        <v>162336439</v>
      </c>
      <c r="E734" s="57" t="s">
        <v>1393</v>
      </c>
      <c r="F734" s="58" t="s">
        <v>288</v>
      </c>
      <c r="G734" s="53" t="s">
        <v>662</v>
      </c>
      <c r="H734" s="51" t="s">
        <v>1349</v>
      </c>
      <c r="I734" s="56">
        <v>400</v>
      </c>
      <c r="J734" s="52" t="s">
        <v>1350</v>
      </c>
      <c r="K734" s="171" t="str">
        <f t="shared" si="120"/>
        <v>400K16E34</v>
      </c>
      <c r="L734" s="172">
        <f t="shared" si="115"/>
        <v>1</v>
      </c>
      <c r="M734" s="173"/>
      <c r="N734" s="174" t="str">
        <f t="shared" si="119"/>
        <v/>
      </c>
      <c r="O734" s="190" t="str">
        <f>VLOOKUP(D734,TH!D$3:K$3889,6,0)</f>
        <v>x</v>
      </c>
      <c r="P734" s="175" t="str">
        <f>IF(M734&lt;&gt;0,M734,IF(ISNA(VLOOKUP(D734,TH!D$4:K$3889,6,0))=TRUE,"Nợ HP",""))</f>
        <v/>
      </c>
      <c r="Q734" s="174">
        <f t="shared" si="118"/>
        <v>732</v>
      </c>
      <c r="R734" s="175">
        <f t="shared" si="117"/>
        <v>1</v>
      </c>
    </row>
    <row r="735" spans="1:18" ht="24.75" customHeight="1">
      <c r="A735" s="54">
        <f t="shared" si="116"/>
        <v>733</v>
      </c>
      <c r="B735" s="55" t="str">
        <f t="shared" si="113"/>
        <v>K16E3435</v>
      </c>
      <c r="C735" s="54">
        <f t="shared" si="114"/>
        <v>35</v>
      </c>
      <c r="D735" s="50">
        <v>162333808</v>
      </c>
      <c r="E735" s="57" t="s">
        <v>210</v>
      </c>
      <c r="F735" s="58" t="s">
        <v>294</v>
      </c>
      <c r="G735" s="53" t="s">
        <v>885</v>
      </c>
      <c r="H735" s="51" t="s">
        <v>1349</v>
      </c>
      <c r="I735" s="56">
        <v>400</v>
      </c>
      <c r="J735" s="52" t="s">
        <v>1350</v>
      </c>
      <c r="K735" s="171" t="str">
        <f t="shared" si="120"/>
        <v>400K16E34</v>
      </c>
      <c r="L735" s="172">
        <f t="shared" si="115"/>
        <v>1</v>
      </c>
      <c r="M735" s="173"/>
      <c r="N735" s="174" t="str">
        <f t="shared" si="119"/>
        <v/>
      </c>
      <c r="O735" s="190" t="str">
        <f>VLOOKUP(D735,TH!D$3:K$3889,6,0)</f>
        <v>x</v>
      </c>
      <c r="P735" s="175" t="str">
        <f>IF(M735&lt;&gt;0,M735,IF(ISNA(VLOOKUP(D735,TH!D$4:K$3889,6,0))=TRUE,"Nợ HP",""))</f>
        <v/>
      </c>
      <c r="Q735" s="174">
        <f t="shared" si="118"/>
        <v>733</v>
      </c>
      <c r="R735" s="175">
        <f t="shared" si="117"/>
        <v>1</v>
      </c>
    </row>
    <row r="736" spans="1:18" ht="24.75" customHeight="1">
      <c r="A736" s="54">
        <f t="shared" si="116"/>
        <v>734</v>
      </c>
      <c r="B736" s="55" t="str">
        <f t="shared" si="113"/>
        <v>K16E3436</v>
      </c>
      <c r="C736" s="54">
        <f t="shared" si="114"/>
        <v>36</v>
      </c>
      <c r="D736" s="50">
        <v>162333811</v>
      </c>
      <c r="E736" s="57" t="s">
        <v>655</v>
      </c>
      <c r="F736" s="58" t="s">
        <v>556</v>
      </c>
      <c r="G736" s="53" t="s">
        <v>487</v>
      </c>
      <c r="H736" s="51" t="s">
        <v>1349</v>
      </c>
      <c r="I736" s="56">
        <v>400</v>
      </c>
      <c r="J736" s="52" t="s">
        <v>1350</v>
      </c>
      <c r="K736" s="171" t="str">
        <f t="shared" si="120"/>
        <v>400K16E34</v>
      </c>
      <c r="L736" s="172">
        <f t="shared" si="115"/>
        <v>1</v>
      </c>
      <c r="M736" s="173"/>
      <c r="N736" s="174" t="str">
        <f t="shared" si="119"/>
        <v/>
      </c>
      <c r="O736" s="190" t="e">
        <f>VLOOKUP(D736,TH!D$3:K$3889,6,0)</f>
        <v>#N/A</v>
      </c>
      <c r="P736" s="175" t="str">
        <f>IF(M736&lt;&gt;0,M736,IF(ISNA(VLOOKUP(D736,TH!D$4:K$3889,6,0))=TRUE,"Nợ HP",""))</f>
        <v>Nợ HP</v>
      </c>
      <c r="Q736" s="174">
        <f t="shared" si="118"/>
        <v>734</v>
      </c>
      <c r="R736" s="175">
        <f t="shared" si="117"/>
        <v>1</v>
      </c>
    </row>
    <row r="737" spans="1:18" ht="24.75" customHeight="1">
      <c r="A737" s="54">
        <f t="shared" si="116"/>
        <v>735</v>
      </c>
      <c r="B737" s="55" t="str">
        <f t="shared" si="113"/>
        <v>K16E3437</v>
      </c>
      <c r="C737" s="54">
        <f t="shared" si="114"/>
        <v>37</v>
      </c>
      <c r="D737" s="50">
        <v>162213324</v>
      </c>
      <c r="E737" s="57" t="s">
        <v>732</v>
      </c>
      <c r="F737" s="58" t="s">
        <v>1394</v>
      </c>
      <c r="G737" s="53" t="s">
        <v>1293</v>
      </c>
      <c r="H737" s="51" t="s">
        <v>1349</v>
      </c>
      <c r="I737" s="56">
        <v>400</v>
      </c>
      <c r="J737" s="52" t="s">
        <v>1350</v>
      </c>
      <c r="K737" s="171" t="str">
        <f t="shared" si="120"/>
        <v>400K16E34</v>
      </c>
      <c r="L737" s="172">
        <f t="shared" si="115"/>
        <v>1</v>
      </c>
      <c r="M737" s="173"/>
      <c r="N737" s="174" t="str">
        <f t="shared" si="119"/>
        <v/>
      </c>
      <c r="O737" s="190" t="str">
        <f>VLOOKUP(D737,TH!D$3:K$3889,6,0)</f>
        <v>x</v>
      </c>
      <c r="P737" s="175" t="str">
        <f>IF(M737&lt;&gt;0,M737,IF(ISNA(VLOOKUP(D737,TH!D$4:K$3889,6,0))=TRUE,"Nợ HP",""))</f>
        <v/>
      </c>
      <c r="Q737" s="174">
        <f t="shared" si="118"/>
        <v>735</v>
      </c>
      <c r="R737" s="175">
        <f t="shared" si="117"/>
        <v>1</v>
      </c>
    </row>
    <row r="738" spans="1:18" ht="24.75" customHeight="1">
      <c r="A738" s="54">
        <f t="shared" si="116"/>
        <v>736</v>
      </c>
      <c r="B738" s="55" t="str">
        <f t="shared" si="113"/>
        <v>K16E3438</v>
      </c>
      <c r="C738" s="54">
        <f t="shared" si="114"/>
        <v>38</v>
      </c>
      <c r="D738" s="50">
        <v>162333812</v>
      </c>
      <c r="E738" s="57" t="s">
        <v>1395</v>
      </c>
      <c r="F738" s="58" t="s">
        <v>1334</v>
      </c>
      <c r="G738" s="53" t="s">
        <v>547</v>
      </c>
      <c r="H738" s="51" t="s">
        <v>1349</v>
      </c>
      <c r="I738" s="56">
        <v>400</v>
      </c>
      <c r="J738" s="52" t="s">
        <v>1350</v>
      </c>
      <c r="K738" s="171" t="str">
        <f t="shared" si="120"/>
        <v>400K16E34</v>
      </c>
      <c r="L738" s="172">
        <f t="shared" si="115"/>
        <v>1</v>
      </c>
      <c r="M738" s="173"/>
      <c r="N738" s="174" t="str">
        <f t="shared" si="119"/>
        <v/>
      </c>
      <c r="O738" s="190" t="str">
        <f>VLOOKUP(D738,TH!D$3:K$3889,6,0)</f>
        <v>x</v>
      </c>
      <c r="P738" s="175" t="str">
        <f>IF(M738&lt;&gt;0,M738,IF(ISNA(VLOOKUP(D738,TH!D$4:K$3889,6,0))=TRUE,"Nợ HP",""))</f>
        <v/>
      </c>
      <c r="Q738" s="174">
        <f t="shared" si="118"/>
        <v>736</v>
      </c>
      <c r="R738" s="175">
        <f t="shared" si="117"/>
        <v>1</v>
      </c>
    </row>
    <row r="739" spans="1:18" ht="24.75" customHeight="1">
      <c r="A739" s="54">
        <f t="shared" si="116"/>
        <v>737</v>
      </c>
      <c r="B739" s="55" t="str">
        <f t="shared" si="113"/>
        <v>K16E3439</v>
      </c>
      <c r="C739" s="54">
        <f t="shared" si="114"/>
        <v>39</v>
      </c>
      <c r="D739" s="50">
        <v>162337009</v>
      </c>
      <c r="E739" s="57" t="s">
        <v>1396</v>
      </c>
      <c r="F739" s="58" t="s">
        <v>730</v>
      </c>
      <c r="G739" s="53" t="s">
        <v>744</v>
      </c>
      <c r="H739" s="51" t="s">
        <v>1349</v>
      </c>
      <c r="I739" s="56">
        <v>400</v>
      </c>
      <c r="J739" s="52" t="s">
        <v>1350</v>
      </c>
      <c r="K739" s="171" t="str">
        <f t="shared" si="120"/>
        <v>400K16E34</v>
      </c>
      <c r="L739" s="172">
        <f t="shared" si="115"/>
        <v>1</v>
      </c>
      <c r="M739" s="173"/>
      <c r="N739" s="174" t="str">
        <f t="shared" si="119"/>
        <v/>
      </c>
      <c r="O739" s="190" t="str">
        <f>VLOOKUP(D739,TH!D$3:K$3889,6,0)</f>
        <v>x</v>
      </c>
      <c r="P739" s="175" t="str">
        <f>IF(M739&lt;&gt;0,M739,IF(ISNA(VLOOKUP(D739,TH!D$4:K$3889,6,0))=TRUE,"Nợ HP",""))</f>
        <v/>
      </c>
      <c r="Q739" s="174">
        <f t="shared" si="118"/>
        <v>737</v>
      </c>
      <c r="R739" s="175">
        <f t="shared" si="117"/>
        <v>1</v>
      </c>
    </row>
    <row r="740" spans="1:18" ht="24.75" customHeight="1">
      <c r="A740" s="54">
        <f t="shared" si="116"/>
        <v>738</v>
      </c>
      <c r="B740" s="55" t="str">
        <f t="shared" si="113"/>
        <v>K16E3440</v>
      </c>
      <c r="C740" s="54">
        <f t="shared" si="114"/>
        <v>40</v>
      </c>
      <c r="D740" s="50">
        <v>162337265</v>
      </c>
      <c r="E740" s="57" t="s">
        <v>281</v>
      </c>
      <c r="F740" s="58" t="s">
        <v>911</v>
      </c>
      <c r="G740" s="53" t="s">
        <v>1397</v>
      </c>
      <c r="H740" s="51" t="s">
        <v>1349</v>
      </c>
      <c r="I740" s="56">
        <v>400</v>
      </c>
      <c r="J740" s="52" t="s">
        <v>1350</v>
      </c>
      <c r="K740" s="171" t="str">
        <f t="shared" si="120"/>
        <v>400K16E34</v>
      </c>
      <c r="L740" s="172">
        <f t="shared" si="115"/>
        <v>1</v>
      </c>
      <c r="M740" s="173"/>
      <c r="N740" s="174" t="str">
        <f t="shared" si="119"/>
        <v/>
      </c>
      <c r="O740" s="190" t="str">
        <f>VLOOKUP(D740,TH!D$3:K$3889,6,0)</f>
        <v>x</v>
      </c>
      <c r="P740" s="175" t="str">
        <f>IF(M740&lt;&gt;0,M740,IF(ISNA(VLOOKUP(D740,TH!D$4:K$3889,6,0))=TRUE,"Nợ HP",""))</f>
        <v/>
      </c>
      <c r="Q740" s="174">
        <f t="shared" si="118"/>
        <v>738</v>
      </c>
      <c r="R740" s="175">
        <f t="shared" si="117"/>
        <v>1</v>
      </c>
    </row>
    <row r="741" spans="1:18" ht="24.75" customHeight="1">
      <c r="A741" s="54">
        <f t="shared" si="116"/>
        <v>739</v>
      </c>
      <c r="B741" s="55" t="str">
        <f t="shared" si="113"/>
        <v>K16E3441</v>
      </c>
      <c r="C741" s="54">
        <f t="shared" si="114"/>
        <v>41</v>
      </c>
      <c r="D741" s="333">
        <v>162330717</v>
      </c>
      <c r="E741" s="334" t="s">
        <v>727</v>
      </c>
      <c r="F741" s="335" t="s">
        <v>205</v>
      </c>
      <c r="G741" s="336"/>
      <c r="H741" s="337" t="s">
        <v>2343</v>
      </c>
      <c r="I741" s="56">
        <v>400</v>
      </c>
      <c r="J741" s="52" t="s">
        <v>1350</v>
      </c>
      <c r="K741" s="171" t="str">
        <f t="shared" ref="K741:K745" si="121">I741&amp;J741</f>
        <v>400K16E34</v>
      </c>
      <c r="L741" s="172">
        <f t="shared" si="115"/>
        <v>1</v>
      </c>
      <c r="M741" s="173">
        <v>22496</v>
      </c>
      <c r="N741" s="174" t="str">
        <f t="shared" ref="N741:N745" si="122">IF(M741&lt;&gt;0,"Học Ghép","")</f>
        <v>Học Ghép</v>
      </c>
      <c r="O741" s="190" t="e">
        <f>VLOOKUP(D741,TH!D$3:K$3889,6,0)</f>
        <v>#N/A</v>
      </c>
      <c r="P741" s="175">
        <f>IF(M741&lt;&gt;0,M741,IF(ISNA(VLOOKUP(D741,TH!D$4:K$3889,6,0))=TRUE,"Nợ HP",""))</f>
        <v>22496</v>
      </c>
      <c r="Q741" s="174">
        <f t="shared" si="118"/>
        <v>739</v>
      </c>
      <c r="R741" s="175">
        <f t="shared" si="117"/>
        <v>1</v>
      </c>
    </row>
    <row r="742" spans="1:18" ht="24.75" customHeight="1">
      <c r="A742" s="54">
        <f t="shared" si="116"/>
        <v>740</v>
      </c>
      <c r="B742" s="55" t="str">
        <f t="shared" si="113"/>
        <v>K16E3442</v>
      </c>
      <c r="C742" s="54">
        <f t="shared" si="114"/>
        <v>42</v>
      </c>
      <c r="D742" s="333">
        <v>152337706</v>
      </c>
      <c r="E742" s="334" t="s">
        <v>2341</v>
      </c>
      <c r="F742" s="335" t="s">
        <v>257</v>
      </c>
      <c r="G742" s="336"/>
      <c r="H742" s="337" t="s">
        <v>2344</v>
      </c>
      <c r="I742" s="56">
        <v>400</v>
      </c>
      <c r="J742" s="52" t="s">
        <v>1350</v>
      </c>
      <c r="K742" s="171" t="str">
        <f t="shared" si="121"/>
        <v>400K16E34</v>
      </c>
      <c r="L742" s="172">
        <f t="shared" si="115"/>
        <v>1</v>
      </c>
      <c r="M742" s="173">
        <v>22497</v>
      </c>
      <c r="N742" s="174" t="str">
        <f t="shared" si="122"/>
        <v>Học Ghép</v>
      </c>
      <c r="O742" s="190" t="e">
        <f>VLOOKUP(D742,TH!D$3:K$3889,6,0)</f>
        <v>#N/A</v>
      </c>
      <c r="P742" s="175">
        <f>IF(M742&lt;&gt;0,M742,IF(ISNA(VLOOKUP(D742,TH!D$4:K$3889,6,0))=TRUE,"Nợ HP",""))</f>
        <v>22497</v>
      </c>
      <c r="Q742" s="174">
        <f t="shared" si="118"/>
        <v>740</v>
      </c>
      <c r="R742" s="175">
        <f t="shared" si="117"/>
        <v>1</v>
      </c>
    </row>
    <row r="743" spans="1:18" ht="24.75" customHeight="1">
      <c r="A743" s="54">
        <f t="shared" si="116"/>
        <v>741</v>
      </c>
      <c r="B743" s="55" t="str">
        <f t="shared" si="113"/>
        <v>K16E3443</v>
      </c>
      <c r="C743" s="54">
        <f t="shared" si="114"/>
        <v>43</v>
      </c>
      <c r="D743" s="333">
        <v>152337730</v>
      </c>
      <c r="E743" s="334" t="s">
        <v>2342</v>
      </c>
      <c r="F743" s="335" t="s">
        <v>282</v>
      </c>
      <c r="G743" s="336"/>
      <c r="H743" s="337" t="s">
        <v>2343</v>
      </c>
      <c r="I743" s="56">
        <v>400</v>
      </c>
      <c r="J743" s="52" t="s">
        <v>1350</v>
      </c>
      <c r="K743" s="171" t="str">
        <f t="shared" si="121"/>
        <v>400K16E34</v>
      </c>
      <c r="L743" s="172">
        <f t="shared" si="115"/>
        <v>1</v>
      </c>
      <c r="M743" s="173">
        <v>24156</v>
      </c>
      <c r="N743" s="174" t="str">
        <f t="shared" si="122"/>
        <v>Học Ghép</v>
      </c>
      <c r="O743" s="190" t="e">
        <f>VLOOKUP(D743,TH!D$3:K$3889,6,0)</f>
        <v>#N/A</v>
      </c>
      <c r="P743" s="175">
        <f>IF(M743&lt;&gt;0,M743,IF(ISNA(VLOOKUP(D743,TH!D$4:K$3889,6,0))=TRUE,"Nợ HP",""))</f>
        <v>24156</v>
      </c>
      <c r="Q743" s="174">
        <f t="shared" si="118"/>
        <v>741</v>
      </c>
      <c r="R743" s="175">
        <f t="shared" si="117"/>
        <v>1</v>
      </c>
    </row>
    <row r="744" spans="1:18" ht="24.75" customHeight="1">
      <c r="A744" s="54">
        <f t="shared" si="116"/>
        <v>742</v>
      </c>
      <c r="B744" s="55" t="str">
        <f t="shared" si="113"/>
        <v>K16E3444</v>
      </c>
      <c r="C744" s="54">
        <f t="shared" si="114"/>
        <v>44</v>
      </c>
      <c r="D744" s="333">
        <v>142332126</v>
      </c>
      <c r="E744" s="334" t="s">
        <v>1024</v>
      </c>
      <c r="F744" s="335" t="s">
        <v>417</v>
      </c>
      <c r="G744" s="336"/>
      <c r="H744" s="337" t="s">
        <v>2345</v>
      </c>
      <c r="I744" s="56">
        <v>400</v>
      </c>
      <c r="J744" s="52" t="s">
        <v>1350</v>
      </c>
      <c r="K744" s="171" t="str">
        <f t="shared" si="121"/>
        <v>400K16E34</v>
      </c>
      <c r="L744" s="172">
        <f t="shared" si="115"/>
        <v>1</v>
      </c>
      <c r="M744" s="173">
        <v>25432</v>
      </c>
      <c r="N744" s="174" t="str">
        <f t="shared" si="122"/>
        <v>Học Ghép</v>
      </c>
      <c r="O744" s="190" t="e">
        <f>VLOOKUP(D744,TH!D$3:K$3889,6,0)</f>
        <v>#N/A</v>
      </c>
      <c r="P744" s="175">
        <f>IF(M744&lt;&gt;0,M744,IF(ISNA(VLOOKUP(D744,TH!D$4:K$3889,6,0))=TRUE,"Nợ HP",""))</f>
        <v>25432</v>
      </c>
      <c r="Q744" s="174">
        <f t="shared" si="118"/>
        <v>742</v>
      </c>
      <c r="R744" s="175">
        <f t="shared" si="117"/>
        <v>1</v>
      </c>
    </row>
    <row r="745" spans="1:18" ht="24.75" customHeight="1">
      <c r="A745" s="54">
        <f t="shared" si="116"/>
        <v>743</v>
      </c>
      <c r="B745" s="55" t="str">
        <f t="shared" si="113"/>
        <v>K16E3445</v>
      </c>
      <c r="C745" s="54">
        <f t="shared" si="114"/>
        <v>45</v>
      </c>
      <c r="D745" s="333">
        <v>152523588</v>
      </c>
      <c r="E745" s="334" t="s">
        <v>1741</v>
      </c>
      <c r="F745" s="335" t="s">
        <v>642</v>
      </c>
      <c r="G745" s="336"/>
      <c r="H745" s="337" t="s">
        <v>2346</v>
      </c>
      <c r="I745" s="56">
        <v>404</v>
      </c>
      <c r="J745" s="52" t="s">
        <v>1350</v>
      </c>
      <c r="K745" s="171" t="str">
        <f t="shared" si="121"/>
        <v>404K16E34</v>
      </c>
      <c r="L745" s="172">
        <f t="shared" si="115"/>
        <v>1</v>
      </c>
      <c r="M745" s="173">
        <v>28192</v>
      </c>
      <c r="N745" s="174" t="str">
        <f t="shared" si="122"/>
        <v>Học Ghép</v>
      </c>
      <c r="O745" s="190" t="e">
        <f>VLOOKUP(D745,TH!D$3:K$3889,6,0)</f>
        <v>#N/A</v>
      </c>
      <c r="P745" s="175">
        <f>IF(M745&lt;&gt;0,M745,IF(ISNA(VLOOKUP(D745,TH!D$4:K$3889,6,0))=TRUE,"Nợ HP",""))</f>
        <v>28192</v>
      </c>
      <c r="Q745" s="174">
        <f t="shared" si="118"/>
        <v>743</v>
      </c>
      <c r="R745" s="175">
        <f t="shared" si="117"/>
        <v>1</v>
      </c>
    </row>
    <row r="746" spans="1:18" ht="24.75" customHeight="1">
      <c r="A746" s="54">
        <f t="shared" si="116"/>
        <v>744</v>
      </c>
      <c r="B746" s="55" t="str">
        <f t="shared" si="113"/>
        <v>K16E3501</v>
      </c>
      <c r="C746" s="54">
        <f t="shared" si="114"/>
        <v>1</v>
      </c>
      <c r="D746" s="50">
        <v>162333696</v>
      </c>
      <c r="E746" s="57" t="s">
        <v>1398</v>
      </c>
      <c r="F746" s="58" t="s">
        <v>1186</v>
      </c>
      <c r="G746" s="53" t="s">
        <v>1399</v>
      </c>
      <c r="H746" s="51" t="s">
        <v>1400</v>
      </c>
      <c r="I746" s="56">
        <v>400</v>
      </c>
      <c r="J746" s="52" t="s">
        <v>1401</v>
      </c>
      <c r="K746" s="171" t="str">
        <f t="shared" si="120"/>
        <v>400K16E35</v>
      </c>
      <c r="L746" s="172">
        <f t="shared" si="115"/>
        <v>1</v>
      </c>
      <c r="M746" s="173"/>
      <c r="N746" s="174" t="str">
        <f t="shared" si="119"/>
        <v/>
      </c>
      <c r="O746" s="190" t="str">
        <f>VLOOKUP(D746,TH!D$3:K$3889,6,0)</f>
        <v>x</v>
      </c>
      <c r="P746" s="175" t="str">
        <f>IF(M746&lt;&gt;0,M746,IF(ISNA(VLOOKUP(D746,TH!D$4:K$3889,6,0))=TRUE,"Nợ HP",""))</f>
        <v/>
      </c>
      <c r="Q746" s="174">
        <f t="shared" si="118"/>
        <v>744</v>
      </c>
      <c r="R746" s="175">
        <f t="shared" si="117"/>
        <v>1</v>
      </c>
    </row>
    <row r="747" spans="1:18" ht="24.75" customHeight="1">
      <c r="A747" s="54">
        <f t="shared" si="116"/>
        <v>745</v>
      </c>
      <c r="B747" s="55" t="str">
        <f t="shared" si="113"/>
        <v>K16E3502</v>
      </c>
      <c r="C747" s="54">
        <f t="shared" si="114"/>
        <v>2</v>
      </c>
      <c r="D747" s="50">
        <v>162333700</v>
      </c>
      <c r="E747" s="57" t="s">
        <v>1402</v>
      </c>
      <c r="F747" s="58" t="s">
        <v>1298</v>
      </c>
      <c r="G747" s="53" t="s">
        <v>1403</v>
      </c>
      <c r="H747" s="51" t="s">
        <v>1354</v>
      </c>
      <c r="I747" s="56">
        <v>400</v>
      </c>
      <c r="J747" s="52" t="s">
        <v>1401</v>
      </c>
      <c r="K747" s="171" t="str">
        <f t="shared" si="120"/>
        <v>400K16E35</v>
      </c>
      <c r="L747" s="172">
        <f t="shared" si="115"/>
        <v>1</v>
      </c>
      <c r="M747" s="173"/>
      <c r="N747" s="174" t="str">
        <f t="shared" si="119"/>
        <v/>
      </c>
      <c r="O747" s="190" t="str">
        <f>VLOOKUP(D747,TH!D$3:K$3889,6,0)</f>
        <v>x</v>
      </c>
      <c r="P747" s="175" t="str">
        <f>IF(M747&lt;&gt;0,M747,IF(ISNA(VLOOKUP(D747,TH!D$4:K$3889,6,0))=TRUE,"Nợ HP",""))</f>
        <v/>
      </c>
      <c r="Q747" s="174">
        <f t="shared" si="118"/>
        <v>745</v>
      </c>
      <c r="R747" s="175">
        <f t="shared" si="117"/>
        <v>1</v>
      </c>
    </row>
    <row r="748" spans="1:18" ht="24.75" customHeight="1">
      <c r="A748" s="54">
        <f t="shared" si="116"/>
        <v>746</v>
      </c>
      <c r="B748" s="55" t="str">
        <f t="shared" si="113"/>
        <v>K16E3503</v>
      </c>
      <c r="C748" s="54">
        <f t="shared" si="114"/>
        <v>3</v>
      </c>
      <c r="D748" s="50">
        <v>162333703</v>
      </c>
      <c r="E748" s="57" t="s">
        <v>1371</v>
      </c>
      <c r="F748" s="58" t="s">
        <v>184</v>
      </c>
      <c r="G748" s="53" t="s">
        <v>737</v>
      </c>
      <c r="H748" s="51" t="s">
        <v>1354</v>
      </c>
      <c r="I748" s="56">
        <v>400</v>
      </c>
      <c r="J748" s="52" t="s">
        <v>1401</v>
      </c>
      <c r="K748" s="171" t="str">
        <f t="shared" si="120"/>
        <v>400K16E35</v>
      </c>
      <c r="L748" s="172">
        <f t="shared" si="115"/>
        <v>1</v>
      </c>
      <c r="M748" s="173"/>
      <c r="N748" s="174" t="str">
        <f t="shared" si="119"/>
        <v/>
      </c>
      <c r="O748" s="190" t="str">
        <f>VLOOKUP(D748,TH!D$3:K$3889,6,0)</f>
        <v>x</v>
      </c>
      <c r="P748" s="175" t="str">
        <f>IF(M748&lt;&gt;0,M748,IF(ISNA(VLOOKUP(D748,TH!D$4:K$3889,6,0))=TRUE,"Nợ HP",""))</f>
        <v/>
      </c>
      <c r="Q748" s="174">
        <f t="shared" si="118"/>
        <v>746</v>
      </c>
      <c r="R748" s="175">
        <f t="shared" si="117"/>
        <v>1</v>
      </c>
    </row>
    <row r="749" spans="1:18" ht="24.75" customHeight="1">
      <c r="A749" s="54">
        <f t="shared" si="116"/>
        <v>747</v>
      </c>
      <c r="B749" s="55" t="str">
        <f t="shared" si="113"/>
        <v>K16E3504</v>
      </c>
      <c r="C749" s="54">
        <f t="shared" si="114"/>
        <v>4</v>
      </c>
      <c r="D749" s="50">
        <v>162336514</v>
      </c>
      <c r="E749" s="57" t="s">
        <v>1404</v>
      </c>
      <c r="F749" s="58" t="s">
        <v>495</v>
      </c>
      <c r="G749" s="53" t="s">
        <v>1405</v>
      </c>
      <c r="H749" s="51" t="s">
        <v>1400</v>
      </c>
      <c r="I749" s="56">
        <v>400</v>
      </c>
      <c r="J749" s="52" t="s">
        <v>1401</v>
      </c>
      <c r="K749" s="171" t="str">
        <f t="shared" si="120"/>
        <v>400K16E35</v>
      </c>
      <c r="L749" s="172">
        <f t="shared" si="115"/>
        <v>1</v>
      </c>
      <c r="M749" s="173"/>
      <c r="N749" s="174" t="str">
        <f t="shared" si="119"/>
        <v/>
      </c>
      <c r="O749" s="190" t="str">
        <f>VLOOKUP(D749,TH!D$3:K$3889,6,0)</f>
        <v>x</v>
      </c>
      <c r="P749" s="175" t="str">
        <f>IF(M749&lt;&gt;0,M749,IF(ISNA(VLOOKUP(D749,TH!D$4:K$3889,6,0))=TRUE,"Nợ HP",""))</f>
        <v/>
      </c>
      <c r="Q749" s="174">
        <f t="shared" si="118"/>
        <v>747</v>
      </c>
      <c r="R749" s="175">
        <f t="shared" si="117"/>
        <v>1</v>
      </c>
    </row>
    <row r="750" spans="1:18" ht="24.75" customHeight="1">
      <c r="A750" s="54">
        <f t="shared" si="116"/>
        <v>748</v>
      </c>
      <c r="B750" s="55" t="str">
        <f t="shared" si="113"/>
        <v>K16E3505</v>
      </c>
      <c r="C750" s="54">
        <f t="shared" si="114"/>
        <v>5</v>
      </c>
      <c r="D750" s="50">
        <v>162333707</v>
      </c>
      <c r="E750" s="57" t="s">
        <v>1024</v>
      </c>
      <c r="F750" s="58" t="s">
        <v>1406</v>
      </c>
      <c r="G750" s="53" t="s">
        <v>1407</v>
      </c>
      <c r="H750" s="51" t="s">
        <v>1400</v>
      </c>
      <c r="I750" s="56">
        <v>400</v>
      </c>
      <c r="J750" s="52" t="s">
        <v>1401</v>
      </c>
      <c r="K750" s="171" t="str">
        <f t="shared" si="120"/>
        <v>400K16E35</v>
      </c>
      <c r="L750" s="172">
        <f t="shared" si="115"/>
        <v>1</v>
      </c>
      <c r="M750" s="173"/>
      <c r="N750" s="174" t="str">
        <f t="shared" si="119"/>
        <v/>
      </c>
      <c r="O750" s="190" t="str">
        <f>VLOOKUP(D750,TH!D$3:K$3889,6,0)</f>
        <v>x</v>
      </c>
      <c r="P750" s="175" t="str">
        <f>IF(M750&lt;&gt;0,M750,IF(ISNA(VLOOKUP(D750,TH!D$4:K$3889,6,0))=TRUE,"Nợ HP",""))</f>
        <v/>
      </c>
      <c r="Q750" s="174">
        <f t="shared" si="118"/>
        <v>748</v>
      </c>
      <c r="R750" s="175">
        <f t="shared" si="117"/>
        <v>1</v>
      </c>
    </row>
    <row r="751" spans="1:18" ht="24.75" customHeight="1">
      <c r="A751" s="54">
        <f t="shared" si="116"/>
        <v>749</v>
      </c>
      <c r="B751" s="55" t="str">
        <f t="shared" si="113"/>
        <v>K16E3506</v>
      </c>
      <c r="C751" s="54">
        <f t="shared" si="114"/>
        <v>6</v>
      </c>
      <c r="D751" s="50">
        <v>162333714</v>
      </c>
      <c r="E751" s="57" t="s">
        <v>281</v>
      </c>
      <c r="F751" s="58" t="s">
        <v>504</v>
      </c>
      <c r="G751" s="53" t="s">
        <v>1408</v>
      </c>
      <c r="H751" s="51" t="s">
        <v>1354</v>
      </c>
      <c r="I751" s="56">
        <v>400</v>
      </c>
      <c r="J751" s="52" t="s">
        <v>1401</v>
      </c>
      <c r="K751" s="171" t="str">
        <f t="shared" si="120"/>
        <v>400K16E35</v>
      </c>
      <c r="L751" s="172">
        <f t="shared" si="115"/>
        <v>1</v>
      </c>
      <c r="M751" s="173"/>
      <c r="N751" s="174" t="str">
        <f t="shared" si="119"/>
        <v/>
      </c>
      <c r="O751" s="190" t="str">
        <f>VLOOKUP(D751,TH!D$3:K$3889,6,0)</f>
        <v>x</v>
      </c>
      <c r="P751" s="175" t="str">
        <f>IF(M751&lt;&gt;0,M751,IF(ISNA(VLOOKUP(D751,TH!D$4:K$3889,6,0))=TRUE,"Nợ HP",""))</f>
        <v/>
      </c>
      <c r="Q751" s="174">
        <f t="shared" si="118"/>
        <v>749</v>
      </c>
      <c r="R751" s="175">
        <f t="shared" si="117"/>
        <v>1</v>
      </c>
    </row>
    <row r="752" spans="1:18" ht="24.75" customHeight="1">
      <c r="A752" s="54">
        <f t="shared" si="116"/>
        <v>750</v>
      </c>
      <c r="B752" s="55" t="str">
        <f t="shared" si="113"/>
        <v>K16E3507</v>
      </c>
      <c r="C752" s="54">
        <f t="shared" si="114"/>
        <v>7</v>
      </c>
      <c r="D752" s="50">
        <v>162336437</v>
      </c>
      <c r="E752" s="57" t="s">
        <v>1409</v>
      </c>
      <c r="F752" s="58" t="s">
        <v>434</v>
      </c>
      <c r="G752" s="53" t="s">
        <v>1085</v>
      </c>
      <c r="H752" s="51" t="s">
        <v>1354</v>
      </c>
      <c r="I752" s="56">
        <v>400</v>
      </c>
      <c r="J752" s="52" t="s">
        <v>1401</v>
      </c>
      <c r="K752" s="171" t="str">
        <f t="shared" si="120"/>
        <v>400K16E35</v>
      </c>
      <c r="L752" s="172">
        <f t="shared" si="115"/>
        <v>1</v>
      </c>
      <c r="M752" s="173"/>
      <c r="N752" s="174" t="str">
        <f t="shared" si="119"/>
        <v/>
      </c>
      <c r="O752" s="190" t="str">
        <f>VLOOKUP(D752,TH!D$3:K$3889,6,0)</f>
        <v>x</v>
      </c>
      <c r="P752" s="175" t="str">
        <f>IF(M752&lt;&gt;0,M752,IF(ISNA(VLOOKUP(D752,TH!D$4:K$3889,6,0))=TRUE,"Nợ HP",""))</f>
        <v/>
      </c>
      <c r="Q752" s="174">
        <f t="shared" si="118"/>
        <v>750</v>
      </c>
      <c r="R752" s="175">
        <f t="shared" si="117"/>
        <v>1</v>
      </c>
    </row>
    <row r="753" spans="1:18" ht="24.75" customHeight="1">
      <c r="A753" s="54">
        <f t="shared" si="116"/>
        <v>751</v>
      </c>
      <c r="B753" s="55" t="str">
        <f t="shared" si="113"/>
        <v>K16E3508</v>
      </c>
      <c r="C753" s="54">
        <f t="shared" si="114"/>
        <v>8</v>
      </c>
      <c r="D753" s="50">
        <v>162333722</v>
      </c>
      <c r="E753" s="57" t="s">
        <v>1410</v>
      </c>
      <c r="F753" s="58" t="s">
        <v>1411</v>
      </c>
      <c r="G753" s="53" t="s">
        <v>1412</v>
      </c>
      <c r="H753" s="51" t="s">
        <v>1400</v>
      </c>
      <c r="I753" s="56">
        <v>400</v>
      </c>
      <c r="J753" s="52" t="s">
        <v>1401</v>
      </c>
      <c r="K753" s="171" t="str">
        <f t="shared" si="120"/>
        <v>400K16E35</v>
      </c>
      <c r="L753" s="172">
        <f t="shared" si="115"/>
        <v>1</v>
      </c>
      <c r="M753" s="173"/>
      <c r="N753" s="174" t="str">
        <f t="shared" si="119"/>
        <v/>
      </c>
      <c r="O753" s="190" t="str">
        <f>VLOOKUP(D753,TH!D$3:K$3889,6,0)</f>
        <v>x</v>
      </c>
      <c r="P753" s="175" t="str">
        <f>IF(M753&lt;&gt;0,M753,IF(ISNA(VLOOKUP(D753,TH!D$4:K$3889,6,0))=TRUE,"Nợ HP",""))</f>
        <v/>
      </c>
      <c r="Q753" s="174">
        <f t="shared" si="118"/>
        <v>751</v>
      </c>
      <c r="R753" s="175">
        <f t="shared" si="117"/>
        <v>1</v>
      </c>
    </row>
    <row r="754" spans="1:18" ht="24.75" customHeight="1">
      <c r="A754" s="54">
        <f t="shared" si="116"/>
        <v>752</v>
      </c>
      <c r="B754" s="55" t="str">
        <f t="shared" si="113"/>
        <v>K16E3509</v>
      </c>
      <c r="C754" s="54">
        <f t="shared" si="114"/>
        <v>9</v>
      </c>
      <c r="D754" s="50">
        <v>162333724</v>
      </c>
      <c r="E754" s="57" t="s">
        <v>248</v>
      </c>
      <c r="F754" s="58" t="s">
        <v>1261</v>
      </c>
      <c r="G754" s="53" t="s">
        <v>888</v>
      </c>
      <c r="H754" s="51" t="s">
        <v>1354</v>
      </c>
      <c r="I754" s="56">
        <v>400</v>
      </c>
      <c r="J754" s="52" t="s">
        <v>1401</v>
      </c>
      <c r="K754" s="171" t="str">
        <f t="shared" si="120"/>
        <v>400K16E35</v>
      </c>
      <c r="L754" s="172">
        <f t="shared" si="115"/>
        <v>1</v>
      </c>
      <c r="M754" s="173"/>
      <c r="N754" s="174" t="str">
        <f t="shared" si="119"/>
        <v/>
      </c>
      <c r="O754" s="190" t="str">
        <f>VLOOKUP(D754,TH!D$3:K$3889,6,0)</f>
        <v>x</v>
      </c>
      <c r="P754" s="175" t="str">
        <f>IF(M754&lt;&gt;0,M754,IF(ISNA(VLOOKUP(D754,TH!D$4:K$3889,6,0))=TRUE,"Nợ HP",""))</f>
        <v/>
      </c>
      <c r="Q754" s="174">
        <f t="shared" si="118"/>
        <v>752</v>
      </c>
      <c r="R754" s="175">
        <f t="shared" si="117"/>
        <v>1</v>
      </c>
    </row>
    <row r="755" spans="1:18" ht="24.75" customHeight="1">
      <c r="A755" s="54">
        <f t="shared" si="116"/>
        <v>753</v>
      </c>
      <c r="B755" s="55" t="str">
        <f t="shared" si="113"/>
        <v>K16E3510</v>
      </c>
      <c r="C755" s="54">
        <f t="shared" si="114"/>
        <v>10</v>
      </c>
      <c r="D755" s="50">
        <v>162333725</v>
      </c>
      <c r="E755" s="57" t="s">
        <v>281</v>
      </c>
      <c r="F755" s="58" t="s">
        <v>146</v>
      </c>
      <c r="G755" s="53" t="s">
        <v>1413</v>
      </c>
      <c r="H755" s="51" t="s">
        <v>1400</v>
      </c>
      <c r="I755" s="56">
        <v>400</v>
      </c>
      <c r="J755" s="52" t="s">
        <v>1401</v>
      </c>
      <c r="K755" s="171" t="str">
        <f t="shared" si="120"/>
        <v>400K16E35</v>
      </c>
      <c r="L755" s="172">
        <f t="shared" si="115"/>
        <v>1</v>
      </c>
      <c r="M755" s="173"/>
      <c r="N755" s="174" t="str">
        <f t="shared" si="119"/>
        <v/>
      </c>
      <c r="O755" s="190" t="str">
        <f>VLOOKUP(D755,TH!D$3:K$3889,6,0)</f>
        <v>x</v>
      </c>
      <c r="P755" s="175" t="str">
        <f>IF(M755&lt;&gt;0,M755,IF(ISNA(VLOOKUP(D755,TH!D$4:K$3889,6,0))=TRUE,"Nợ HP",""))</f>
        <v/>
      </c>
      <c r="Q755" s="174">
        <f t="shared" si="118"/>
        <v>753</v>
      </c>
      <c r="R755" s="175">
        <f t="shared" si="117"/>
        <v>1</v>
      </c>
    </row>
    <row r="756" spans="1:18" ht="24.75" customHeight="1">
      <c r="A756" s="54">
        <f t="shared" si="116"/>
        <v>754</v>
      </c>
      <c r="B756" s="55" t="str">
        <f t="shared" si="113"/>
        <v>K16E3511</v>
      </c>
      <c r="C756" s="54">
        <f t="shared" si="114"/>
        <v>11</v>
      </c>
      <c r="D756" s="50">
        <v>162333737</v>
      </c>
      <c r="E756" s="57" t="s">
        <v>1414</v>
      </c>
      <c r="F756" s="58" t="s">
        <v>238</v>
      </c>
      <c r="G756" s="53" t="s">
        <v>967</v>
      </c>
      <c r="H756" s="51" t="s">
        <v>1354</v>
      </c>
      <c r="I756" s="56">
        <v>400</v>
      </c>
      <c r="J756" s="52" t="s">
        <v>1401</v>
      </c>
      <c r="K756" s="171" t="str">
        <f t="shared" si="120"/>
        <v>400K16E35</v>
      </c>
      <c r="L756" s="172">
        <f t="shared" si="115"/>
        <v>1</v>
      </c>
      <c r="M756" s="173"/>
      <c r="N756" s="174" t="str">
        <f t="shared" si="119"/>
        <v/>
      </c>
      <c r="O756" s="190" t="str">
        <f>VLOOKUP(D756,TH!D$3:K$3889,6,0)</f>
        <v>x</v>
      </c>
      <c r="P756" s="175" t="str">
        <f>IF(M756&lt;&gt;0,M756,IF(ISNA(VLOOKUP(D756,TH!D$4:K$3889,6,0))=TRUE,"Nợ HP",""))</f>
        <v/>
      </c>
      <c r="Q756" s="174">
        <f t="shared" si="118"/>
        <v>754</v>
      </c>
      <c r="R756" s="175">
        <f t="shared" si="117"/>
        <v>1</v>
      </c>
    </row>
    <row r="757" spans="1:18" ht="24.75" customHeight="1">
      <c r="A757" s="54">
        <f t="shared" si="116"/>
        <v>755</v>
      </c>
      <c r="B757" s="55" t="str">
        <f t="shared" si="113"/>
        <v>K16E3512</v>
      </c>
      <c r="C757" s="54">
        <f t="shared" si="114"/>
        <v>12</v>
      </c>
      <c r="D757" s="50">
        <v>162333738</v>
      </c>
      <c r="E757" s="57" t="s">
        <v>272</v>
      </c>
      <c r="F757" s="58" t="s">
        <v>238</v>
      </c>
      <c r="G757" s="53" t="s">
        <v>280</v>
      </c>
      <c r="H757" s="51" t="s">
        <v>1354</v>
      </c>
      <c r="I757" s="56">
        <v>400</v>
      </c>
      <c r="J757" s="52" t="s">
        <v>1401</v>
      </c>
      <c r="K757" s="171" t="str">
        <f t="shared" si="120"/>
        <v>400K16E35</v>
      </c>
      <c r="L757" s="172">
        <f t="shared" si="115"/>
        <v>1</v>
      </c>
      <c r="M757" s="173"/>
      <c r="N757" s="174" t="str">
        <f t="shared" si="119"/>
        <v/>
      </c>
      <c r="O757" s="190" t="str">
        <f>VLOOKUP(D757,TH!D$3:K$3889,6,0)</f>
        <v>x</v>
      </c>
      <c r="P757" s="175" t="str">
        <f>IF(M757&lt;&gt;0,M757,IF(ISNA(VLOOKUP(D757,TH!D$4:K$3889,6,0))=TRUE,"Nợ HP",""))</f>
        <v/>
      </c>
      <c r="Q757" s="174">
        <f t="shared" si="118"/>
        <v>755</v>
      </c>
      <c r="R757" s="175">
        <f t="shared" si="117"/>
        <v>1</v>
      </c>
    </row>
    <row r="758" spans="1:18" ht="24.75" customHeight="1">
      <c r="A758" s="54">
        <f t="shared" si="116"/>
        <v>756</v>
      </c>
      <c r="B758" s="55" t="str">
        <f t="shared" si="113"/>
        <v>K16E3513</v>
      </c>
      <c r="C758" s="54">
        <f t="shared" si="114"/>
        <v>13</v>
      </c>
      <c r="D758" s="50">
        <v>162337095</v>
      </c>
      <c r="E758" s="57" t="s">
        <v>1415</v>
      </c>
      <c r="F758" s="58" t="s">
        <v>112</v>
      </c>
      <c r="G758" s="53" t="s">
        <v>1416</v>
      </c>
      <c r="H758" s="51" t="s">
        <v>1354</v>
      </c>
      <c r="I758" s="56">
        <v>400</v>
      </c>
      <c r="J758" s="52" t="s">
        <v>1401</v>
      </c>
      <c r="K758" s="171" t="str">
        <f t="shared" si="120"/>
        <v>400K16E35</v>
      </c>
      <c r="L758" s="172">
        <f t="shared" si="115"/>
        <v>1</v>
      </c>
      <c r="M758" s="173"/>
      <c r="N758" s="174" t="str">
        <f t="shared" si="119"/>
        <v/>
      </c>
      <c r="O758" s="190" t="str">
        <f>VLOOKUP(D758,TH!D$3:K$3889,6,0)</f>
        <v>x</v>
      </c>
      <c r="P758" s="175" t="str">
        <f>IF(M758&lt;&gt;0,M758,IF(ISNA(VLOOKUP(D758,TH!D$4:K$3889,6,0))=TRUE,"Nợ HP",""))</f>
        <v/>
      </c>
      <c r="Q758" s="174">
        <f t="shared" si="118"/>
        <v>756</v>
      </c>
      <c r="R758" s="175">
        <f t="shared" si="117"/>
        <v>1</v>
      </c>
    </row>
    <row r="759" spans="1:18" ht="24.75" customHeight="1">
      <c r="A759" s="54">
        <f t="shared" si="116"/>
        <v>757</v>
      </c>
      <c r="B759" s="55" t="str">
        <f t="shared" si="113"/>
        <v>K16E3514</v>
      </c>
      <c r="C759" s="54">
        <f t="shared" si="114"/>
        <v>14</v>
      </c>
      <c r="D759" s="50">
        <v>162333746</v>
      </c>
      <c r="E759" s="57" t="s">
        <v>1417</v>
      </c>
      <c r="F759" s="58" t="s">
        <v>1418</v>
      </c>
      <c r="G759" s="53" t="s">
        <v>900</v>
      </c>
      <c r="H759" s="51" t="s">
        <v>1400</v>
      </c>
      <c r="I759" s="56">
        <v>400</v>
      </c>
      <c r="J759" s="52" t="s">
        <v>1401</v>
      </c>
      <c r="K759" s="171" t="str">
        <f t="shared" si="120"/>
        <v>400K16E35</v>
      </c>
      <c r="L759" s="172">
        <f t="shared" si="115"/>
        <v>1</v>
      </c>
      <c r="M759" s="173"/>
      <c r="N759" s="174" t="str">
        <f t="shared" si="119"/>
        <v/>
      </c>
      <c r="O759" s="190" t="str">
        <f>VLOOKUP(D759,TH!D$3:K$3889,6,0)</f>
        <v>x</v>
      </c>
      <c r="P759" s="175" t="str">
        <f>IF(M759&lt;&gt;0,M759,IF(ISNA(VLOOKUP(D759,TH!D$4:K$3889,6,0))=TRUE,"Nợ HP",""))</f>
        <v/>
      </c>
      <c r="Q759" s="174">
        <f t="shared" si="118"/>
        <v>757</v>
      </c>
      <c r="R759" s="175">
        <f t="shared" si="117"/>
        <v>1</v>
      </c>
    </row>
    <row r="760" spans="1:18" ht="24.75" customHeight="1">
      <c r="A760" s="54">
        <f t="shared" si="116"/>
        <v>758</v>
      </c>
      <c r="B760" s="55" t="str">
        <f t="shared" si="113"/>
        <v>K16E3515</v>
      </c>
      <c r="C760" s="54">
        <f t="shared" si="114"/>
        <v>15</v>
      </c>
      <c r="D760" s="50">
        <v>162333748</v>
      </c>
      <c r="E760" s="57" t="s">
        <v>1356</v>
      </c>
      <c r="F760" s="58" t="s">
        <v>139</v>
      </c>
      <c r="G760" s="53" t="s">
        <v>1419</v>
      </c>
      <c r="H760" s="51" t="s">
        <v>1354</v>
      </c>
      <c r="I760" s="56">
        <v>400</v>
      </c>
      <c r="J760" s="52" t="s">
        <v>1401</v>
      </c>
      <c r="K760" s="171" t="str">
        <f t="shared" si="120"/>
        <v>400K16E35</v>
      </c>
      <c r="L760" s="172">
        <f t="shared" si="115"/>
        <v>1</v>
      </c>
      <c r="M760" s="173"/>
      <c r="N760" s="174" t="str">
        <f t="shared" si="119"/>
        <v/>
      </c>
      <c r="O760" s="190" t="str">
        <f>VLOOKUP(D760,TH!D$3:K$3889,6,0)</f>
        <v>x</v>
      </c>
      <c r="P760" s="175" t="str">
        <f>IF(M760&lt;&gt;0,M760,IF(ISNA(VLOOKUP(D760,TH!D$4:K$3889,6,0))=TRUE,"Nợ HP",""))</f>
        <v/>
      </c>
      <c r="Q760" s="174">
        <f t="shared" si="118"/>
        <v>758</v>
      </c>
      <c r="R760" s="175">
        <f t="shared" si="117"/>
        <v>1</v>
      </c>
    </row>
    <row r="761" spans="1:18" ht="24.75" customHeight="1">
      <c r="A761" s="54">
        <f t="shared" si="116"/>
        <v>759</v>
      </c>
      <c r="B761" s="55" t="str">
        <f t="shared" si="113"/>
        <v>K16E3516</v>
      </c>
      <c r="C761" s="54">
        <f t="shared" si="114"/>
        <v>16</v>
      </c>
      <c r="D761" s="50">
        <v>162333754</v>
      </c>
      <c r="E761" s="57" t="s">
        <v>198</v>
      </c>
      <c r="F761" s="58" t="s">
        <v>455</v>
      </c>
      <c r="G761" s="53" t="s">
        <v>1420</v>
      </c>
      <c r="H761" s="51" t="s">
        <v>1354</v>
      </c>
      <c r="I761" s="56">
        <v>400</v>
      </c>
      <c r="J761" s="52" t="s">
        <v>1401</v>
      </c>
      <c r="K761" s="171" t="str">
        <f t="shared" si="120"/>
        <v>400K16E35</v>
      </c>
      <c r="L761" s="172">
        <f t="shared" si="115"/>
        <v>1</v>
      </c>
      <c r="M761" s="173"/>
      <c r="N761" s="174" t="str">
        <f t="shared" si="119"/>
        <v/>
      </c>
      <c r="O761" s="190" t="str">
        <f>VLOOKUP(D761,TH!D$3:K$3889,6,0)</f>
        <v>x</v>
      </c>
      <c r="P761" s="175" t="str">
        <f>IF(M761&lt;&gt;0,M761,IF(ISNA(VLOOKUP(D761,TH!D$4:K$3889,6,0))=TRUE,"Nợ HP",""))</f>
        <v/>
      </c>
      <c r="Q761" s="174">
        <f t="shared" si="118"/>
        <v>759</v>
      </c>
      <c r="R761" s="175">
        <f t="shared" si="117"/>
        <v>1</v>
      </c>
    </row>
    <row r="762" spans="1:18" ht="24.75" customHeight="1">
      <c r="A762" s="54">
        <f t="shared" si="116"/>
        <v>760</v>
      </c>
      <c r="B762" s="55" t="str">
        <f t="shared" si="113"/>
        <v>K16E3517</v>
      </c>
      <c r="C762" s="54">
        <f t="shared" si="114"/>
        <v>17</v>
      </c>
      <c r="D762" s="50">
        <v>162163179</v>
      </c>
      <c r="E762" s="57" t="s">
        <v>1421</v>
      </c>
      <c r="F762" s="58" t="s">
        <v>348</v>
      </c>
      <c r="G762" s="53" t="s">
        <v>1324</v>
      </c>
      <c r="H762" s="51" t="s">
        <v>1400</v>
      </c>
      <c r="I762" s="56">
        <v>400</v>
      </c>
      <c r="J762" s="52" t="s">
        <v>1401</v>
      </c>
      <c r="K762" s="171" t="str">
        <f t="shared" si="120"/>
        <v>400K16E35</v>
      </c>
      <c r="L762" s="172">
        <f t="shared" si="115"/>
        <v>1</v>
      </c>
      <c r="M762" s="173"/>
      <c r="N762" s="174" t="str">
        <f t="shared" si="119"/>
        <v/>
      </c>
      <c r="O762" s="190" t="str">
        <f>VLOOKUP(D762,TH!D$3:K$3889,6,0)</f>
        <v>x</v>
      </c>
      <c r="P762" s="175" t="str">
        <f>IF(M762&lt;&gt;0,M762,IF(ISNA(VLOOKUP(D762,TH!D$4:K$3889,6,0))=TRUE,"Nợ HP",""))</f>
        <v/>
      </c>
      <c r="Q762" s="174">
        <f t="shared" si="118"/>
        <v>760</v>
      </c>
      <c r="R762" s="175">
        <f t="shared" si="117"/>
        <v>1</v>
      </c>
    </row>
    <row r="763" spans="1:18" ht="24.75" customHeight="1">
      <c r="A763" s="54">
        <f t="shared" si="116"/>
        <v>761</v>
      </c>
      <c r="B763" s="55" t="str">
        <f t="shared" si="113"/>
        <v>K16E3518</v>
      </c>
      <c r="C763" s="54">
        <f t="shared" si="114"/>
        <v>18</v>
      </c>
      <c r="D763" s="50">
        <v>162337097</v>
      </c>
      <c r="E763" s="57" t="s">
        <v>1422</v>
      </c>
      <c r="F763" s="58" t="s">
        <v>254</v>
      </c>
      <c r="G763" s="53" t="s">
        <v>1423</v>
      </c>
      <c r="H763" s="51" t="s">
        <v>1400</v>
      </c>
      <c r="I763" s="56">
        <v>400</v>
      </c>
      <c r="J763" s="52" t="s">
        <v>1401</v>
      </c>
      <c r="K763" s="171" t="str">
        <f t="shared" si="120"/>
        <v>400K16E35</v>
      </c>
      <c r="L763" s="172">
        <f t="shared" si="115"/>
        <v>1</v>
      </c>
      <c r="M763" s="173"/>
      <c r="N763" s="174" t="str">
        <f t="shared" si="119"/>
        <v/>
      </c>
      <c r="O763" s="190" t="str">
        <f>VLOOKUP(D763,TH!D$3:K$3889,6,0)</f>
        <v>x</v>
      </c>
      <c r="P763" s="175" t="str">
        <f>IF(M763&lt;&gt;0,M763,IF(ISNA(VLOOKUP(D763,TH!D$4:K$3889,6,0))=TRUE,"Nợ HP",""))</f>
        <v/>
      </c>
      <c r="Q763" s="174">
        <f t="shared" si="118"/>
        <v>761</v>
      </c>
      <c r="R763" s="175">
        <f t="shared" si="117"/>
        <v>1</v>
      </c>
    </row>
    <row r="764" spans="1:18" ht="24.75" customHeight="1">
      <c r="A764" s="54">
        <f t="shared" si="116"/>
        <v>762</v>
      </c>
      <c r="B764" s="55" t="str">
        <f t="shared" si="113"/>
        <v>K16E3519</v>
      </c>
      <c r="C764" s="54">
        <f t="shared" si="114"/>
        <v>19</v>
      </c>
      <c r="D764" s="50">
        <v>162337179</v>
      </c>
      <c r="E764" s="57" t="s">
        <v>443</v>
      </c>
      <c r="F764" s="58" t="s">
        <v>254</v>
      </c>
      <c r="G764" s="53" t="s">
        <v>1424</v>
      </c>
      <c r="H764" s="51" t="s">
        <v>1354</v>
      </c>
      <c r="I764" s="56">
        <v>400</v>
      </c>
      <c r="J764" s="52" t="s">
        <v>1401</v>
      </c>
      <c r="K764" s="171" t="str">
        <f t="shared" si="120"/>
        <v>400K16E35</v>
      </c>
      <c r="L764" s="172">
        <f t="shared" si="115"/>
        <v>1</v>
      </c>
      <c r="M764" s="173"/>
      <c r="N764" s="174" t="str">
        <f t="shared" si="119"/>
        <v/>
      </c>
      <c r="O764" s="190" t="str">
        <f>VLOOKUP(D764,TH!D$3:K$3889,6,0)</f>
        <v>x</v>
      </c>
      <c r="P764" s="175" t="str">
        <f>IF(M764&lt;&gt;0,M764,IF(ISNA(VLOOKUP(D764,TH!D$4:K$3889,6,0))=TRUE,"Nợ HP",""))</f>
        <v/>
      </c>
      <c r="Q764" s="174">
        <f t="shared" si="118"/>
        <v>762</v>
      </c>
      <c r="R764" s="175">
        <f t="shared" si="117"/>
        <v>1</v>
      </c>
    </row>
    <row r="765" spans="1:18" ht="24.75" customHeight="1">
      <c r="A765" s="54">
        <f t="shared" si="116"/>
        <v>763</v>
      </c>
      <c r="B765" s="55" t="str">
        <f t="shared" si="113"/>
        <v>K16E3520</v>
      </c>
      <c r="C765" s="54">
        <f t="shared" si="114"/>
        <v>20</v>
      </c>
      <c r="D765" s="50">
        <v>162256510</v>
      </c>
      <c r="E765" s="57" t="s">
        <v>281</v>
      </c>
      <c r="F765" s="58" t="s">
        <v>997</v>
      </c>
      <c r="G765" s="53" t="s">
        <v>1046</v>
      </c>
      <c r="H765" s="51" t="s">
        <v>1400</v>
      </c>
      <c r="I765" s="56">
        <v>400</v>
      </c>
      <c r="J765" s="52" t="s">
        <v>1401</v>
      </c>
      <c r="K765" s="171" t="str">
        <f t="shared" si="120"/>
        <v>400K16E35</v>
      </c>
      <c r="L765" s="172">
        <f t="shared" si="115"/>
        <v>1</v>
      </c>
      <c r="M765" s="173"/>
      <c r="N765" s="174" t="str">
        <f t="shared" si="119"/>
        <v/>
      </c>
      <c r="O765" s="190" t="str">
        <f>VLOOKUP(D765,TH!D$3:K$3889,6,0)</f>
        <v>x</v>
      </c>
      <c r="P765" s="175" t="str">
        <f>IF(M765&lt;&gt;0,M765,IF(ISNA(VLOOKUP(D765,TH!D$4:K$3889,6,0))=TRUE,"Nợ HP",""))</f>
        <v/>
      </c>
      <c r="Q765" s="174">
        <f t="shared" si="118"/>
        <v>763</v>
      </c>
      <c r="R765" s="175">
        <f t="shared" si="117"/>
        <v>1</v>
      </c>
    </row>
    <row r="766" spans="1:18" ht="24.75" customHeight="1">
      <c r="A766" s="54">
        <f t="shared" si="116"/>
        <v>764</v>
      </c>
      <c r="B766" s="55" t="str">
        <f t="shared" si="113"/>
        <v>K16E3521</v>
      </c>
      <c r="C766" s="54">
        <f t="shared" si="114"/>
        <v>21</v>
      </c>
      <c r="D766" s="50">
        <v>162333773</v>
      </c>
      <c r="E766" s="57" t="s">
        <v>1425</v>
      </c>
      <c r="F766" s="58" t="s">
        <v>121</v>
      </c>
      <c r="G766" s="53" t="s">
        <v>993</v>
      </c>
      <c r="H766" s="51" t="s">
        <v>1400</v>
      </c>
      <c r="I766" s="56">
        <v>400</v>
      </c>
      <c r="J766" s="52" t="s">
        <v>1401</v>
      </c>
      <c r="K766" s="171" t="str">
        <f t="shared" si="120"/>
        <v>400K16E35</v>
      </c>
      <c r="L766" s="172">
        <f t="shared" si="115"/>
        <v>1</v>
      </c>
      <c r="M766" s="173"/>
      <c r="N766" s="174" t="str">
        <f t="shared" si="119"/>
        <v/>
      </c>
      <c r="O766" s="190" t="str">
        <f>VLOOKUP(D766,TH!D$3:K$3889,6,0)</f>
        <v>x</v>
      </c>
      <c r="P766" s="175" t="str">
        <f>IF(M766&lt;&gt;0,M766,IF(ISNA(VLOOKUP(D766,TH!D$4:K$3889,6,0))=TRUE,"Nợ HP",""))</f>
        <v/>
      </c>
      <c r="Q766" s="174">
        <f t="shared" si="118"/>
        <v>764</v>
      </c>
      <c r="R766" s="175">
        <f t="shared" si="117"/>
        <v>1</v>
      </c>
    </row>
    <row r="767" spans="1:18" ht="24.75" customHeight="1">
      <c r="A767" s="54">
        <f t="shared" si="116"/>
        <v>765</v>
      </c>
      <c r="B767" s="55" t="str">
        <f t="shared" si="113"/>
        <v>K16E3522</v>
      </c>
      <c r="C767" s="54">
        <f t="shared" si="114"/>
        <v>22</v>
      </c>
      <c r="D767" s="50">
        <v>162333782</v>
      </c>
      <c r="E767" s="57" t="s">
        <v>1426</v>
      </c>
      <c r="F767" s="58" t="s">
        <v>1327</v>
      </c>
      <c r="G767" s="53" t="s">
        <v>260</v>
      </c>
      <c r="H767" s="51" t="s">
        <v>1354</v>
      </c>
      <c r="I767" s="56">
        <v>400</v>
      </c>
      <c r="J767" s="52" t="s">
        <v>1401</v>
      </c>
      <c r="K767" s="171" t="str">
        <f t="shared" si="120"/>
        <v>400K16E35</v>
      </c>
      <c r="L767" s="172">
        <f t="shared" si="115"/>
        <v>1</v>
      </c>
      <c r="M767" s="173"/>
      <c r="N767" s="174" t="str">
        <f t="shared" si="119"/>
        <v/>
      </c>
      <c r="O767" s="190" t="str">
        <f>VLOOKUP(D767,TH!D$3:K$3889,6,0)</f>
        <v>x</v>
      </c>
      <c r="P767" s="175" t="str">
        <f>IF(M767&lt;&gt;0,M767,IF(ISNA(VLOOKUP(D767,TH!D$4:K$3889,6,0))=TRUE,"Nợ HP",""))</f>
        <v/>
      </c>
      <c r="Q767" s="174">
        <f t="shared" si="118"/>
        <v>765</v>
      </c>
      <c r="R767" s="175">
        <f t="shared" si="117"/>
        <v>1</v>
      </c>
    </row>
    <row r="768" spans="1:18" ht="24.75" customHeight="1">
      <c r="A768" s="54">
        <f t="shared" si="116"/>
        <v>766</v>
      </c>
      <c r="B768" s="55" t="str">
        <f t="shared" si="113"/>
        <v>K16E3523</v>
      </c>
      <c r="C768" s="54">
        <f t="shared" si="114"/>
        <v>23</v>
      </c>
      <c r="D768" s="50">
        <v>162336840</v>
      </c>
      <c r="E768" s="57" t="s">
        <v>1427</v>
      </c>
      <c r="F768" s="58" t="s">
        <v>1428</v>
      </c>
      <c r="G768" s="53" t="s">
        <v>477</v>
      </c>
      <c r="H768" s="51" t="s">
        <v>1400</v>
      </c>
      <c r="I768" s="56">
        <v>400</v>
      </c>
      <c r="J768" s="52" t="s">
        <v>1401</v>
      </c>
      <c r="K768" s="171" t="str">
        <f t="shared" si="120"/>
        <v>400K16E35</v>
      </c>
      <c r="L768" s="172">
        <f t="shared" si="115"/>
        <v>1</v>
      </c>
      <c r="M768" s="173"/>
      <c r="N768" s="174" t="str">
        <f t="shared" si="119"/>
        <v/>
      </c>
      <c r="O768" s="190" t="str">
        <f>VLOOKUP(D768,TH!D$3:K$3889,6,0)</f>
        <v>x</v>
      </c>
      <c r="P768" s="175" t="str">
        <f>IF(M768&lt;&gt;0,M768,IF(ISNA(VLOOKUP(D768,TH!D$4:K$3889,6,0))=TRUE,"Nợ HP",""))</f>
        <v/>
      </c>
      <c r="Q768" s="174">
        <f t="shared" si="118"/>
        <v>766</v>
      </c>
      <c r="R768" s="175">
        <f t="shared" si="117"/>
        <v>1</v>
      </c>
    </row>
    <row r="769" spans="1:18" ht="24.75" customHeight="1">
      <c r="A769" s="54">
        <f t="shared" si="116"/>
        <v>767</v>
      </c>
      <c r="B769" s="55" t="str">
        <f t="shared" si="113"/>
        <v>K16E3524</v>
      </c>
      <c r="C769" s="54">
        <f t="shared" si="114"/>
        <v>24</v>
      </c>
      <c r="D769" s="50">
        <v>162333787</v>
      </c>
      <c r="E769" s="57" t="s">
        <v>250</v>
      </c>
      <c r="F769" s="58" t="s">
        <v>379</v>
      </c>
      <c r="G769" s="53" t="s">
        <v>962</v>
      </c>
      <c r="H769" s="51" t="s">
        <v>1400</v>
      </c>
      <c r="I769" s="56">
        <v>400</v>
      </c>
      <c r="J769" s="52" t="s">
        <v>1401</v>
      </c>
      <c r="K769" s="171" t="str">
        <f t="shared" si="120"/>
        <v>400K16E35</v>
      </c>
      <c r="L769" s="172">
        <f t="shared" si="115"/>
        <v>1</v>
      </c>
      <c r="M769" s="173"/>
      <c r="N769" s="174" t="str">
        <f t="shared" si="119"/>
        <v/>
      </c>
      <c r="O769" s="190" t="str">
        <f>VLOOKUP(D769,TH!D$3:K$3889,6,0)</f>
        <v>x</v>
      </c>
      <c r="P769" s="175" t="str">
        <f>IF(M769&lt;&gt;0,M769,IF(ISNA(VLOOKUP(D769,TH!D$4:K$3889,6,0))=TRUE,"Nợ HP",""))</f>
        <v/>
      </c>
      <c r="Q769" s="174">
        <f t="shared" si="118"/>
        <v>767</v>
      </c>
      <c r="R769" s="175">
        <f t="shared" si="117"/>
        <v>1</v>
      </c>
    </row>
    <row r="770" spans="1:18" ht="24.75" customHeight="1">
      <c r="A770" s="54">
        <f t="shared" si="116"/>
        <v>768</v>
      </c>
      <c r="B770" s="55" t="str">
        <f t="shared" si="113"/>
        <v>K16E3525</v>
      </c>
      <c r="C770" s="54">
        <f t="shared" si="114"/>
        <v>25</v>
      </c>
      <c r="D770" s="50">
        <v>162333804</v>
      </c>
      <c r="E770" s="57" t="s">
        <v>1429</v>
      </c>
      <c r="F770" s="58" t="s">
        <v>652</v>
      </c>
      <c r="G770" s="53" t="s">
        <v>830</v>
      </c>
      <c r="H770" s="51" t="s">
        <v>1400</v>
      </c>
      <c r="I770" s="56">
        <v>400</v>
      </c>
      <c r="J770" s="52" t="s">
        <v>1401</v>
      </c>
      <c r="K770" s="171" t="str">
        <f t="shared" si="120"/>
        <v>400K16E35</v>
      </c>
      <c r="L770" s="172">
        <f t="shared" si="115"/>
        <v>1</v>
      </c>
      <c r="M770" s="173"/>
      <c r="N770" s="174" t="str">
        <f t="shared" si="119"/>
        <v/>
      </c>
      <c r="O770" s="190" t="e">
        <f>VLOOKUP(D770,TH!D$3:K$3889,6,0)</f>
        <v>#N/A</v>
      </c>
      <c r="P770" s="175" t="str">
        <f>IF(M770&lt;&gt;0,M770,IF(ISNA(VLOOKUP(D770,TH!D$4:K$3889,6,0))=TRUE,"Nợ HP",""))</f>
        <v>Nợ HP</v>
      </c>
      <c r="Q770" s="174">
        <f t="shared" si="118"/>
        <v>768</v>
      </c>
      <c r="R770" s="175">
        <f t="shared" si="117"/>
        <v>1</v>
      </c>
    </row>
    <row r="771" spans="1:18" ht="24.75" customHeight="1">
      <c r="A771" s="54">
        <f t="shared" si="116"/>
        <v>769</v>
      </c>
      <c r="B771" s="55" t="str">
        <f t="shared" ref="B771:B834" si="123">J771&amp;TEXT(C771,"00")</f>
        <v>K16E3526</v>
      </c>
      <c r="C771" s="54">
        <f t="shared" ref="C771:C834" si="124">IF(J771&lt;&gt;J770,1,C770+1)</f>
        <v>26</v>
      </c>
      <c r="D771" s="50">
        <v>162333810</v>
      </c>
      <c r="E771" s="57" t="s">
        <v>1430</v>
      </c>
      <c r="F771" s="58" t="s">
        <v>556</v>
      </c>
      <c r="G771" s="53" t="s">
        <v>612</v>
      </c>
      <c r="H771" s="51" t="s">
        <v>1400</v>
      </c>
      <c r="I771" s="56">
        <v>400</v>
      </c>
      <c r="J771" s="52" t="s">
        <v>1401</v>
      </c>
      <c r="K771" s="171" t="str">
        <f t="shared" si="120"/>
        <v>400K16E35</v>
      </c>
      <c r="L771" s="172">
        <f t="shared" ref="L771:L834" si="125">COUNTIF($D$3:$D$4101,D771)</f>
        <v>1</v>
      </c>
      <c r="M771" s="173"/>
      <c r="N771" s="174" t="str">
        <f t="shared" si="119"/>
        <v/>
      </c>
      <c r="O771" s="190" t="str">
        <f>VLOOKUP(D771,TH!D$3:K$3889,6,0)</f>
        <v>x</v>
      </c>
      <c r="P771" s="175" t="str">
        <f>IF(M771&lt;&gt;0,M771,IF(ISNA(VLOOKUP(D771,TH!D$4:K$3889,6,0))=TRUE,"Nợ HP",""))</f>
        <v/>
      </c>
      <c r="Q771" s="174">
        <f t="shared" si="118"/>
        <v>769</v>
      </c>
      <c r="R771" s="175">
        <f t="shared" si="117"/>
        <v>1</v>
      </c>
    </row>
    <row r="772" spans="1:18" ht="24.75" customHeight="1">
      <c r="A772" s="54">
        <f t="shared" si="116"/>
        <v>770</v>
      </c>
      <c r="B772" s="55" t="str">
        <f t="shared" si="123"/>
        <v>K16E3527</v>
      </c>
      <c r="C772" s="54">
        <f t="shared" si="124"/>
        <v>27</v>
      </c>
      <c r="D772" s="50">
        <v>162333813</v>
      </c>
      <c r="E772" s="57" t="s">
        <v>1431</v>
      </c>
      <c r="F772" s="58" t="s">
        <v>1334</v>
      </c>
      <c r="G772" s="53" t="s">
        <v>763</v>
      </c>
      <c r="H772" s="51" t="s">
        <v>1400</v>
      </c>
      <c r="I772" s="56">
        <v>400</v>
      </c>
      <c r="J772" s="52" t="s">
        <v>1401</v>
      </c>
      <c r="K772" s="171" t="str">
        <f t="shared" si="120"/>
        <v>400K16E35</v>
      </c>
      <c r="L772" s="172">
        <f t="shared" si="125"/>
        <v>1</v>
      </c>
      <c r="M772" s="173"/>
      <c r="N772" s="174" t="str">
        <f t="shared" si="119"/>
        <v/>
      </c>
      <c r="O772" s="190" t="str">
        <f>VLOOKUP(D772,TH!D$3:K$3889,6,0)</f>
        <v>x</v>
      </c>
      <c r="P772" s="175" t="str">
        <f>IF(M772&lt;&gt;0,M772,IF(ISNA(VLOOKUP(D772,TH!D$4:K$3889,6,0))=TRUE,"Nợ HP",""))</f>
        <v/>
      </c>
      <c r="Q772" s="174">
        <f t="shared" si="118"/>
        <v>770</v>
      </c>
      <c r="R772" s="175">
        <f t="shared" si="117"/>
        <v>1</v>
      </c>
    </row>
    <row r="773" spans="1:18" ht="24.75" customHeight="1">
      <c r="A773" s="54">
        <f t="shared" si="116"/>
        <v>771</v>
      </c>
      <c r="B773" s="55" t="str">
        <f t="shared" si="123"/>
        <v>K16E3528</v>
      </c>
      <c r="C773" s="54">
        <f t="shared" si="124"/>
        <v>28</v>
      </c>
      <c r="D773" s="50">
        <v>162333815</v>
      </c>
      <c r="E773" s="57" t="s">
        <v>1432</v>
      </c>
      <c r="F773" s="58" t="s">
        <v>657</v>
      </c>
      <c r="G773" s="53" t="s">
        <v>1433</v>
      </c>
      <c r="H773" s="51" t="s">
        <v>1354</v>
      </c>
      <c r="I773" s="56">
        <v>400</v>
      </c>
      <c r="J773" s="52" t="s">
        <v>1401</v>
      </c>
      <c r="K773" s="171" t="str">
        <f t="shared" si="120"/>
        <v>400K16E35</v>
      </c>
      <c r="L773" s="172">
        <f t="shared" si="125"/>
        <v>1</v>
      </c>
      <c r="M773" s="173"/>
      <c r="N773" s="174" t="str">
        <f t="shared" si="119"/>
        <v/>
      </c>
      <c r="O773" s="190" t="str">
        <f>VLOOKUP(D773,TH!D$3:K$3889,6,0)</f>
        <v>x</v>
      </c>
      <c r="P773" s="175" t="str">
        <f>IF(M773&lt;&gt;0,M773,IF(ISNA(VLOOKUP(D773,TH!D$4:K$3889,6,0))=TRUE,"Nợ HP",""))</f>
        <v/>
      </c>
      <c r="Q773" s="174">
        <f t="shared" si="118"/>
        <v>771</v>
      </c>
      <c r="R773" s="175">
        <f t="shared" si="117"/>
        <v>1</v>
      </c>
    </row>
    <row r="774" spans="1:18" ht="24.75" customHeight="1">
      <c r="A774" s="54">
        <f t="shared" si="116"/>
        <v>772</v>
      </c>
      <c r="B774" s="55" t="str">
        <f t="shared" si="123"/>
        <v>K16E3529</v>
      </c>
      <c r="C774" s="54">
        <f t="shared" si="124"/>
        <v>29</v>
      </c>
      <c r="D774" s="50">
        <v>162333822</v>
      </c>
      <c r="E774" s="57" t="s">
        <v>307</v>
      </c>
      <c r="F774" s="58" t="s">
        <v>303</v>
      </c>
      <c r="G774" s="53" t="s">
        <v>456</v>
      </c>
      <c r="H774" s="51" t="s">
        <v>1354</v>
      </c>
      <c r="I774" s="56">
        <v>400</v>
      </c>
      <c r="J774" s="52" t="s">
        <v>1401</v>
      </c>
      <c r="K774" s="171" t="str">
        <f t="shared" si="120"/>
        <v>400K16E35</v>
      </c>
      <c r="L774" s="172">
        <f t="shared" si="125"/>
        <v>1</v>
      </c>
      <c r="M774" s="173"/>
      <c r="N774" s="174" t="str">
        <f t="shared" si="119"/>
        <v/>
      </c>
      <c r="O774" s="190" t="str">
        <f>VLOOKUP(D774,TH!D$3:K$3889,6,0)</f>
        <v>x</v>
      </c>
      <c r="P774" s="175" t="str">
        <f>IF(M774&lt;&gt;0,M774,IF(ISNA(VLOOKUP(D774,TH!D$4:K$3889,6,0))=TRUE,"Nợ HP",""))</f>
        <v/>
      </c>
      <c r="Q774" s="174">
        <f t="shared" si="118"/>
        <v>772</v>
      </c>
      <c r="R774" s="175">
        <f t="shared" si="117"/>
        <v>1</v>
      </c>
    </row>
    <row r="775" spans="1:18" ht="24.75" customHeight="1">
      <c r="A775" s="54">
        <f t="shared" si="116"/>
        <v>773</v>
      </c>
      <c r="B775" s="55" t="str">
        <f t="shared" si="123"/>
        <v>K16E3530</v>
      </c>
      <c r="C775" s="54">
        <f t="shared" si="124"/>
        <v>30</v>
      </c>
      <c r="D775" s="50">
        <v>162333830</v>
      </c>
      <c r="E775" s="57" t="s">
        <v>250</v>
      </c>
      <c r="F775" s="58" t="s">
        <v>1015</v>
      </c>
      <c r="G775" s="53" t="s">
        <v>1434</v>
      </c>
      <c r="H775" s="51" t="s">
        <v>1354</v>
      </c>
      <c r="I775" s="56">
        <v>400</v>
      </c>
      <c r="J775" s="52" t="s">
        <v>1401</v>
      </c>
      <c r="K775" s="171" t="str">
        <f t="shared" si="120"/>
        <v>400K16E35</v>
      </c>
      <c r="L775" s="172">
        <f t="shared" si="125"/>
        <v>1</v>
      </c>
      <c r="M775" s="173"/>
      <c r="N775" s="174" t="str">
        <f t="shared" si="119"/>
        <v/>
      </c>
      <c r="O775" s="190" t="str">
        <f>VLOOKUP(D775,TH!D$3:K$3889,6,0)</f>
        <v>x</v>
      </c>
      <c r="P775" s="175" t="str">
        <f>IF(M775&lt;&gt;0,M775,IF(ISNA(VLOOKUP(D775,TH!D$4:K$3889,6,0))=TRUE,"Nợ HP",""))</f>
        <v/>
      </c>
      <c r="Q775" s="174">
        <f t="shared" si="118"/>
        <v>773</v>
      </c>
      <c r="R775" s="175">
        <f t="shared" si="117"/>
        <v>1</v>
      </c>
    </row>
    <row r="776" spans="1:18" ht="24.75" customHeight="1">
      <c r="A776" s="54">
        <f t="shared" ref="A776:A839" si="126">A775+1</f>
        <v>774</v>
      </c>
      <c r="B776" s="55" t="str">
        <f t="shared" si="123"/>
        <v>K16E3531</v>
      </c>
      <c r="C776" s="54">
        <f t="shared" si="124"/>
        <v>31</v>
      </c>
      <c r="D776" s="50">
        <v>162337668</v>
      </c>
      <c r="E776" s="57" t="s">
        <v>281</v>
      </c>
      <c r="F776" s="58" t="s">
        <v>1435</v>
      </c>
      <c r="G776" s="53">
        <v>32235</v>
      </c>
      <c r="H776" s="51" t="s">
        <v>1354</v>
      </c>
      <c r="I776" s="56">
        <v>400</v>
      </c>
      <c r="J776" s="52" t="s">
        <v>1401</v>
      </c>
      <c r="K776" s="171" t="str">
        <f t="shared" si="120"/>
        <v>400K16E35</v>
      </c>
      <c r="L776" s="172">
        <f t="shared" si="125"/>
        <v>1</v>
      </c>
      <c r="M776" s="173"/>
      <c r="N776" s="174" t="str">
        <f t="shared" si="119"/>
        <v/>
      </c>
      <c r="O776" s="190" t="str">
        <f>VLOOKUP(D776,TH!D$3:K$3889,6,0)</f>
        <v>x</v>
      </c>
      <c r="P776" s="175" t="str">
        <f>IF(M776&lt;&gt;0,M776,IF(ISNA(VLOOKUP(D776,TH!D$4:K$3889,6,0))=TRUE,"Nợ HP",""))</f>
        <v/>
      </c>
      <c r="Q776" s="174">
        <f t="shared" si="118"/>
        <v>774</v>
      </c>
      <c r="R776" s="175">
        <f t="shared" ref="R776:R839" si="127">R775</f>
        <v>1</v>
      </c>
    </row>
    <row r="777" spans="1:18" ht="24.75" customHeight="1">
      <c r="A777" s="54">
        <f t="shared" si="126"/>
        <v>775</v>
      </c>
      <c r="B777" s="55" t="str">
        <f t="shared" si="123"/>
        <v>K16E3601</v>
      </c>
      <c r="C777" s="54">
        <f t="shared" si="124"/>
        <v>1</v>
      </c>
      <c r="D777" s="50">
        <v>162524114</v>
      </c>
      <c r="E777" s="57" t="s">
        <v>1436</v>
      </c>
      <c r="F777" s="58" t="s">
        <v>736</v>
      </c>
      <c r="G777" s="53" t="s">
        <v>301</v>
      </c>
      <c r="H777" s="51" t="s">
        <v>1437</v>
      </c>
      <c r="I777" s="56">
        <v>404</v>
      </c>
      <c r="J777" s="52" t="s">
        <v>1438</v>
      </c>
      <c r="K777" s="171" t="str">
        <f t="shared" si="120"/>
        <v>404K16E36</v>
      </c>
      <c r="L777" s="172">
        <f t="shared" si="125"/>
        <v>1</v>
      </c>
      <c r="M777" s="173"/>
      <c r="N777" s="174" t="str">
        <f t="shared" si="119"/>
        <v/>
      </c>
      <c r="O777" s="190" t="str">
        <f>VLOOKUP(D777,TH!D$3:K$3889,6,0)</f>
        <v>x</v>
      </c>
      <c r="P777" s="175" t="str">
        <f>IF(M777&lt;&gt;0,M777,IF(ISNA(VLOOKUP(D777,TH!D$4:K$3889,6,0))=TRUE,"Nợ HP",""))</f>
        <v/>
      </c>
      <c r="Q777" s="174">
        <f t="shared" si="118"/>
        <v>775</v>
      </c>
      <c r="R777" s="175">
        <f t="shared" si="127"/>
        <v>1</v>
      </c>
    </row>
    <row r="778" spans="1:18" ht="24.75" customHeight="1">
      <c r="A778" s="54">
        <f t="shared" si="126"/>
        <v>776</v>
      </c>
      <c r="B778" s="55" t="str">
        <f t="shared" si="123"/>
        <v>K16E3602</v>
      </c>
      <c r="C778" s="54">
        <f t="shared" si="124"/>
        <v>2</v>
      </c>
      <c r="D778" s="50">
        <v>162524120</v>
      </c>
      <c r="E778" s="57" t="s">
        <v>1439</v>
      </c>
      <c r="F778" s="58" t="s">
        <v>486</v>
      </c>
      <c r="G778" s="53" t="s">
        <v>796</v>
      </c>
      <c r="H778" s="51" t="s">
        <v>1440</v>
      </c>
      <c r="I778" s="56">
        <v>404</v>
      </c>
      <c r="J778" s="52" t="s">
        <v>1438</v>
      </c>
      <c r="K778" s="171" t="str">
        <f t="shared" si="120"/>
        <v>404K16E36</v>
      </c>
      <c r="L778" s="172">
        <f t="shared" si="125"/>
        <v>1</v>
      </c>
      <c r="M778" s="173"/>
      <c r="N778" s="174" t="str">
        <f t="shared" si="119"/>
        <v/>
      </c>
      <c r="O778" s="190" t="str">
        <f>VLOOKUP(D778,TH!D$3:K$3889,6,0)</f>
        <v>x</v>
      </c>
      <c r="P778" s="175" t="str">
        <f>IF(M778&lt;&gt;0,M778,IF(ISNA(VLOOKUP(D778,TH!D$4:K$3889,6,0))=TRUE,"Nợ HP",""))</f>
        <v/>
      </c>
      <c r="Q778" s="174">
        <f t="shared" si="118"/>
        <v>776</v>
      </c>
      <c r="R778" s="175">
        <f t="shared" si="127"/>
        <v>1</v>
      </c>
    </row>
    <row r="779" spans="1:18" ht="24.75" customHeight="1">
      <c r="A779" s="54">
        <f t="shared" si="126"/>
        <v>777</v>
      </c>
      <c r="B779" s="55" t="str">
        <f t="shared" si="123"/>
        <v>K16E3603</v>
      </c>
      <c r="C779" s="54">
        <f t="shared" si="124"/>
        <v>3</v>
      </c>
      <c r="D779" s="50">
        <v>162524128</v>
      </c>
      <c r="E779" s="57" t="s">
        <v>1441</v>
      </c>
      <c r="F779" s="58" t="s">
        <v>486</v>
      </c>
      <c r="G779" s="53" t="s">
        <v>1442</v>
      </c>
      <c r="H779" s="51" t="s">
        <v>1440</v>
      </c>
      <c r="I779" s="56">
        <v>404</v>
      </c>
      <c r="J779" s="52" t="s">
        <v>1438</v>
      </c>
      <c r="K779" s="171" t="str">
        <f t="shared" si="120"/>
        <v>404K16E36</v>
      </c>
      <c r="L779" s="172">
        <f t="shared" si="125"/>
        <v>1</v>
      </c>
      <c r="M779" s="173"/>
      <c r="N779" s="174" t="str">
        <f t="shared" si="119"/>
        <v/>
      </c>
      <c r="O779" s="190" t="str">
        <f>VLOOKUP(D779,TH!D$3:K$3889,6,0)</f>
        <v>x</v>
      </c>
      <c r="P779" s="175" t="str">
        <f>IF(M779&lt;&gt;0,M779,IF(ISNA(VLOOKUP(D779,TH!D$4:K$3889,6,0))=TRUE,"Nợ HP",""))</f>
        <v/>
      </c>
      <c r="Q779" s="174">
        <f t="shared" ref="Q779:Q842" si="128">Q778+1</f>
        <v>777</v>
      </c>
      <c r="R779" s="175">
        <f t="shared" si="127"/>
        <v>1</v>
      </c>
    </row>
    <row r="780" spans="1:18" ht="24.75" customHeight="1">
      <c r="A780" s="54">
        <f t="shared" si="126"/>
        <v>778</v>
      </c>
      <c r="B780" s="55" t="str">
        <f t="shared" si="123"/>
        <v>K16E3604</v>
      </c>
      <c r="C780" s="54">
        <f t="shared" si="124"/>
        <v>4</v>
      </c>
      <c r="D780" s="50">
        <v>162526842</v>
      </c>
      <c r="E780" s="57" t="s">
        <v>1443</v>
      </c>
      <c r="F780" s="58" t="s">
        <v>486</v>
      </c>
      <c r="G780" s="53" t="s">
        <v>242</v>
      </c>
      <c r="H780" s="51" t="s">
        <v>1437</v>
      </c>
      <c r="I780" s="56">
        <v>404</v>
      </c>
      <c r="J780" s="52" t="s">
        <v>1438</v>
      </c>
      <c r="K780" s="171" t="str">
        <f t="shared" si="120"/>
        <v>404K16E36</v>
      </c>
      <c r="L780" s="172">
        <f t="shared" si="125"/>
        <v>1</v>
      </c>
      <c r="M780" s="173"/>
      <c r="N780" s="174" t="str">
        <f t="shared" si="119"/>
        <v/>
      </c>
      <c r="O780" s="190" t="str">
        <f>VLOOKUP(D780,TH!D$3:K$3889,6,0)</f>
        <v>x</v>
      </c>
      <c r="P780" s="175" t="str">
        <f>IF(M780&lt;&gt;0,M780,IF(ISNA(VLOOKUP(D780,TH!D$4:K$3889,6,0))=TRUE,"Nợ HP",""))</f>
        <v/>
      </c>
      <c r="Q780" s="174">
        <f t="shared" si="128"/>
        <v>778</v>
      </c>
      <c r="R780" s="175">
        <f t="shared" si="127"/>
        <v>1</v>
      </c>
    </row>
    <row r="781" spans="1:18" ht="24.75" customHeight="1">
      <c r="A781" s="54">
        <f t="shared" si="126"/>
        <v>779</v>
      </c>
      <c r="B781" s="55" t="str">
        <f t="shared" si="123"/>
        <v>K16E3605</v>
      </c>
      <c r="C781" s="54">
        <f t="shared" si="124"/>
        <v>5</v>
      </c>
      <c r="D781" s="50">
        <v>162333697</v>
      </c>
      <c r="E781" s="57" t="s">
        <v>1024</v>
      </c>
      <c r="F781" s="58" t="s">
        <v>672</v>
      </c>
      <c r="G781" s="53" t="s">
        <v>825</v>
      </c>
      <c r="H781" s="51" t="s">
        <v>1440</v>
      </c>
      <c r="I781" s="56">
        <v>404</v>
      </c>
      <c r="J781" s="52" t="s">
        <v>1438</v>
      </c>
      <c r="K781" s="171" t="str">
        <f t="shared" si="120"/>
        <v>404K16E36</v>
      </c>
      <c r="L781" s="172">
        <f t="shared" si="125"/>
        <v>1</v>
      </c>
      <c r="M781" s="173"/>
      <c r="N781" s="174" t="str">
        <f t="shared" si="119"/>
        <v/>
      </c>
      <c r="O781" s="190" t="str">
        <f>VLOOKUP(D781,TH!D$3:K$3889,6,0)</f>
        <v>x</v>
      </c>
      <c r="P781" s="175" t="str">
        <f>IF(M781&lt;&gt;0,M781,IF(ISNA(VLOOKUP(D781,TH!D$4:K$3889,6,0))=TRUE,"Nợ HP",""))</f>
        <v/>
      </c>
      <c r="Q781" s="174">
        <f t="shared" si="128"/>
        <v>779</v>
      </c>
      <c r="R781" s="175">
        <f t="shared" si="127"/>
        <v>1</v>
      </c>
    </row>
    <row r="782" spans="1:18" ht="24.75" customHeight="1">
      <c r="A782" s="54">
        <f t="shared" si="126"/>
        <v>780</v>
      </c>
      <c r="B782" s="55" t="str">
        <f t="shared" si="123"/>
        <v>K16E3606</v>
      </c>
      <c r="C782" s="54">
        <f t="shared" si="124"/>
        <v>6</v>
      </c>
      <c r="D782" s="50">
        <v>162524142</v>
      </c>
      <c r="E782" s="57" t="s">
        <v>1010</v>
      </c>
      <c r="F782" s="58" t="s">
        <v>1022</v>
      </c>
      <c r="G782" s="53" t="s">
        <v>623</v>
      </c>
      <c r="H782" s="51" t="s">
        <v>1437</v>
      </c>
      <c r="I782" s="56">
        <v>404</v>
      </c>
      <c r="J782" s="52" t="s">
        <v>1438</v>
      </c>
      <c r="K782" s="171" t="str">
        <f t="shared" si="120"/>
        <v>404K16E36</v>
      </c>
      <c r="L782" s="172">
        <f t="shared" si="125"/>
        <v>1</v>
      </c>
      <c r="M782" s="173"/>
      <c r="N782" s="174" t="str">
        <f t="shared" si="119"/>
        <v/>
      </c>
      <c r="O782" s="190" t="str">
        <f>VLOOKUP(D782,TH!D$3:K$3889,6,0)</f>
        <v>x</v>
      </c>
      <c r="P782" s="175" t="str">
        <f>IF(M782&lt;&gt;0,M782,IF(ISNA(VLOOKUP(D782,TH!D$4:K$3889,6,0))=TRUE,"Nợ HP",""))</f>
        <v/>
      </c>
      <c r="Q782" s="174">
        <f t="shared" si="128"/>
        <v>780</v>
      </c>
      <c r="R782" s="175">
        <f t="shared" si="127"/>
        <v>1</v>
      </c>
    </row>
    <row r="783" spans="1:18" ht="24.75" customHeight="1">
      <c r="A783" s="54">
        <f t="shared" si="126"/>
        <v>781</v>
      </c>
      <c r="B783" s="55" t="str">
        <f t="shared" si="123"/>
        <v>K16E3607</v>
      </c>
      <c r="C783" s="54">
        <f t="shared" si="124"/>
        <v>7</v>
      </c>
      <c r="D783" s="50">
        <v>162524143</v>
      </c>
      <c r="E783" s="57" t="s">
        <v>1444</v>
      </c>
      <c r="F783" s="58" t="s">
        <v>1445</v>
      </c>
      <c r="G783" s="53" t="s">
        <v>551</v>
      </c>
      <c r="H783" s="51" t="s">
        <v>1440</v>
      </c>
      <c r="I783" s="56">
        <v>404</v>
      </c>
      <c r="J783" s="52" t="s">
        <v>1438</v>
      </c>
      <c r="K783" s="171" t="str">
        <f t="shared" si="120"/>
        <v>404K16E36</v>
      </c>
      <c r="L783" s="172">
        <f t="shared" si="125"/>
        <v>1</v>
      </c>
      <c r="M783" s="173"/>
      <c r="N783" s="174" t="str">
        <f t="shared" si="119"/>
        <v/>
      </c>
      <c r="O783" s="190" t="str">
        <f>VLOOKUP(D783,TH!D$3:K$3889,6,0)</f>
        <v>x</v>
      </c>
      <c r="P783" s="175" t="str">
        <f>IF(M783&lt;&gt;0,M783,IF(ISNA(VLOOKUP(D783,TH!D$4:K$3889,6,0))=TRUE,"Nợ HP",""))</f>
        <v/>
      </c>
      <c r="Q783" s="174">
        <f t="shared" si="128"/>
        <v>781</v>
      </c>
      <c r="R783" s="175">
        <f t="shared" si="127"/>
        <v>1</v>
      </c>
    </row>
    <row r="784" spans="1:18" ht="24.75" customHeight="1">
      <c r="A784" s="54">
        <f t="shared" si="126"/>
        <v>782</v>
      </c>
      <c r="B784" s="55" t="str">
        <f t="shared" si="123"/>
        <v>K16E3608</v>
      </c>
      <c r="C784" s="54">
        <f t="shared" si="124"/>
        <v>8</v>
      </c>
      <c r="D784" s="50">
        <v>162524157</v>
      </c>
      <c r="E784" s="57" t="s">
        <v>1446</v>
      </c>
      <c r="F784" s="58" t="s">
        <v>193</v>
      </c>
      <c r="G784" s="53" t="s">
        <v>985</v>
      </c>
      <c r="H784" s="51" t="s">
        <v>1440</v>
      </c>
      <c r="I784" s="56">
        <v>404</v>
      </c>
      <c r="J784" s="52" t="s">
        <v>1438</v>
      </c>
      <c r="K784" s="171" t="str">
        <f t="shared" si="120"/>
        <v>404K16E36</v>
      </c>
      <c r="L784" s="172">
        <f t="shared" si="125"/>
        <v>1</v>
      </c>
      <c r="M784" s="173"/>
      <c r="N784" s="174" t="str">
        <f t="shared" si="119"/>
        <v/>
      </c>
      <c r="O784" s="190" t="str">
        <f>VLOOKUP(D784,TH!D$3:K$3889,6,0)</f>
        <v>x</v>
      </c>
      <c r="P784" s="175" t="str">
        <f>IF(M784&lt;&gt;0,M784,IF(ISNA(VLOOKUP(D784,TH!D$4:K$3889,6,0))=TRUE,"Nợ HP",""))</f>
        <v/>
      </c>
      <c r="Q784" s="174">
        <f t="shared" si="128"/>
        <v>782</v>
      </c>
      <c r="R784" s="175">
        <f t="shared" si="127"/>
        <v>1</v>
      </c>
    </row>
    <row r="785" spans="1:18" ht="24.75" customHeight="1">
      <c r="A785" s="54">
        <f t="shared" si="126"/>
        <v>783</v>
      </c>
      <c r="B785" s="55" t="str">
        <f t="shared" si="123"/>
        <v>K16E3609</v>
      </c>
      <c r="C785" s="54">
        <f t="shared" si="124"/>
        <v>9</v>
      </c>
      <c r="D785" s="50">
        <v>162524189</v>
      </c>
      <c r="E785" s="57" t="s">
        <v>1357</v>
      </c>
      <c r="F785" s="58" t="s">
        <v>1447</v>
      </c>
      <c r="G785" s="53" t="s">
        <v>965</v>
      </c>
      <c r="H785" s="51" t="s">
        <v>1440</v>
      </c>
      <c r="I785" s="56">
        <v>404</v>
      </c>
      <c r="J785" s="52" t="s">
        <v>1438</v>
      </c>
      <c r="K785" s="171" t="str">
        <f t="shared" si="120"/>
        <v>404K16E36</v>
      </c>
      <c r="L785" s="172">
        <f t="shared" si="125"/>
        <v>1</v>
      </c>
      <c r="M785" s="173"/>
      <c r="N785" s="174" t="str">
        <f t="shared" si="119"/>
        <v/>
      </c>
      <c r="O785" s="190" t="str">
        <f>VLOOKUP(D785,TH!D$3:K$3889,6,0)</f>
        <v>x</v>
      </c>
      <c r="P785" s="175" t="str">
        <f>IF(M785&lt;&gt;0,M785,IF(ISNA(VLOOKUP(D785,TH!D$4:K$3889,6,0))=TRUE,"Nợ HP",""))</f>
        <v/>
      </c>
      <c r="Q785" s="174">
        <f t="shared" si="128"/>
        <v>783</v>
      </c>
      <c r="R785" s="175">
        <f t="shared" si="127"/>
        <v>1</v>
      </c>
    </row>
    <row r="786" spans="1:18" ht="24.75" customHeight="1">
      <c r="A786" s="54">
        <f t="shared" si="126"/>
        <v>784</v>
      </c>
      <c r="B786" s="55" t="str">
        <f t="shared" si="123"/>
        <v>K16E3610</v>
      </c>
      <c r="C786" s="54">
        <f t="shared" si="124"/>
        <v>10</v>
      </c>
      <c r="D786" s="50">
        <v>152523716</v>
      </c>
      <c r="E786" s="57" t="s">
        <v>1448</v>
      </c>
      <c r="F786" s="58" t="s">
        <v>1449</v>
      </c>
      <c r="G786" s="53" t="s">
        <v>1450</v>
      </c>
      <c r="H786" s="51" t="s">
        <v>1440</v>
      </c>
      <c r="I786" s="56">
        <v>404</v>
      </c>
      <c r="J786" s="52" t="s">
        <v>1438</v>
      </c>
      <c r="K786" s="171" t="str">
        <f t="shared" si="120"/>
        <v>404K16E36</v>
      </c>
      <c r="L786" s="172">
        <f t="shared" si="125"/>
        <v>1</v>
      </c>
      <c r="M786" s="173"/>
      <c r="N786" s="174" t="str">
        <f t="shared" si="119"/>
        <v/>
      </c>
      <c r="O786" s="190" t="str">
        <f>VLOOKUP(D786,TH!D$3:K$3889,6,0)</f>
        <v>x</v>
      </c>
      <c r="P786" s="175" t="str">
        <f>IF(M786&lt;&gt;0,M786,IF(ISNA(VLOOKUP(D786,TH!D$4:K$3889,6,0))=TRUE,"Nợ HP",""))</f>
        <v/>
      </c>
      <c r="Q786" s="174">
        <f t="shared" si="128"/>
        <v>784</v>
      </c>
      <c r="R786" s="175">
        <f t="shared" si="127"/>
        <v>1</v>
      </c>
    </row>
    <row r="787" spans="1:18" ht="24.75" customHeight="1">
      <c r="A787" s="54">
        <f t="shared" si="126"/>
        <v>785</v>
      </c>
      <c r="B787" s="55" t="str">
        <f t="shared" si="123"/>
        <v>K16E3611</v>
      </c>
      <c r="C787" s="54">
        <f t="shared" si="124"/>
        <v>11</v>
      </c>
      <c r="D787" s="50">
        <v>162524195</v>
      </c>
      <c r="E787" s="57" t="s">
        <v>1451</v>
      </c>
      <c r="F787" s="58" t="s">
        <v>205</v>
      </c>
      <c r="G787" s="53" t="s">
        <v>1218</v>
      </c>
      <c r="H787" s="51" t="s">
        <v>1440</v>
      </c>
      <c r="I787" s="56">
        <v>404</v>
      </c>
      <c r="J787" s="52" t="s">
        <v>1438</v>
      </c>
      <c r="K787" s="171" t="str">
        <f t="shared" si="120"/>
        <v>404K16E36</v>
      </c>
      <c r="L787" s="172">
        <f t="shared" si="125"/>
        <v>1</v>
      </c>
      <c r="M787" s="173"/>
      <c r="N787" s="174" t="str">
        <f t="shared" si="119"/>
        <v/>
      </c>
      <c r="O787" s="190" t="str">
        <f>VLOOKUP(D787,TH!D$3:K$3889,6,0)</f>
        <v>x</v>
      </c>
      <c r="P787" s="175" t="str">
        <f>IF(M787&lt;&gt;0,M787,IF(ISNA(VLOOKUP(D787,TH!D$4:K$3889,6,0))=TRUE,"Nợ HP",""))</f>
        <v/>
      </c>
      <c r="Q787" s="174">
        <f t="shared" si="128"/>
        <v>785</v>
      </c>
      <c r="R787" s="175">
        <f t="shared" si="127"/>
        <v>1</v>
      </c>
    </row>
    <row r="788" spans="1:18" ht="24.75" customHeight="1">
      <c r="A788" s="54">
        <f t="shared" si="126"/>
        <v>786</v>
      </c>
      <c r="B788" s="55" t="str">
        <f t="shared" si="123"/>
        <v>K16E3612</v>
      </c>
      <c r="C788" s="54">
        <f t="shared" si="124"/>
        <v>12</v>
      </c>
      <c r="D788" s="50">
        <v>162343851</v>
      </c>
      <c r="E788" s="57" t="s">
        <v>1452</v>
      </c>
      <c r="F788" s="58" t="s">
        <v>432</v>
      </c>
      <c r="G788" s="53" t="s">
        <v>1453</v>
      </c>
      <c r="H788" s="51" t="s">
        <v>1437</v>
      </c>
      <c r="I788" s="56">
        <v>404</v>
      </c>
      <c r="J788" s="52" t="s">
        <v>1438</v>
      </c>
      <c r="K788" s="171" t="str">
        <f t="shared" si="120"/>
        <v>404K16E36</v>
      </c>
      <c r="L788" s="172">
        <f t="shared" si="125"/>
        <v>1</v>
      </c>
      <c r="M788" s="173"/>
      <c r="N788" s="174" t="str">
        <f t="shared" si="119"/>
        <v/>
      </c>
      <c r="O788" s="190" t="str">
        <f>VLOOKUP(D788,TH!D$3:K$3889,6,0)</f>
        <v>x</v>
      </c>
      <c r="P788" s="175" t="str">
        <f>IF(M788&lt;&gt;0,M788,IF(ISNA(VLOOKUP(D788,TH!D$4:K$3889,6,0))=TRUE,"Nợ HP",""))</f>
        <v/>
      </c>
      <c r="Q788" s="174">
        <f t="shared" si="128"/>
        <v>786</v>
      </c>
      <c r="R788" s="175">
        <f t="shared" si="127"/>
        <v>1</v>
      </c>
    </row>
    <row r="789" spans="1:18" ht="24.75" customHeight="1">
      <c r="A789" s="54">
        <f t="shared" si="126"/>
        <v>787</v>
      </c>
      <c r="B789" s="55" t="str">
        <f t="shared" si="123"/>
        <v>K16E3613</v>
      </c>
      <c r="C789" s="54">
        <f t="shared" si="124"/>
        <v>13</v>
      </c>
      <c r="D789" s="50">
        <v>162524207</v>
      </c>
      <c r="E789" s="57" t="s">
        <v>1454</v>
      </c>
      <c r="F789" s="58" t="s">
        <v>208</v>
      </c>
      <c r="G789" s="53" t="s">
        <v>418</v>
      </c>
      <c r="H789" s="51" t="s">
        <v>1437</v>
      </c>
      <c r="I789" s="56">
        <v>404</v>
      </c>
      <c r="J789" s="52" t="s">
        <v>1438</v>
      </c>
      <c r="K789" s="171" t="str">
        <f t="shared" si="120"/>
        <v>404K16E36</v>
      </c>
      <c r="L789" s="172">
        <f t="shared" si="125"/>
        <v>1</v>
      </c>
      <c r="M789" s="173"/>
      <c r="N789" s="174" t="str">
        <f t="shared" si="119"/>
        <v/>
      </c>
      <c r="O789" s="190" t="str">
        <f>VLOOKUP(D789,TH!D$3:K$3889,6,0)</f>
        <v>x</v>
      </c>
      <c r="P789" s="175" t="str">
        <f>IF(M789&lt;&gt;0,M789,IF(ISNA(VLOOKUP(D789,TH!D$4:K$3889,6,0))=TRUE,"Nợ HP",""))</f>
        <v/>
      </c>
      <c r="Q789" s="174">
        <f t="shared" si="128"/>
        <v>787</v>
      </c>
      <c r="R789" s="175">
        <f t="shared" si="127"/>
        <v>1</v>
      </c>
    </row>
    <row r="790" spans="1:18" ht="24.75" customHeight="1">
      <c r="A790" s="54">
        <f t="shared" si="126"/>
        <v>788</v>
      </c>
      <c r="B790" s="55" t="str">
        <f t="shared" si="123"/>
        <v>K16E3614</v>
      </c>
      <c r="C790" s="54">
        <f t="shared" si="124"/>
        <v>14</v>
      </c>
      <c r="D790" s="50">
        <v>162524209</v>
      </c>
      <c r="E790" s="57" t="s">
        <v>1455</v>
      </c>
      <c r="F790" s="58" t="s">
        <v>211</v>
      </c>
      <c r="G790" s="53" t="s">
        <v>392</v>
      </c>
      <c r="H790" s="51" t="s">
        <v>1437</v>
      </c>
      <c r="I790" s="56">
        <v>404</v>
      </c>
      <c r="J790" s="52" t="s">
        <v>1438</v>
      </c>
      <c r="K790" s="171" t="str">
        <f t="shared" si="120"/>
        <v>404K16E36</v>
      </c>
      <c r="L790" s="172">
        <f t="shared" si="125"/>
        <v>1</v>
      </c>
      <c r="M790" s="173"/>
      <c r="N790" s="174" t="str">
        <f t="shared" ref="N790:N853" si="129">IF(M790&lt;&gt;0,"Học Ghép","")</f>
        <v/>
      </c>
      <c r="O790" s="190" t="str">
        <f>VLOOKUP(D790,TH!D$3:K$3889,6,0)</f>
        <v>x</v>
      </c>
      <c r="P790" s="175" t="str">
        <f>IF(M790&lt;&gt;0,M790,IF(ISNA(VLOOKUP(D790,TH!D$4:K$3889,6,0))=TRUE,"Nợ HP",""))</f>
        <v/>
      </c>
      <c r="Q790" s="174">
        <f t="shared" si="128"/>
        <v>788</v>
      </c>
      <c r="R790" s="175">
        <f t="shared" si="127"/>
        <v>1</v>
      </c>
    </row>
    <row r="791" spans="1:18" ht="24.75" customHeight="1">
      <c r="A791" s="54">
        <f t="shared" si="126"/>
        <v>789</v>
      </c>
      <c r="B791" s="55" t="str">
        <f t="shared" si="123"/>
        <v>K16E3615</v>
      </c>
      <c r="C791" s="54">
        <f t="shared" si="124"/>
        <v>15</v>
      </c>
      <c r="D791" s="50">
        <v>162524211</v>
      </c>
      <c r="E791" s="57" t="s">
        <v>695</v>
      </c>
      <c r="F791" s="58" t="s">
        <v>751</v>
      </c>
      <c r="G791" s="53" t="s">
        <v>1109</v>
      </c>
      <c r="H791" s="51" t="s">
        <v>1437</v>
      </c>
      <c r="I791" s="56">
        <v>404</v>
      </c>
      <c r="J791" s="52" t="s">
        <v>1438</v>
      </c>
      <c r="K791" s="171" t="str">
        <f t="shared" ref="K791:K854" si="130">I791&amp;J791</f>
        <v>404K16E36</v>
      </c>
      <c r="L791" s="172">
        <f t="shared" si="125"/>
        <v>1</v>
      </c>
      <c r="M791" s="173"/>
      <c r="N791" s="174" t="str">
        <f t="shared" si="129"/>
        <v/>
      </c>
      <c r="O791" s="190" t="str">
        <f>VLOOKUP(D791,TH!D$3:K$3889,6,0)</f>
        <v>x</v>
      </c>
      <c r="P791" s="175" t="str">
        <f>IF(M791&lt;&gt;0,M791,IF(ISNA(VLOOKUP(D791,TH!D$4:K$3889,6,0))=TRUE,"Nợ HP",""))</f>
        <v/>
      </c>
      <c r="Q791" s="174">
        <f t="shared" si="128"/>
        <v>789</v>
      </c>
      <c r="R791" s="175">
        <f t="shared" si="127"/>
        <v>1</v>
      </c>
    </row>
    <row r="792" spans="1:18" ht="24.75" customHeight="1">
      <c r="A792" s="54">
        <f t="shared" si="126"/>
        <v>790</v>
      </c>
      <c r="B792" s="55" t="str">
        <f t="shared" si="123"/>
        <v>K16E3616</v>
      </c>
      <c r="C792" s="54">
        <f t="shared" si="124"/>
        <v>16</v>
      </c>
      <c r="D792" s="50">
        <v>162524215</v>
      </c>
      <c r="E792" s="57" t="s">
        <v>1456</v>
      </c>
      <c r="F792" s="58" t="s">
        <v>437</v>
      </c>
      <c r="G792" s="53" t="s">
        <v>1457</v>
      </c>
      <c r="H792" s="51" t="s">
        <v>1440</v>
      </c>
      <c r="I792" s="56">
        <v>404</v>
      </c>
      <c r="J792" s="52" t="s">
        <v>1438</v>
      </c>
      <c r="K792" s="171" t="str">
        <f t="shared" si="130"/>
        <v>404K16E36</v>
      </c>
      <c r="L792" s="172">
        <f t="shared" si="125"/>
        <v>1</v>
      </c>
      <c r="M792" s="173"/>
      <c r="N792" s="174" t="str">
        <f t="shared" si="129"/>
        <v/>
      </c>
      <c r="O792" s="190" t="str">
        <f>VLOOKUP(D792,TH!D$3:K$3889,6,0)</f>
        <v>x</v>
      </c>
      <c r="P792" s="175" t="str">
        <f>IF(M792&lt;&gt;0,M792,IF(ISNA(VLOOKUP(D792,TH!D$4:K$3889,6,0))=TRUE,"Nợ HP",""))</f>
        <v/>
      </c>
      <c r="Q792" s="174">
        <f t="shared" si="128"/>
        <v>790</v>
      </c>
      <c r="R792" s="175">
        <f t="shared" si="127"/>
        <v>1</v>
      </c>
    </row>
    <row r="793" spans="1:18" ht="24.75" customHeight="1">
      <c r="A793" s="54">
        <f t="shared" si="126"/>
        <v>791</v>
      </c>
      <c r="B793" s="55" t="str">
        <f t="shared" si="123"/>
        <v>K16E3617</v>
      </c>
      <c r="C793" s="54">
        <f t="shared" si="124"/>
        <v>17</v>
      </c>
      <c r="D793" s="50">
        <v>162524228</v>
      </c>
      <c r="E793" s="57" t="s">
        <v>1458</v>
      </c>
      <c r="F793" s="58" t="s">
        <v>221</v>
      </c>
      <c r="G793" s="53" t="s">
        <v>445</v>
      </c>
      <c r="H793" s="51" t="s">
        <v>1437</v>
      </c>
      <c r="I793" s="56">
        <v>404</v>
      </c>
      <c r="J793" s="52" t="s">
        <v>1438</v>
      </c>
      <c r="K793" s="171" t="str">
        <f t="shared" si="130"/>
        <v>404K16E36</v>
      </c>
      <c r="L793" s="172">
        <f t="shared" si="125"/>
        <v>1</v>
      </c>
      <c r="M793" s="173"/>
      <c r="N793" s="174" t="str">
        <f t="shared" si="129"/>
        <v/>
      </c>
      <c r="O793" s="190" t="str">
        <f>VLOOKUP(D793,TH!D$3:K$3889,6,0)</f>
        <v>x</v>
      </c>
      <c r="P793" s="175" t="str">
        <f>IF(M793&lt;&gt;0,M793,IF(ISNA(VLOOKUP(D793,TH!D$4:K$3889,6,0))=TRUE,"Nợ HP",""))</f>
        <v/>
      </c>
      <c r="Q793" s="174">
        <f t="shared" si="128"/>
        <v>791</v>
      </c>
      <c r="R793" s="175">
        <f t="shared" si="127"/>
        <v>1</v>
      </c>
    </row>
    <row r="794" spans="1:18" ht="24.75" customHeight="1">
      <c r="A794" s="54">
        <f t="shared" si="126"/>
        <v>792</v>
      </c>
      <c r="B794" s="55" t="str">
        <f t="shared" si="123"/>
        <v>K16E3618</v>
      </c>
      <c r="C794" s="54">
        <f t="shared" si="124"/>
        <v>18</v>
      </c>
      <c r="D794" s="50">
        <v>162524235</v>
      </c>
      <c r="E794" s="57" t="s">
        <v>198</v>
      </c>
      <c r="F794" s="58" t="s">
        <v>440</v>
      </c>
      <c r="G794" s="53" t="s">
        <v>789</v>
      </c>
      <c r="H794" s="51" t="s">
        <v>1440</v>
      </c>
      <c r="I794" s="56">
        <v>404</v>
      </c>
      <c r="J794" s="52" t="s">
        <v>1438</v>
      </c>
      <c r="K794" s="171" t="str">
        <f t="shared" si="130"/>
        <v>404K16E36</v>
      </c>
      <c r="L794" s="172">
        <f t="shared" si="125"/>
        <v>1</v>
      </c>
      <c r="M794" s="173"/>
      <c r="N794" s="174" t="str">
        <f t="shared" si="129"/>
        <v/>
      </c>
      <c r="O794" s="190" t="str">
        <f>VLOOKUP(D794,TH!D$3:K$3889,6,0)</f>
        <v>x</v>
      </c>
      <c r="P794" s="175" t="str">
        <f>IF(M794&lt;&gt;0,M794,IF(ISNA(VLOOKUP(D794,TH!D$4:K$3889,6,0))=TRUE,"Nợ HP",""))</f>
        <v/>
      </c>
      <c r="Q794" s="174">
        <f t="shared" si="128"/>
        <v>792</v>
      </c>
      <c r="R794" s="175">
        <f t="shared" si="127"/>
        <v>1</v>
      </c>
    </row>
    <row r="795" spans="1:18" ht="24.75" customHeight="1">
      <c r="A795" s="54">
        <f t="shared" si="126"/>
        <v>793</v>
      </c>
      <c r="B795" s="55" t="str">
        <f t="shared" si="123"/>
        <v>K16E3619</v>
      </c>
      <c r="C795" s="54">
        <f t="shared" si="124"/>
        <v>19</v>
      </c>
      <c r="D795" s="50">
        <v>162524248</v>
      </c>
      <c r="E795" s="57" t="s">
        <v>1459</v>
      </c>
      <c r="F795" s="58" t="s">
        <v>238</v>
      </c>
      <c r="G795" s="53" t="s">
        <v>247</v>
      </c>
      <c r="H795" s="51" t="s">
        <v>1437</v>
      </c>
      <c r="I795" s="56">
        <v>404</v>
      </c>
      <c r="J795" s="52" t="s">
        <v>1438</v>
      </c>
      <c r="K795" s="171" t="str">
        <f t="shared" si="130"/>
        <v>404K16E36</v>
      </c>
      <c r="L795" s="172">
        <f t="shared" si="125"/>
        <v>1</v>
      </c>
      <c r="M795" s="173"/>
      <c r="N795" s="174" t="str">
        <f t="shared" si="129"/>
        <v/>
      </c>
      <c r="O795" s="190" t="str">
        <f>VLOOKUP(D795,TH!D$3:K$3889,6,0)</f>
        <v>x</v>
      </c>
      <c r="P795" s="175" t="str">
        <f>IF(M795&lt;&gt;0,M795,IF(ISNA(VLOOKUP(D795,TH!D$4:K$3889,6,0))=TRUE,"Nợ HP",""))</f>
        <v/>
      </c>
      <c r="Q795" s="174">
        <f t="shared" si="128"/>
        <v>793</v>
      </c>
      <c r="R795" s="175">
        <f t="shared" si="127"/>
        <v>1</v>
      </c>
    </row>
    <row r="796" spans="1:18" ht="24.75" customHeight="1">
      <c r="A796" s="54">
        <f t="shared" si="126"/>
        <v>794</v>
      </c>
      <c r="B796" s="55" t="str">
        <f t="shared" si="123"/>
        <v>K16E3620</v>
      </c>
      <c r="C796" s="54">
        <f t="shared" si="124"/>
        <v>20</v>
      </c>
      <c r="D796" s="50">
        <v>162524257</v>
      </c>
      <c r="E796" s="57" t="s">
        <v>1460</v>
      </c>
      <c r="F796" s="58" t="s">
        <v>112</v>
      </c>
      <c r="G796" s="53" t="s">
        <v>1021</v>
      </c>
      <c r="H796" s="51" t="s">
        <v>1437</v>
      </c>
      <c r="I796" s="56">
        <v>404</v>
      </c>
      <c r="J796" s="52" t="s">
        <v>1438</v>
      </c>
      <c r="K796" s="171" t="str">
        <f t="shared" si="130"/>
        <v>404K16E36</v>
      </c>
      <c r="L796" s="172">
        <f t="shared" si="125"/>
        <v>1</v>
      </c>
      <c r="M796" s="173"/>
      <c r="N796" s="174" t="str">
        <f t="shared" si="129"/>
        <v/>
      </c>
      <c r="O796" s="190" t="str">
        <f>VLOOKUP(D796,TH!D$3:K$3889,6,0)</f>
        <v>x</v>
      </c>
      <c r="P796" s="175" t="str">
        <f>IF(M796&lt;&gt;0,M796,IF(ISNA(VLOOKUP(D796,TH!D$4:K$3889,6,0))=TRUE,"Nợ HP",""))</f>
        <v/>
      </c>
      <c r="Q796" s="174">
        <f t="shared" si="128"/>
        <v>794</v>
      </c>
      <c r="R796" s="175">
        <f t="shared" si="127"/>
        <v>1</v>
      </c>
    </row>
    <row r="797" spans="1:18" ht="24.75" customHeight="1">
      <c r="A797" s="54">
        <f t="shared" si="126"/>
        <v>795</v>
      </c>
      <c r="B797" s="55" t="str">
        <f t="shared" si="123"/>
        <v>K16E3621</v>
      </c>
      <c r="C797" s="54">
        <f t="shared" si="124"/>
        <v>21</v>
      </c>
      <c r="D797" s="50">
        <v>162524260</v>
      </c>
      <c r="E797" s="57" t="s">
        <v>1461</v>
      </c>
      <c r="F797" s="58" t="s">
        <v>1207</v>
      </c>
      <c r="G797" s="53" t="s">
        <v>1197</v>
      </c>
      <c r="H797" s="51" t="s">
        <v>1440</v>
      </c>
      <c r="I797" s="56">
        <v>404</v>
      </c>
      <c r="J797" s="52" t="s">
        <v>1438</v>
      </c>
      <c r="K797" s="171" t="str">
        <f t="shared" si="130"/>
        <v>404K16E36</v>
      </c>
      <c r="L797" s="172">
        <f t="shared" si="125"/>
        <v>1</v>
      </c>
      <c r="M797" s="173"/>
      <c r="N797" s="174" t="str">
        <f t="shared" si="129"/>
        <v/>
      </c>
      <c r="O797" s="190" t="str">
        <f>VLOOKUP(D797,TH!D$3:K$3889,6,0)</f>
        <v>x</v>
      </c>
      <c r="P797" s="175" t="str">
        <f>IF(M797&lt;&gt;0,M797,IF(ISNA(VLOOKUP(D797,TH!D$4:K$3889,6,0))=TRUE,"Nợ HP",""))</f>
        <v/>
      </c>
      <c r="Q797" s="174">
        <f t="shared" si="128"/>
        <v>795</v>
      </c>
      <c r="R797" s="175">
        <f t="shared" si="127"/>
        <v>1</v>
      </c>
    </row>
    <row r="798" spans="1:18" ht="24.75" customHeight="1">
      <c r="A798" s="54">
        <f t="shared" si="126"/>
        <v>796</v>
      </c>
      <c r="B798" s="55" t="str">
        <f t="shared" si="123"/>
        <v>K16E3622</v>
      </c>
      <c r="C798" s="54">
        <f t="shared" si="124"/>
        <v>22</v>
      </c>
      <c r="D798" s="50">
        <v>162524273</v>
      </c>
      <c r="E798" s="57" t="s">
        <v>1462</v>
      </c>
      <c r="F798" s="58" t="s">
        <v>448</v>
      </c>
      <c r="G798" s="53" t="s">
        <v>298</v>
      </c>
      <c r="H798" s="51" t="s">
        <v>1437</v>
      </c>
      <c r="I798" s="56">
        <v>404</v>
      </c>
      <c r="J798" s="52" t="s">
        <v>1438</v>
      </c>
      <c r="K798" s="171" t="str">
        <f t="shared" si="130"/>
        <v>404K16E36</v>
      </c>
      <c r="L798" s="172">
        <f t="shared" si="125"/>
        <v>1</v>
      </c>
      <c r="M798" s="173"/>
      <c r="N798" s="174" t="str">
        <f t="shared" si="129"/>
        <v/>
      </c>
      <c r="O798" s="190" t="str">
        <f>VLOOKUP(D798,TH!D$3:K$3889,6,0)</f>
        <v>x</v>
      </c>
      <c r="P798" s="175" t="str">
        <f>IF(M798&lt;&gt;0,M798,IF(ISNA(VLOOKUP(D798,TH!D$4:K$3889,6,0))=TRUE,"Nợ HP",""))</f>
        <v/>
      </c>
      <c r="Q798" s="174">
        <f t="shared" si="128"/>
        <v>796</v>
      </c>
      <c r="R798" s="175">
        <f t="shared" si="127"/>
        <v>1</v>
      </c>
    </row>
    <row r="799" spans="1:18" ht="24.75" customHeight="1">
      <c r="A799" s="54">
        <f t="shared" si="126"/>
        <v>797</v>
      </c>
      <c r="B799" s="55" t="str">
        <f t="shared" si="123"/>
        <v>K16E3623</v>
      </c>
      <c r="C799" s="54">
        <f t="shared" si="124"/>
        <v>23</v>
      </c>
      <c r="D799" s="50">
        <v>162524274</v>
      </c>
      <c r="E799" s="57" t="s">
        <v>1463</v>
      </c>
      <c r="F799" s="58" t="s">
        <v>448</v>
      </c>
      <c r="G799" s="53" t="s">
        <v>1044</v>
      </c>
      <c r="H799" s="51" t="s">
        <v>1440</v>
      </c>
      <c r="I799" s="56">
        <v>404</v>
      </c>
      <c r="J799" s="52" t="s">
        <v>1438</v>
      </c>
      <c r="K799" s="171" t="str">
        <f t="shared" si="130"/>
        <v>404K16E36</v>
      </c>
      <c r="L799" s="172">
        <f t="shared" si="125"/>
        <v>1</v>
      </c>
      <c r="M799" s="173"/>
      <c r="N799" s="174" t="str">
        <f t="shared" si="129"/>
        <v/>
      </c>
      <c r="O799" s="190" t="str">
        <f>VLOOKUP(D799,TH!D$3:K$3889,6,0)</f>
        <v>x</v>
      </c>
      <c r="P799" s="175" t="str">
        <f>IF(M799&lt;&gt;0,M799,IF(ISNA(VLOOKUP(D799,TH!D$4:K$3889,6,0))=TRUE,"Nợ HP",""))</f>
        <v/>
      </c>
      <c r="Q799" s="174">
        <f t="shared" si="128"/>
        <v>797</v>
      </c>
      <c r="R799" s="175">
        <f t="shared" si="127"/>
        <v>1</v>
      </c>
    </row>
    <row r="800" spans="1:18" ht="24.75" customHeight="1">
      <c r="A800" s="54">
        <f t="shared" si="126"/>
        <v>798</v>
      </c>
      <c r="B800" s="55" t="str">
        <f t="shared" si="123"/>
        <v>K16E3624</v>
      </c>
      <c r="C800" s="54">
        <f t="shared" si="124"/>
        <v>24</v>
      </c>
      <c r="D800" s="50">
        <v>162337621</v>
      </c>
      <c r="E800" s="57" t="s">
        <v>123</v>
      </c>
      <c r="F800" s="58" t="s">
        <v>453</v>
      </c>
      <c r="G800" s="53" t="s">
        <v>973</v>
      </c>
      <c r="H800" s="51" t="s">
        <v>1437</v>
      </c>
      <c r="I800" s="56">
        <v>404</v>
      </c>
      <c r="J800" s="52" t="s">
        <v>1438</v>
      </c>
      <c r="K800" s="171" t="str">
        <f t="shared" si="130"/>
        <v>404K16E36</v>
      </c>
      <c r="L800" s="172">
        <f t="shared" si="125"/>
        <v>1</v>
      </c>
      <c r="M800" s="173"/>
      <c r="N800" s="174" t="str">
        <f t="shared" si="129"/>
        <v/>
      </c>
      <c r="O800" s="190" t="str">
        <f>VLOOKUP(D800,TH!D$3:K$3889,6,0)</f>
        <v>x</v>
      </c>
      <c r="P800" s="175" t="str">
        <f>IF(M800&lt;&gt;0,M800,IF(ISNA(VLOOKUP(D800,TH!D$4:K$3889,6,0))=TRUE,"Nợ HP",""))</f>
        <v/>
      </c>
      <c r="Q800" s="174">
        <f t="shared" si="128"/>
        <v>798</v>
      </c>
      <c r="R800" s="175">
        <f t="shared" si="127"/>
        <v>1</v>
      </c>
    </row>
    <row r="801" spans="1:18" ht="24.75" customHeight="1">
      <c r="A801" s="54">
        <f t="shared" si="126"/>
        <v>799</v>
      </c>
      <c r="B801" s="55" t="str">
        <f t="shared" si="123"/>
        <v>K16E3625</v>
      </c>
      <c r="C801" s="54">
        <f t="shared" si="124"/>
        <v>25</v>
      </c>
      <c r="D801" s="50">
        <v>162524283</v>
      </c>
      <c r="E801" s="57" t="s">
        <v>1464</v>
      </c>
      <c r="F801" s="58" t="s">
        <v>455</v>
      </c>
      <c r="G801" s="53" t="s">
        <v>705</v>
      </c>
      <c r="H801" s="51" t="s">
        <v>1440</v>
      </c>
      <c r="I801" s="56">
        <v>404</v>
      </c>
      <c r="J801" s="52" t="s">
        <v>1438</v>
      </c>
      <c r="K801" s="171" t="str">
        <f t="shared" si="130"/>
        <v>404K16E36</v>
      </c>
      <c r="L801" s="172">
        <f t="shared" si="125"/>
        <v>1</v>
      </c>
      <c r="M801" s="173"/>
      <c r="N801" s="174" t="str">
        <f t="shared" si="129"/>
        <v/>
      </c>
      <c r="O801" s="190" t="str">
        <f>VLOOKUP(D801,TH!D$3:K$3889,6,0)</f>
        <v>x</v>
      </c>
      <c r="P801" s="175" t="str">
        <f>IF(M801&lt;&gt;0,M801,IF(ISNA(VLOOKUP(D801,TH!D$4:K$3889,6,0))=TRUE,"Nợ HP",""))</f>
        <v/>
      </c>
      <c r="Q801" s="174">
        <f t="shared" si="128"/>
        <v>799</v>
      </c>
      <c r="R801" s="175">
        <f t="shared" si="127"/>
        <v>1</v>
      </c>
    </row>
    <row r="802" spans="1:18" ht="24.75" customHeight="1">
      <c r="A802" s="54">
        <f t="shared" si="126"/>
        <v>800</v>
      </c>
      <c r="B802" s="55" t="str">
        <f t="shared" si="123"/>
        <v>K16E3626</v>
      </c>
      <c r="C802" s="54">
        <f t="shared" si="124"/>
        <v>26</v>
      </c>
      <c r="D802" s="50">
        <v>162524284</v>
      </c>
      <c r="E802" s="57" t="s">
        <v>1032</v>
      </c>
      <c r="F802" s="58" t="s">
        <v>767</v>
      </c>
      <c r="G802" s="53" t="s">
        <v>1465</v>
      </c>
      <c r="H802" s="51" t="s">
        <v>1437</v>
      </c>
      <c r="I802" s="56">
        <v>404</v>
      </c>
      <c r="J802" s="52" t="s">
        <v>1438</v>
      </c>
      <c r="K802" s="171" t="str">
        <f t="shared" si="130"/>
        <v>404K16E36</v>
      </c>
      <c r="L802" s="172">
        <f t="shared" si="125"/>
        <v>1</v>
      </c>
      <c r="M802" s="173"/>
      <c r="N802" s="174" t="str">
        <f t="shared" si="129"/>
        <v/>
      </c>
      <c r="O802" s="190" t="str">
        <f>VLOOKUP(D802,TH!D$3:K$3889,6,0)</f>
        <v>x</v>
      </c>
      <c r="P802" s="175" t="str">
        <f>IF(M802&lt;&gt;0,M802,IF(ISNA(VLOOKUP(D802,TH!D$4:K$3889,6,0))=TRUE,"Nợ HP",""))</f>
        <v/>
      </c>
      <c r="Q802" s="174">
        <f t="shared" si="128"/>
        <v>800</v>
      </c>
      <c r="R802" s="175">
        <f t="shared" si="127"/>
        <v>1</v>
      </c>
    </row>
    <row r="803" spans="1:18" ht="24.75" customHeight="1">
      <c r="A803" s="54">
        <f t="shared" si="126"/>
        <v>801</v>
      </c>
      <c r="B803" s="55" t="str">
        <f t="shared" si="123"/>
        <v>K16E3627</v>
      </c>
      <c r="C803" s="54">
        <f t="shared" si="124"/>
        <v>27</v>
      </c>
      <c r="D803" s="50">
        <v>162524476</v>
      </c>
      <c r="E803" s="57" t="s">
        <v>484</v>
      </c>
      <c r="F803" s="58" t="s">
        <v>459</v>
      </c>
      <c r="G803" s="53" t="s">
        <v>1019</v>
      </c>
      <c r="H803" s="51" t="s">
        <v>1437</v>
      </c>
      <c r="I803" s="56">
        <v>404</v>
      </c>
      <c r="J803" s="52" t="s">
        <v>1438</v>
      </c>
      <c r="K803" s="171" t="str">
        <f t="shared" si="130"/>
        <v>404K16E36</v>
      </c>
      <c r="L803" s="172">
        <f t="shared" si="125"/>
        <v>1</v>
      </c>
      <c r="M803" s="173"/>
      <c r="N803" s="174" t="str">
        <f t="shared" si="129"/>
        <v/>
      </c>
      <c r="O803" s="190" t="str">
        <f>VLOOKUP(D803,TH!D$3:K$3889,6,0)</f>
        <v>x</v>
      </c>
      <c r="P803" s="175" t="str">
        <f>IF(M803&lt;&gt;0,M803,IF(ISNA(VLOOKUP(D803,TH!D$4:K$3889,6,0))=TRUE,"Nợ HP",""))</f>
        <v/>
      </c>
      <c r="Q803" s="174">
        <f t="shared" si="128"/>
        <v>801</v>
      </c>
      <c r="R803" s="175">
        <f t="shared" si="127"/>
        <v>1</v>
      </c>
    </row>
    <row r="804" spans="1:18" ht="24.75" customHeight="1">
      <c r="A804" s="54">
        <f t="shared" si="126"/>
        <v>802</v>
      </c>
      <c r="B804" s="55" t="str">
        <f t="shared" si="123"/>
        <v>K16E3628</v>
      </c>
      <c r="C804" s="54">
        <f t="shared" si="124"/>
        <v>28</v>
      </c>
      <c r="D804" s="50">
        <v>162524307</v>
      </c>
      <c r="E804" s="57" t="s">
        <v>1466</v>
      </c>
      <c r="F804" s="58" t="s">
        <v>1467</v>
      </c>
      <c r="G804" s="53" t="s">
        <v>752</v>
      </c>
      <c r="H804" s="51" t="s">
        <v>1437</v>
      </c>
      <c r="I804" s="56">
        <v>404</v>
      </c>
      <c r="J804" s="52" t="s">
        <v>1438</v>
      </c>
      <c r="K804" s="171" t="str">
        <f t="shared" si="130"/>
        <v>404K16E36</v>
      </c>
      <c r="L804" s="172">
        <f t="shared" si="125"/>
        <v>1</v>
      </c>
      <c r="M804" s="173"/>
      <c r="N804" s="174" t="str">
        <f t="shared" si="129"/>
        <v/>
      </c>
      <c r="O804" s="190" t="str">
        <f>VLOOKUP(D804,TH!D$3:K$3889,6,0)</f>
        <v>x</v>
      </c>
      <c r="P804" s="175" t="str">
        <f>IF(M804&lt;&gt;0,M804,IF(ISNA(VLOOKUP(D804,TH!D$4:K$3889,6,0))=TRUE,"Nợ HP",""))</f>
        <v/>
      </c>
      <c r="Q804" s="174">
        <f t="shared" si="128"/>
        <v>802</v>
      </c>
      <c r="R804" s="175">
        <f t="shared" si="127"/>
        <v>1</v>
      </c>
    </row>
    <row r="805" spans="1:18" ht="24.75" customHeight="1">
      <c r="A805" s="54">
        <f t="shared" si="126"/>
        <v>803</v>
      </c>
      <c r="B805" s="55" t="str">
        <f t="shared" si="123"/>
        <v>K16E3629</v>
      </c>
      <c r="C805" s="54">
        <f t="shared" si="124"/>
        <v>29</v>
      </c>
      <c r="D805" s="50">
        <v>162524311</v>
      </c>
      <c r="E805" s="57" t="s">
        <v>1468</v>
      </c>
      <c r="F805" s="58" t="s">
        <v>532</v>
      </c>
      <c r="G805" s="53" t="s">
        <v>816</v>
      </c>
      <c r="H805" s="51" t="s">
        <v>1440</v>
      </c>
      <c r="I805" s="56">
        <v>404</v>
      </c>
      <c r="J805" s="52" t="s">
        <v>1438</v>
      </c>
      <c r="K805" s="171" t="str">
        <f t="shared" si="130"/>
        <v>404K16E36</v>
      </c>
      <c r="L805" s="172">
        <f t="shared" si="125"/>
        <v>1</v>
      </c>
      <c r="M805" s="173"/>
      <c r="N805" s="174" t="str">
        <f t="shared" si="129"/>
        <v/>
      </c>
      <c r="O805" s="190" t="str">
        <f>VLOOKUP(D805,TH!D$3:K$3889,6,0)</f>
        <v>x</v>
      </c>
      <c r="P805" s="175" t="str">
        <f>IF(M805&lt;&gt;0,M805,IF(ISNA(VLOOKUP(D805,TH!D$4:K$3889,6,0))=TRUE,"Nợ HP",""))</f>
        <v/>
      </c>
      <c r="Q805" s="174">
        <f t="shared" si="128"/>
        <v>803</v>
      </c>
      <c r="R805" s="175">
        <f t="shared" si="127"/>
        <v>1</v>
      </c>
    </row>
    <row r="806" spans="1:18" ht="24.75" customHeight="1">
      <c r="A806" s="54">
        <f t="shared" si="126"/>
        <v>804</v>
      </c>
      <c r="B806" s="55" t="str">
        <f t="shared" si="123"/>
        <v>K16E3630</v>
      </c>
      <c r="C806" s="54">
        <f t="shared" si="124"/>
        <v>30</v>
      </c>
      <c r="D806" s="50">
        <v>162524315</v>
      </c>
      <c r="E806" s="57" t="s">
        <v>281</v>
      </c>
      <c r="F806" s="58" t="s">
        <v>1469</v>
      </c>
      <c r="G806" s="53" t="s">
        <v>1132</v>
      </c>
      <c r="H806" s="51" t="s">
        <v>1437</v>
      </c>
      <c r="I806" s="56">
        <v>404</v>
      </c>
      <c r="J806" s="52" t="s">
        <v>1438</v>
      </c>
      <c r="K806" s="171" t="str">
        <f t="shared" si="130"/>
        <v>404K16E36</v>
      </c>
      <c r="L806" s="172">
        <f t="shared" si="125"/>
        <v>1</v>
      </c>
      <c r="M806" s="173"/>
      <c r="N806" s="174" t="str">
        <f t="shared" si="129"/>
        <v/>
      </c>
      <c r="O806" s="190" t="str">
        <f>VLOOKUP(D806,TH!D$3:K$3889,6,0)</f>
        <v>x</v>
      </c>
      <c r="P806" s="175" t="str">
        <f>IF(M806&lt;&gt;0,M806,IF(ISNA(VLOOKUP(D806,TH!D$4:K$3889,6,0))=TRUE,"Nợ HP",""))</f>
        <v/>
      </c>
      <c r="Q806" s="174">
        <f t="shared" si="128"/>
        <v>804</v>
      </c>
      <c r="R806" s="175">
        <f t="shared" si="127"/>
        <v>1</v>
      </c>
    </row>
    <row r="807" spans="1:18" ht="24.75" customHeight="1">
      <c r="A807" s="54">
        <f t="shared" si="126"/>
        <v>805</v>
      </c>
      <c r="B807" s="55" t="str">
        <f t="shared" si="123"/>
        <v>K16E3631</v>
      </c>
      <c r="C807" s="54">
        <f t="shared" si="124"/>
        <v>31</v>
      </c>
      <c r="D807" s="50">
        <v>162524316</v>
      </c>
      <c r="E807" s="57" t="s">
        <v>1470</v>
      </c>
      <c r="F807" s="58" t="s">
        <v>259</v>
      </c>
      <c r="G807" s="53" t="s">
        <v>823</v>
      </c>
      <c r="H807" s="51" t="s">
        <v>1440</v>
      </c>
      <c r="I807" s="56">
        <v>404</v>
      </c>
      <c r="J807" s="52" t="s">
        <v>1438</v>
      </c>
      <c r="K807" s="171" t="str">
        <f t="shared" si="130"/>
        <v>404K16E36</v>
      </c>
      <c r="L807" s="172">
        <f t="shared" si="125"/>
        <v>1</v>
      </c>
      <c r="M807" s="173"/>
      <c r="N807" s="174" t="str">
        <f t="shared" si="129"/>
        <v/>
      </c>
      <c r="O807" s="190" t="str">
        <f>VLOOKUP(D807,TH!D$3:K$3889,6,0)</f>
        <v>x</v>
      </c>
      <c r="P807" s="175" t="str">
        <f>IF(M807&lt;&gt;0,M807,IF(ISNA(VLOOKUP(D807,TH!D$4:K$3889,6,0))=TRUE,"Nợ HP",""))</f>
        <v/>
      </c>
      <c r="Q807" s="174">
        <f t="shared" si="128"/>
        <v>805</v>
      </c>
      <c r="R807" s="175">
        <f t="shared" si="127"/>
        <v>1</v>
      </c>
    </row>
    <row r="808" spans="1:18" ht="24.75" customHeight="1">
      <c r="A808" s="54">
        <f t="shared" si="126"/>
        <v>806</v>
      </c>
      <c r="B808" s="55" t="str">
        <f t="shared" si="123"/>
        <v>K16E3632</v>
      </c>
      <c r="C808" s="54">
        <f t="shared" si="124"/>
        <v>32</v>
      </c>
      <c r="D808" s="50">
        <v>162524320</v>
      </c>
      <c r="E808" s="57" t="s">
        <v>1471</v>
      </c>
      <c r="F808" s="58" t="s">
        <v>262</v>
      </c>
      <c r="G808" s="53" t="s">
        <v>1472</v>
      </c>
      <c r="H808" s="51" t="s">
        <v>1437</v>
      </c>
      <c r="I808" s="56">
        <v>404</v>
      </c>
      <c r="J808" s="52" t="s">
        <v>1438</v>
      </c>
      <c r="K808" s="171" t="str">
        <f t="shared" si="130"/>
        <v>404K16E36</v>
      </c>
      <c r="L808" s="172">
        <f t="shared" si="125"/>
        <v>1</v>
      </c>
      <c r="M808" s="173"/>
      <c r="N808" s="174" t="str">
        <f t="shared" si="129"/>
        <v/>
      </c>
      <c r="O808" s="190" t="str">
        <f>VLOOKUP(D808,TH!D$3:K$3889,6,0)</f>
        <v>x</v>
      </c>
      <c r="P808" s="175" t="str">
        <f>IF(M808&lt;&gt;0,M808,IF(ISNA(VLOOKUP(D808,TH!D$4:K$3889,6,0))=TRUE,"Nợ HP",""))</f>
        <v/>
      </c>
      <c r="Q808" s="174">
        <f t="shared" si="128"/>
        <v>806</v>
      </c>
      <c r="R808" s="175">
        <f t="shared" si="127"/>
        <v>1</v>
      </c>
    </row>
    <row r="809" spans="1:18" ht="24.75" customHeight="1">
      <c r="A809" s="54">
        <f t="shared" si="126"/>
        <v>807</v>
      </c>
      <c r="B809" s="55" t="str">
        <f t="shared" si="123"/>
        <v>K16E3633</v>
      </c>
      <c r="C809" s="54">
        <f t="shared" si="124"/>
        <v>33</v>
      </c>
      <c r="D809" s="50">
        <v>162524329</v>
      </c>
      <c r="E809" s="57" t="s">
        <v>398</v>
      </c>
      <c r="F809" s="58" t="s">
        <v>361</v>
      </c>
      <c r="G809" s="53" t="s">
        <v>1473</v>
      </c>
      <c r="H809" s="51" t="s">
        <v>1437</v>
      </c>
      <c r="I809" s="56">
        <v>404</v>
      </c>
      <c r="J809" s="52" t="s">
        <v>1438</v>
      </c>
      <c r="K809" s="171" t="str">
        <f t="shared" si="130"/>
        <v>404K16E36</v>
      </c>
      <c r="L809" s="172">
        <f t="shared" si="125"/>
        <v>1</v>
      </c>
      <c r="M809" s="173"/>
      <c r="N809" s="174" t="str">
        <f t="shared" si="129"/>
        <v/>
      </c>
      <c r="O809" s="190" t="str">
        <f>VLOOKUP(D809,TH!D$3:K$3889,6,0)</f>
        <v>x</v>
      </c>
      <c r="P809" s="175" t="str">
        <f>IF(M809&lt;&gt;0,M809,IF(ISNA(VLOOKUP(D809,TH!D$4:K$3889,6,0))=TRUE,"Nợ HP",""))</f>
        <v/>
      </c>
      <c r="Q809" s="174">
        <f t="shared" si="128"/>
        <v>807</v>
      </c>
      <c r="R809" s="175">
        <f t="shared" si="127"/>
        <v>1</v>
      </c>
    </row>
    <row r="810" spans="1:18" ht="24.75" customHeight="1">
      <c r="A810" s="54">
        <f t="shared" si="126"/>
        <v>808</v>
      </c>
      <c r="B810" s="55" t="str">
        <f t="shared" si="123"/>
        <v>K16E3634</v>
      </c>
      <c r="C810" s="54">
        <f t="shared" si="124"/>
        <v>34</v>
      </c>
      <c r="D810" s="50">
        <v>162524334</v>
      </c>
      <c r="E810" s="57" t="s">
        <v>1474</v>
      </c>
      <c r="F810" s="58" t="s">
        <v>1475</v>
      </c>
      <c r="G810" s="53" t="s">
        <v>1476</v>
      </c>
      <c r="H810" s="51" t="s">
        <v>1437</v>
      </c>
      <c r="I810" s="56">
        <v>404</v>
      </c>
      <c r="J810" s="52" t="s">
        <v>1438</v>
      </c>
      <c r="K810" s="171" t="str">
        <f t="shared" si="130"/>
        <v>404K16E36</v>
      </c>
      <c r="L810" s="172">
        <f t="shared" si="125"/>
        <v>1</v>
      </c>
      <c r="M810" s="173"/>
      <c r="N810" s="174" t="str">
        <f t="shared" si="129"/>
        <v/>
      </c>
      <c r="O810" s="190" t="str">
        <f>VLOOKUP(D810,TH!D$3:K$3889,6,0)</f>
        <v>x</v>
      </c>
      <c r="P810" s="175" t="str">
        <f>IF(M810&lt;&gt;0,M810,IF(ISNA(VLOOKUP(D810,TH!D$4:K$3889,6,0))=TRUE,"Nợ HP",""))</f>
        <v/>
      </c>
      <c r="Q810" s="174">
        <f t="shared" si="128"/>
        <v>808</v>
      </c>
      <c r="R810" s="175">
        <f t="shared" si="127"/>
        <v>1</v>
      </c>
    </row>
    <row r="811" spans="1:18" ht="24.75" customHeight="1">
      <c r="A811" s="54">
        <f t="shared" si="126"/>
        <v>809</v>
      </c>
      <c r="B811" s="55" t="str">
        <f t="shared" si="123"/>
        <v>K16E3635</v>
      </c>
      <c r="C811" s="54">
        <f t="shared" si="124"/>
        <v>35</v>
      </c>
      <c r="D811" s="50">
        <v>162524355</v>
      </c>
      <c r="E811" s="57" t="s">
        <v>248</v>
      </c>
      <c r="F811" s="58" t="s">
        <v>1284</v>
      </c>
      <c r="G811" s="53" t="s">
        <v>1477</v>
      </c>
      <c r="H811" s="51" t="s">
        <v>1437</v>
      </c>
      <c r="I811" s="56">
        <v>404</v>
      </c>
      <c r="J811" s="52" t="s">
        <v>1438</v>
      </c>
      <c r="K811" s="171" t="str">
        <f t="shared" si="130"/>
        <v>404K16E36</v>
      </c>
      <c r="L811" s="172">
        <f t="shared" si="125"/>
        <v>1</v>
      </c>
      <c r="M811" s="173"/>
      <c r="N811" s="174" t="str">
        <f t="shared" si="129"/>
        <v/>
      </c>
      <c r="O811" s="190" t="str">
        <f>VLOOKUP(D811,TH!D$3:K$3889,6,0)</f>
        <v>x</v>
      </c>
      <c r="P811" s="175" t="str">
        <f>IF(M811&lt;&gt;0,M811,IF(ISNA(VLOOKUP(D811,TH!D$4:K$3889,6,0))=TRUE,"Nợ HP",""))</f>
        <v/>
      </c>
      <c r="Q811" s="174">
        <f t="shared" si="128"/>
        <v>809</v>
      </c>
      <c r="R811" s="175">
        <f t="shared" si="127"/>
        <v>1</v>
      </c>
    </row>
    <row r="812" spans="1:18" ht="24.75" customHeight="1">
      <c r="A812" s="54">
        <f t="shared" si="126"/>
        <v>810</v>
      </c>
      <c r="B812" s="55" t="str">
        <f t="shared" si="123"/>
        <v>K16E3636</v>
      </c>
      <c r="C812" s="54">
        <f t="shared" si="124"/>
        <v>36</v>
      </c>
      <c r="D812" s="50">
        <v>162524378</v>
      </c>
      <c r="E812" s="57" t="s">
        <v>1478</v>
      </c>
      <c r="F812" s="58" t="s">
        <v>1479</v>
      </c>
      <c r="G812" s="53" t="s">
        <v>1480</v>
      </c>
      <c r="H812" s="51" t="s">
        <v>1437</v>
      </c>
      <c r="I812" s="56">
        <v>404</v>
      </c>
      <c r="J812" s="52" t="s">
        <v>1438</v>
      </c>
      <c r="K812" s="171" t="str">
        <f t="shared" si="130"/>
        <v>404K16E36</v>
      </c>
      <c r="L812" s="172">
        <f t="shared" si="125"/>
        <v>1</v>
      </c>
      <c r="M812" s="173"/>
      <c r="N812" s="174" t="str">
        <f t="shared" si="129"/>
        <v/>
      </c>
      <c r="O812" s="190" t="str">
        <f>VLOOKUP(D812,TH!D$3:K$3889,6,0)</f>
        <v>x</v>
      </c>
      <c r="P812" s="175" t="str">
        <f>IF(M812&lt;&gt;0,M812,IF(ISNA(VLOOKUP(D812,TH!D$4:K$3889,6,0))=TRUE,"Nợ HP",""))</f>
        <v/>
      </c>
      <c r="Q812" s="174">
        <f t="shared" si="128"/>
        <v>810</v>
      </c>
      <c r="R812" s="175">
        <f t="shared" si="127"/>
        <v>1</v>
      </c>
    </row>
    <row r="813" spans="1:18" ht="24.75" customHeight="1">
      <c r="A813" s="54">
        <f t="shared" si="126"/>
        <v>811</v>
      </c>
      <c r="B813" s="55" t="str">
        <f t="shared" si="123"/>
        <v>K16E3637</v>
      </c>
      <c r="C813" s="54">
        <f t="shared" si="124"/>
        <v>37</v>
      </c>
      <c r="D813" s="50">
        <v>162524389</v>
      </c>
      <c r="E813" s="57" t="s">
        <v>1481</v>
      </c>
      <c r="F813" s="58" t="s">
        <v>553</v>
      </c>
      <c r="G813" s="53" t="s">
        <v>609</v>
      </c>
      <c r="H813" s="51" t="s">
        <v>1437</v>
      </c>
      <c r="I813" s="56">
        <v>404</v>
      </c>
      <c r="J813" s="52" t="s">
        <v>1438</v>
      </c>
      <c r="K813" s="171" t="str">
        <f t="shared" si="130"/>
        <v>404K16E36</v>
      </c>
      <c r="L813" s="172">
        <f t="shared" si="125"/>
        <v>1</v>
      </c>
      <c r="M813" s="173"/>
      <c r="N813" s="174" t="str">
        <f t="shared" si="129"/>
        <v/>
      </c>
      <c r="O813" s="190" t="str">
        <f>VLOOKUP(D813,TH!D$3:K$3889,6,0)</f>
        <v>x</v>
      </c>
      <c r="P813" s="175" t="str">
        <f>IF(M813&lt;&gt;0,M813,IF(ISNA(VLOOKUP(D813,TH!D$4:K$3889,6,0))=TRUE,"Nợ HP",""))</f>
        <v/>
      </c>
      <c r="Q813" s="174">
        <f t="shared" si="128"/>
        <v>811</v>
      </c>
      <c r="R813" s="175">
        <f t="shared" si="127"/>
        <v>1</v>
      </c>
    </row>
    <row r="814" spans="1:18" ht="24.75" customHeight="1">
      <c r="A814" s="54">
        <f t="shared" si="126"/>
        <v>812</v>
      </c>
      <c r="B814" s="55" t="str">
        <f t="shared" si="123"/>
        <v>K16E3638</v>
      </c>
      <c r="C814" s="54">
        <f t="shared" si="124"/>
        <v>38</v>
      </c>
      <c r="D814" s="50">
        <v>111151823</v>
      </c>
      <c r="E814" s="57" t="s">
        <v>1032</v>
      </c>
      <c r="F814" s="58" t="s">
        <v>480</v>
      </c>
      <c r="G814" s="53">
        <v>31667</v>
      </c>
      <c r="H814" s="51" t="s">
        <v>1437</v>
      </c>
      <c r="I814" s="56">
        <v>404</v>
      </c>
      <c r="J814" s="52" t="s">
        <v>1438</v>
      </c>
      <c r="K814" s="171" t="str">
        <f t="shared" si="130"/>
        <v>404K16E36</v>
      </c>
      <c r="L814" s="172">
        <f t="shared" si="125"/>
        <v>1</v>
      </c>
      <c r="M814" s="173"/>
      <c r="N814" s="174" t="str">
        <f t="shared" si="129"/>
        <v/>
      </c>
      <c r="O814" s="190" t="str">
        <f>VLOOKUP(D814,TH!D$3:K$3889,6,0)</f>
        <v>x</v>
      </c>
      <c r="P814" s="175" t="str">
        <f>IF(M814&lt;&gt;0,M814,IF(ISNA(VLOOKUP(D814,TH!D$4:K$3889,6,0))=TRUE,"Nợ HP",""))</f>
        <v/>
      </c>
      <c r="Q814" s="174">
        <f t="shared" si="128"/>
        <v>812</v>
      </c>
      <c r="R814" s="175">
        <f t="shared" si="127"/>
        <v>1</v>
      </c>
    </row>
    <row r="815" spans="1:18" ht="24.75" customHeight="1">
      <c r="A815" s="54">
        <f t="shared" si="126"/>
        <v>813</v>
      </c>
      <c r="B815" s="55" t="str">
        <f t="shared" si="123"/>
        <v>K16E3639</v>
      </c>
      <c r="C815" s="54">
        <f t="shared" si="124"/>
        <v>39</v>
      </c>
      <c r="D815" s="50">
        <v>162163198</v>
      </c>
      <c r="E815" s="57" t="s">
        <v>304</v>
      </c>
      <c r="F815" s="58" t="s">
        <v>480</v>
      </c>
      <c r="G815" s="53" t="s">
        <v>1212</v>
      </c>
      <c r="H815" s="51" t="s">
        <v>1437</v>
      </c>
      <c r="I815" s="56">
        <v>404</v>
      </c>
      <c r="J815" s="52" t="s">
        <v>1438</v>
      </c>
      <c r="K815" s="171" t="str">
        <f t="shared" si="130"/>
        <v>404K16E36</v>
      </c>
      <c r="L815" s="172">
        <f t="shared" si="125"/>
        <v>1</v>
      </c>
      <c r="M815" s="173"/>
      <c r="N815" s="174" t="str">
        <f t="shared" si="129"/>
        <v/>
      </c>
      <c r="O815" s="190" t="str">
        <f>VLOOKUP(D815,TH!D$3:K$3889,6,0)</f>
        <v>x</v>
      </c>
      <c r="P815" s="175" t="str">
        <f>IF(M815&lt;&gt;0,M815,IF(ISNA(VLOOKUP(D815,TH!D$4:K$3889,6,0))=TRUE,"Nợ HP",""))</f>
        <v/>
      </c>
      <c r="Q815" s="174">
        <f t="shared" si="128"/>
        <v>813</v>
      </c>
      <c r="R815" s="175">
        <f t="shared" si="127"/>
        <v>1</v>
      </c>
    </row>
    <row r="816" spans="1:18" ht="24.75" customHeight="1">
      <c r="A816" s="54">
        <f t="shared" si="126"/>
        <v>814</v>
      </c>
      <c r="B816" s="55" t="str">
        <f t="shared" si="123"/>
        <v>K16E3640</v>
      </c>
      <c r="C816" s="54">
        <f t="shared" si="124"/>
        <v>40</v>
      </c>
      <c r="D816" s="50">
        <v>142522984</v>
      </c>
      <c r="E816" s="57" t="s">
        <v>1482</v>
      </c>
      <c r="F816" s="58" t="s">
        <v>1241</v>
      </c>
      <c r="G816" s="53">
        <v>32932</v>
      </c>
      <c r="H816" s="51" t="s">
        <v>1437</v>
      </c>
      <c r="I816" s="56">
        <v>404</v>
      </c>
      <c r="J816" s="52" t="s">
        <v>1438</v>
      </c>
      <c r="K816" s="171" t="str">
        <f t="shared" si="130"/>
        <v>404K16E36</v>
      </c>
      <c r="L816" s="172">
        <f t="shared" si="125"/>
        <v>1</v>
      </c>
      <c r="M816" s="173"/>
      <c r="N816" s="174" t="str">
        <f t="shared" si="129"/>
        <v/>
      </c>
      <c r="O816" s="190" t="str">
        <f>VLOOKUP(D816,TH!D$3:K$3889,6,0)</f>
        <v>x</v>
      </c>
      <c r="P816" s="175" t="str">
        <f>IF(M816&lt;&gt;0,M816,IF(ISNA(VLOOKUP(D816,TH!D$4:K$3889,6,0))=TRUE,"Nợ HP",""))</f>
        <v/>
      </c>
      <c r="Q816" s="174">
        <f t="shared" si="128"/>
        <v>814</v>
      </c>
      <c r="R816" s="175">
        <f t="shared" si="127"/>
        <v>1</v>
      </c>
    </row>
    <row r="817" spans="1:18" ht="24.75" customHeight="1">
      <c r="A817" s="54">
        <f t="shared" si="126"/>
        <v>815</v>
      </c>
      <c r="B817" s="55" t="str">
        <f t="shared" si="123"/>
        <v>K16E3641</v>
      </c>
      <c r="C817" s="54">
        <f t="shared" si="124"/>
        <v>41</v>
      </c>
      <c r="D817" s="50">
        <v>162524481</v>
      </c>
      <c r="E817" s="57" t="s">
        <v>232</v>
      </c>
      <c r="F817" s="58" t="s">
        <v>1483</v>
      </c>
      <c r="G817" s="53">
        <v>33858</v>
      </c>
      <c r="H817" s="51" t="s">
        <v>1437</v>
      </c>
      <c r="I817" s="56">
        <v>404</v>
      </c>
      <c r="J817" s="52" t="s">
        <v>1438</v>
      </c>
      <c r="K817" s="171" t="str">
        <f t="shared" si="130"/>
        <v>404K16E36</v>
      </c>
      <c r="L817" s="172">
        <f t="shared" si="125"/>
        <v>1</v>
      </c>
      <c r="M817" s="173"/>
      <c r="N817" s="174" t="str">
        <f t="shared" si="129"/>
        <v/>
      </c>
      <c r="O817" s="190" t="str">
        <f>VLOOKUP(D817,TH!D$3:K$3889,6,0)</f>
        <v>x</v>
      </c>
      <c r="P817" s="175" t="str">
        <f>IF(M817&lt;&gt;0,M817,IF(ISNA(VLOOKUP(D817,TH!D$4:K$3889,6,0))=TRUE,"Nợ HP",""))</f>
        <v/>
      </c>
      <c r="Q817" s="174">
        <f t="shared" si="128"/>
        <v>815</v>
      </c>
      <c r="R817" s="175">
        <f t="shared" si="127"/>
        <v>1</v>
      </c>
    </row>
    <row r="818" spans="1:18" ht="24.75" customHeight="1">
      <c r="A818" s="54">
        <f t="shared" si="126"/>
        <v>816</v>
      </c>
      <c r="B818" s="55" t="str">
        <f t="shared" si="123"/>
        <v>K16E3642</v>
      </c>
      <c r="C818" s="54">
        <f t="shared" si="124"/>
        <v>42</v>
      </c>
      <c r="D818" s="50">
        <v>152522068</v>
      </c>
      <c r="E818" s="57" t="s">
        <v>1484</v>
      </c>
      <c r="F818" s="58" t="s">
        <v>1485</v>
      </c>
      <c r="G818" s="53" t="s">
        <v>1486</v>
      </c>
      <c r="H818" s="51" t="s">
        <v>1437</v>
      </c>
      <c r="I818" s="56">
        <v>404</v>
      </c>
      <c r="J818" s="52" t="s">
        <v>1438</v>
      </c>
      <c r="K818" s="171" t="str">
        <f t="shared" si="130"/>
        <v>404K16E36</v>
      </c>
      <c r="L818" s="172">
        <f t="shared" si="125"/>
        <v>1</v>
      </c>
      <c r="M818" s="173"/>
      <c r="N818" s="174" t="str">
        <f t="shared" si="129"/>
        <v/>
      </c>
      <c r="O818" s="190" t="str">
        <f>VLOOKUP(D818,TH!D$3:K$3889,6,0)</f>
        <v>x</v>
      </c>
      <c r="P818" s="175" t="str">
        <f>IF(M818&lt;&gt;0,M818,IF(ISNA(VLOOKUP(D818,TH!D$4:K$3889,6,0))=TRUE,"Nợ HP",""))</f>
        <v/>
      </c>
      <c r="Q818" s="174">
        <f t="shared" si="128"/>
        <v>816</v>
      </c>
      <c r="R818" s="175">
        <f t="shared" si="127"/>
        <v>1</v>
      </c>
    </row>
    <row r="819" spans="1:18" ht="24.75" customHeight="1">
      <c r="A819" s="54">
        <f t="shared" si="126"/>
        <v>817</v>
      </c>
      <c r="B819" s="55" t="str">
        <f t="shared" si="123"/>
        <v>K16E3701</v>
      </c>
      <c r="C819" s="54">
        <f t="shared" si="124"/>
        <v>1</v>
      </c>
      <c r="D819" s="50">
        <v>162524116</v>
      </c>
      <c r="E819" s="57" t="s">
        <v>1487</v>
      </c>
      <c r="F819" s="58" t="s">
        <v>486</v>
      </c>
      <c r="G819" s="53" t="s">
        <v>1488</v>
      </c>
      <c r="H819" s="51" t="s">
        <v>1489</v>
      </c>
      <c r="I819" s="56">
        <v>404</v>
      </c>
      <c r="J819" s="52" t="s">
        <v>1490</v>
      </c>
      <c r="K819" s="171" t="str">
        <f t="shared" si="130"/>
        <v>404K16E37</v>
      </c>
      <c r="L819" s="172">
        <f t="shared" si="125"/>
        <v>1</v>
      </c>
      <c r="M819" s="173"/>
      <c r="N819" s="174" t="str">
        <f t="shared" si="129"/>
        <v/>
      </c>
      <c r="O819" s="190" t="str">
        <f>VLOOKUP(D819,TH!D$3:K$3889,6,0)</f>
        <v>x</v>
      </c>
      <c r="P819" s="175" t="str">
        <f>IF(M819&lt;&gt;0,M819,IF(ISNA(VLOOKUP(D819,TH!D$4:K$3889,6,0))=TRUE,"Nợ HP",""))</f>
        <v/>
      </c>
      <c r="Q819" s="174">
        <f t="shared" si="128"/>
        <v>817</v>
      </c>
      <c r="R819" s="175">
        <f t="shared" si="127"/>
        <v>1</v>
      </c>
    </row>
    <row r="820" spans="1:18" ht="24.75" customHeight="1">
      <c r="A820" s="54">
        <f t="shared" si="126"/>
        <v>818</v>
      </c>
      <c r="B820" s="55" t="str">
        <f t="shared" si="123"/>
        <v>K16E3702</v>
      </c>
      <c r="C820" s="54">
        <f t="shared" si="124"/>
        <v>2</v>
      </c>
      <c r="D820" s="50">
        <v>162524125</v>
      </c>
      <c r="E820" s="57" t="s">
        <v>1491</v>
      </c>
      <c r="F820" s="58" t="s">
        <v>486</v>
      </c>
      <c r="G820" s="53" t="s">
        <v>844</v>
      </c>
      <c r="H820" s="51" t="s">
        <v>1489</v>
      </c>
      <c r="I820" s="56">
        <v>404</v>
      </c>
      <c r="J820" s="52" t="s">
        <v>1490</v>
      </c>
      <c r="K820" s="171" t="str">
        <f t="shared" si="130"/>
        <v>404K16E37</v>
      </c>
      <c r="L820" s="172">
        <f t="shared" si="125"/>
        <v>1</v>
      </c>
      <c r="M820" s="173"/>
      <c r="N820" s="174" t="str">
        <f t="shared" si="129"/>
        <v/>
      </c>
      <c r="O820" s="190" t="str">
        <f>VLOOKUP(D820,TH!D$3:K$3889,6,0)</f>
        <v>x</v>
      </c>
      <c r="P820" s="175" t="str">
        <f>IF(M820&lt;&gt;0,M820,IF(ISNA(VLOOKUP(D820,TH!D$4:K$3889,6,0))=TRUE,"Nợ HP",""))</f>
        <v/>
      </c>
      <c r="Q820" s="174">
        <f t="shared" si="128"/>
        <v>818</v>
      </c>
      <c r="R820" s="175">
        <f t="shared" si="127"/>
        <v>1</v>
      </c>
    </row>
    <row r="821" spans="1:18" ht="24.75" customHeight="1">
      <c r="A821" s="54">
        <f t="shared" si="126"/>
        <v>819</v>
      </c>
      <c r="B821" s="55" t="str">
        <f t="shared" si="123"/>
        <v>K16E3703</v>
      </c>
      <c r="C821" s="54">
        <f t="shared" si="124"/>
        <v>3</v>
      </c>
      <c r="D821" s="50">
        <v>162123035</v>
      </c>
      <c r="E821" s="57" t="s">
        <v>1492</v>
      </c>
      <c r="F821" s="58" t="s">
        <v>975</v>
      </c>
      <c r="G821" s="53" t="s">
        <v>685</v>
      </c>
      <c r="H821" s="51" t="s">
        <v>1489</v>
      </c>
      <c r="I821" s="56">
        <v>404</v>
      </c>
      <c r="J821" s="52" t="s">
        <v>1490</v>
      </c>
      <c r="K821" s="171" t="str">
        <f t="shared" si="130"/>
        <v>404K16E37</v>
      </c>
      <c r="L821" s="172">
        <f t="shared" si="125"/>
        <v>1</v>
      </c>
      <c r="M821" s="173"/>
      <c r="N821" s="174" t="str">
        <f t="shared" si="129"/>
        <v/>
      </c>
      <c r="O821" s="190" t="str">
        <f>VLOOKUP(D821,TH!D$3:K$3889,6,0)</f>
        <v>x</v>
      </c>
      <c r="P821" s="175" t="str">
        <f>IF(M821&lt;&gt;0,M821,IF(ISNA(VLOOKUP(D821,TH!D$4:K$3889,6,0))=TRUE,"Nợ HP",""))</f>
        <v/>
      </c>
      <c r="Q821" s="174">
        <f t="shared" si="128"/>
        <v>819</v>
      </c>
      <c r="R821" s="175">
        <f t="shared" si="127"/>
        <v>1</v>
      </c>
    </row>
    <row r="822" spans="1:18" ht="24.75" customHeight="1">
      <c r="A822" s="54">
        <f t="shared" si="126"/>
        <v>820</v>
      </c>
      <c r="B822" s="55" t="str">
        <f t="shared" si="123"/>
        <v>K16E3704</v>
      </c>
      <c r="C822" s="54">
        <f t="shared" si="124"/>
        <v>4</v>
      </c>
      <c r="D822" s="50">
        <v>162524132</v>
      </c>
      <c r="E822" s="57" t="s">
        <v>1493</v>
      </c>
      <c r="F822" s="58" t="s">
        <v>914</v>
      </c>
      <c r="G822" s="53" t="s">
        <v>1105</v>
      </c>
      <c r="H822" s="51" t="s">
        <v>1489</v>
      </c>
      <c r="I822" s="56">
        <v>404</v>
      </c>
      <c r="J822" s="52" t="s">
        <v>1490</v>
      </c>
      <c r="K822" s="171" t="str">
        <f t="shared" si="130"/>
        <v>404K16E37</v>
      </c>
      <c r="L822" s="172">
        <f t="shared" si="125"/>
        <v>1</v>
      </c>
      <c r="M822" s="173"/>
      <c r="N822" s="174" t="str">
        <f t="shared" si="129"/>
        <v/>
      </c>
      <c r="O822" s="190" t="str">
        <f>VLOOKUP(D822,TH!D$3:K$3889,6,0)</f>
        <v>x</v>
      </c>
      <c r="P822" s="175" t="str">
        <f>IF(M822&lt;&gt;0,M822,IF(ISNA(VLOOKUP(D822,TH!D$4:K$3889,6,0))=TRUE,"Nợ HP",""))</f>
        <v/>
      </c>
      <c r="Q822" s="174">
        <f t="shared" si="128"/>
        <v>820</v>
      </c>
      <c r="R822" s="175">
        <f t="shared" si="127"/>
        <v>1</v>
      </c>
    </row>
    <row r="823" spans="1:18" ht="24.75" customHeight="1">
      <c r="A823" s="54">
        <f t="shared" si="126"/>
        <v>821</v>
      </c>
      <c r="B823" s="55" t="str">
        <f t="shared" si="123"/>
        <v>K16E3705</v>
      </c>
      <c r="C823" s="54">
        <f t="shared" si="124"/>
        <v>5</v>
      </c>
      <c r="D823" s="50">
        <v>162524147</v>
      </c>
      <c r="E823" s="57" t="s">
        <v>1494</v>
      </c>
      <c r="F823" s="58" t="s">
        <v>417</v>
      </c>
      <c r="G823" s="53" t="s">
        <v>654</v>
      </c>
      <c r="H823" s="51" t="s">
        <v>1489</v>
      </c>
      <c r="I823" s="56">
        <v>404</v>
      </c>
      <c r="J823" s="52" t="s">
        <v>1490</v>
      </c>
      <c r="K823" s="171" t="str">
        <f t="shared" si="130"/>
        <v>404K16E37</v>
      </c>
      <c r="L823" s="172">
        <f t="shared" si="125"/>
        <v>1</v>
      </c>
      <c r="M823" s="173"/>
      <c r="N823" s="174" t="str">
        <f t="shared" si="129"/>
        <v/>
      </c>
      <c r="O823" s="190" t="str">
        <f>VLOOKUP(D823,TH!D$3:K$3889,6,0)</f>
        <v>x</v>
      </c>
      <c r="P823" s="175" t="str">
        <f>IF(M823&lt;&gt;0,M823,IF(ISNA(VLOOKUP(D823,TH!D$4:K$3889,6,0))=TRUE,"Nợ HP",""))</f>
        <v/>
      </c>
      <c r="Q823" s="174">
        <f t="shared" si="128"/>
        <v>821</v>
      </c>
      <c r="R823" s="175">
        <f t="shared" si="127"/>
        <v>1</v>
      </c>
    </row>
    <row r="824" spans="1:18" ht="24.75" customHeight="1">
      <c r="A824" s="54">
        <f t="shared" si="126"/>
        <v>822</v>
      </c>
      <c r="B824" s="55" t="str">
        <f t="shared" si="123"/>
        <v>K16E3706</v>
      </c>
      <c r="C824" s="54">
        <f t="shared" si="124"/>
        <v>6</v>
      </c>
      <c r="D824" s="50">
        <v>162524150</v>
      </c>
      <c r="E824" s="57" t="s">
        <v>1495</v>
      </c>
      <c r="F824" s="58" t="s">
        <v>420</v>
      </c>
      <c r="G824" s="53" t="s">
        <v>382</v>
      </c>
      <c r="H824" s="51" t="s">
        <v>1489</v>
      </c>
      <c r="I824" s="56">
        <v>404</v>
      </c>
      <c r="J824" s="52" t="s">
        <v>1490</v>
      </c>
      <c r="K824" s="171" t="str">
        <f t="shared" si="130"/>
        <v>404K16E37</v>
      </c>
      <c r="L824" s="172">
        <f t="shared" si="125"/>
        <v>1</v>
      </c>
      <c r="M824" s="173"/>
      <c r="N824" s="174" t="str">
        <f t="shared" si="129"/>
        <v/>
      </c>
      <c r="O824" s="190" t="str">
        <f>VLOOKUP(D824,TH!D$3:K$3889,6,0)</f>
        <v>x</v>
      </c>
      <c r="P824" s="175" t="str">
        <f>IF(M824&lt;&gt;0,M824,IF(ISNA(VLOOKUP(D824,TH!D$4:K$3889,6,0))=TRUE,"Nợ HP",""))</f>
        <v/>
      </c>
      <c r="Q824" s="174">
        <f t="shared" si="128"/>
        <v>822</v>
      </c>
      <c r="R824" s="175">
        <f t="shared" si="127"/>
        <v>1</v>
      </c>
    </row>
    <row r="825" spans="1:18" ht="24.75" customHeight="1">
      <c r="A825" s="54">
        <f t="shared" si="126"/>
        <v>823</v>
      </c>
      <c r="B825" s="55" t="str">
        <f t="shared" si="123"/>
        <v>K16E3707</v>
      </c>
      <c r="C825" s="54">
        <f t="shared" si="124"/>
        <v>7</v>
      </c>
      <c r="D825" s="50">
        <v>162524159</v>
      </c>
      <c r="E825" s="57" t="s">
        <v>1496</v>
      </c>
      <c r="F825" s="58" t="s">
        <v>323</v>
      </c>
      <c r="G825" s="53" t="s">
        <v>940</v>
      </c>
      <c r="H825" s="51" t="s">
        <v>1489</v>
      </c>
      <c r="I825" s="56">
        <v>404</v>
      </c>
      <c r="J825" s="52" t="s">
        <v>1490</v>
      </c>
      <c r="K825" s="171" t="str">
        <f t="shared" si="130"/>
        <v>404K16E37</v>
      </c>
      <c r="L825" s="172">
        <f t="shared" si="125"/>
        <v>1</v>
      </c>
      <c r="M825" s="173"/>
      <c r="N825" s="174" t="str">
        <f t="shared" si="129"/>
        <v/>
      </c>
      <c r="O825" s="190" t="str">
        <f>VLOOKUP(D825,TH!D$3:K$3889,6,0)</f>
        <v>x</v>
      </c>
      <c r="P825" s="175" t="str">
        <f>IF(M825&lt;&gt;0,M825,IF(ISNA(VLOOKUP(D825,TH!D$4:K$3889,6,0))=TRUE,"Nợ HP",""))</f>
        <v/>
      </c>
      <c r="Q825" s="174">
        <f t="shared" si="128"/>
        <v>823</v>
      </c>
      <c r="R825" s="175">
        <f t="shared" si="127"/>
        <v>1</v>
      </c>
    </row>
    <row r="826" spans="1:18" ht="24.75" customHeight="1">
      <c r="A826" s="54">
        <f t="shared" si="126"/>
        <v>824</v>
      </c>
      <c r="B826" s="55" t="str">
        <f t="shared" si="123"/>
        <v>K16E3708</v>
      </c>
      <c r="C826" s="54">
        <f t="shared" si="124"/>
        <v>8</v>
      </c>
      <c r="D826" s="50">
        <v>162524169</v>
      </c>
      <c r="E826" s="57" t="s">
        <v>1497</v>
      </c>
      <c r="F826" s="58" t="s">
        <v>328</v>
      </c>
      <c r="G826" s="53" t="s">
        <v>630</v>
      </c>
      <c r="H826" s="51" t="s">
        <v>1489</v>
      </c>
      <c r="I826" s="56">
        <v>404</v>
      </c>
      <c r="J826" s="52" t="s">
        <v>1490</v>
      </c>
      <c r="K826" s="171" t="str">
        <f t="shared" si="130"/>
        <v>404K16E37</v>
      </c>
      <c r="L826" s="172">
        <f t="shared" si="125"/>
        <v>1</v>
      </c>
      <c r="M826" s="173"/>
      <c r="N826" s="174" t="str">
        <f t="shared" si="129"/>
        <v/>
      </c>
      <c r="O826" s="190" t="str">
        <f>VLOOKUP(D826,TH!D$3:K$3889,6,0)</f>
        <v>x</v>
      </c>
      <c r="P826" s="175" t="str">
        <f>IF(M826&lt;&gt;0,M826,IF(ISNA(VLOOKUP(D826,TH!D$4:K$3889,6,0))=TRUE,"Nợ HP",""))</f>
        <v/>
      </c>
      <c r="Q826" s="174">
        <f t="shared" si="128"/>
        <v>824</v>
      </c>
      <c r="R826" s="175">
        <f t="shared" si="127"/>
        <v>1</v>
      </c>
    </row>
    <row r="827" spans="1:18" ht="24.75" customHeight="1">
      <c r="A827" s="54">
        <f t="shared" si="126"/>
        <v>825</v>
      </c>
      <c r="B827" s="55" t="str">
        <f t="shared" si="123"/>
        <v>K16E3709</v>
      </c>
      <c r="C827" s="54">
        <f t="shared" si="124"/>
        <v>9</v>
      </c>
      <c r="D827" s="50">
        <v>162524192</v>
      </c>
      <c r="E827" s="57" t="s">
        <v>1498</v>
      </c>
      <c r="F827" s="58" t="s">
        <v>683</v>
      </c>
      <c r="G827" s="53" t="s">
        <v>1320</v>
      </c>
      <c r="H827" s="51" t="s">
        <v>1489</v>
      </c>
      <c r="I827" s="56">
        <v>404</v>
      </c>
      <c r="J827" s="52" t="s">
        <v>1490</v>
      </c>
      <c r="K827" s="171" t="str">
        <f t="shared" si="130"/>
        <v>404K16E37</v>
      </c>
      <c r="L827" s="172">
        <f t="shared" si="125"/>
        <v>1</v>
      </c>
      <c r="M827" s="173"/>
      <c r="N827" s="174" t="str">
        <f t="shared" si="129"/>
        <v/>
      </c>
      <c r="O827" s="190" t="str">
        <f>VLOOKUP(D827,TH!D$3:K$3889,6,0)</f>
        <v>x</v>
      </c>
      <c r="P827" s="175" t="str">
        <f>IF(M827&lt;&gt;0,M827,IF(ISNA(VLOOKUP(D827,TH!D$4:K$3889,6,0))=TRUE,"Nợ HP",""))</f>
        <v/>
      </c>
      <c r="Q827" s="174">
        <f t="shared" si="128"/>
        <v>825</v>
      </c>
      <c r="R827" s="175">
        <f t="shared" si="127"/>
        <v>1</v>
      </c>
    </row>
    <row r="828" spans="1:18" ht="24.75" customHeight="1">
      <c r="A828" s="54">
        <f t="shared" si="126"/>
        <v>826</v>
      </c>
      <c r="B828" s="55" t="str">
        <f t="shared" si="123"/>
        <v>K16E3710</v>
      </c>
      <c r="C828" s="54">
        <f t="shared" si="124"/>
        <v>10</v>
      </c>
      <c r="D828" s="50">
        <v>162524210</v>
      </c>
      <c r="E828" s="57" t="s">
        <v>1499</v>
      </c>
      <c r="F828" s="58" t="s">
        <v>211</v>
      </c>
      <c r="G828" s="53" t="s">
        <v>737</v>
      </c>
      <c r="H828" s="51" t="s">
        <v>1489</v>
      </c>
      <c r="I828" s="56">
        <v>404</v>
      </c>
      <c r="J828" s="52" t="s">
        <v>1490</v>
      </c>
      <c r="K828" s="171" t="str">
        <f t="shared" si="130"/>
        <v>404K16E37</v>
      </c>
      <c r="L828" s="172">
        <f t="shared" si="125"/>
        <v>1</v>
      </c>
      <c r="M828" s="173"/>
      <c r="N828" s="174" t="str">
        <f t="shared" si="129"/>
        <v/>
      </c>
      <c r="O828" s="190" t="str">
        <f>VLOOKUP(D828,TH!D$3:K$3889,6,0)</f>
        <v>x</v>
      </c>
      <c r="P828" s="175" t="str">
        <f>IF(M828&lt;&gt;0,M828,IF(ISNA(VLOOKUP(D828,TH!D$4:K$3889,6,0))=TRUE,"Nợ HP",""))</f>
        <v/>
      </c>
      <c r="Q828" s="174">
        <f t="shared" si="128"/>
        <v>826</v>
      </c>
      <c r="R828" s="175">
        <f t="shared" si="127"/>
        <v>1</v>
      </c>
    </row>
    <row r="829" spans="1:18" ht="24.75" customHeight="1">
      <c r="A829" s="54">
        <f t="shared" si="126"/>
        <v>827</v>
      </c>
      <c r="B829" s="55" t="str">
        <f t="shared" si="123"/>
        <v>K16E3711</v>
      </c>
      <c r="C829" s="54">
        <f t="shared" si="124"/>
        <v>11</v>
      </c>
      <c r="D829" s="50">
        <v>162524213</v>
      </c>
      <c r="E829" s="57" t="s">
        <v>269</v>
      </c>
      <c r="F829" s="58" t="s">
        <v>146</v>
      </c>
      <c r="G829" s="53" t="s">
        <v>1500</v>
      </c>
      <c r="H829" s="51" t="s">
        <v>1489</v>
      </c>
      <c r="I829" s="56">
        <v>404</v>
      </c>
      <c r="J829" s="52" t="s">
        <v>1490</v>
      </c>
      <c r="K829" s="171" t="str">
        <f t="shared" si="130"/>
        <v>404K16E37</v>
      </c>
      <c r="L829" s="172">
        <f t="shared" si="125"/>
        <v>1</v>
      </c>
      <c r="M829" s="173"/>
      <c r="N829" s="174" t="str">
        <f t="shared" si="129"/>
        <v/>
      </c>
      <c r="O829" s="190" t="str">
        <f>VLOOKUP(D829,TH!D$3:K$3889,6,0)</f>
        <v>x</v>
      </c>
      <c r="P829" s="175" t="str">
        <f>IF(M829&lt;&gt;0,M829,IF(ISNA(VLOOKUP(D829,TH!D$4:K$3889,6,0))=TRUE,"Nợ HP",""))</f>
        <v/>
      </c>
      <c r="Q829" s="174">
        <f t="shared" si="128"/>
        <v>827</v>
      </c>
      <c r="R829" s="175">
        <f t="shared" si="127"/>
        <v>1</v>
      </c>
    </row>
    <row r="830" spans="1:18" ht="24.75" customHeight="1">
      <c r="A830" s="54">
        <f t="shared" si="126"/>
        <v>828</v>
      </c>
      <c r="B830" s="55" t="str">
        <f t="shared" si="123"/>
        <v>K16E3712</v>
      </c>
      <c r="C830" s="54">
        <f t="shared" si="124"/>
        <v>12</v>
      </c>
      <c r="D830" s="50">
        <v>162524244</v>
      </c>
      <c r="E830" s="57" t="s">
        <v>429</v>
      </c>
      <c r="F830" s="58" t="s">
        <v>238</v>
      </c>
      <c r="G830" s="53" t="s">
        <v>517</v>
      </c>
      <c r="H830" s="51" t="s">
        <v>1489</v>
      </c>
      <c r="I830" s="56">
        <v>404</v>
      </c>
      <c r="J830" s="52" t="s">
        <v>1490</v>
      </c>
      <c r="K830" s="171" t="str">
        <f t="shared" si="130"/>
        <v>404K16E37</v>
      </c>
      <c r="L830" s="172">
        <f t="shared" si="125"/>
        <v>1</v>
      </c>
      <c r="M830" s="173"/>
      <c r="N830" s="174" t="str">
        <f t="shared" si="129"/>
        <v/>
      </c>
      <c r="O830" s="190" t="str">
        <f>VLOOKUP(D830,TH!D$3:K$3889,6,0)</f>
        <v>x</v>
      </c>
      <c r="P830" s="175" t="str">
        <f>IF(M830&lt;&gt;0,M830,IF(ISNA(VLOOKUP(D830,TH!D$4:K$3889,6,0))=TRUE,"Nợ HP",""))</f>
        <v/>
      </c>
      <c r="Q830" s="174">
        <f t="shared" si="128"/>
        <v>828</v>
      </c>
      <c r="R830" s="175">
        <f t="shared" si="127"/>
        <v>1</v>
      </c>
    </row>
    <row r="831" spans="1:18" ht="24.75" customHeight="1">
      <c r="A831" s="54">
        <f t="shared" si="126"/>
        <v>829</v>
      </c>
      <c r="B831" s="55" t="str">
        <f t="shared" si="123"/>
        <v>K16E3713</v>
      </c>
      <c r="C831" s="54">
        <f t="shared" si="124"/>
        <v>13</v>
      </c>
      <c r="D831" s="50">
        <v>162524268</v>
      </c>
      <c r="E831" s="57" t="s">
        <v>240</v>
      </c>
      <c r="F831" s="58" t="s">
        <v>246</v>
      </c>
      <c r="G831" s="53" t="s">
        <v>1501</v>
      </c>
      <c r="H831" s="51" t="s">
        <v>1489</v>
      </c>
      <c r="I831" s="56">
        <v>404</v>
      </c>
      <c r="J831" s="52" t="s">
        <v>1490</v>
      </c>
      <c r="K831" s="171" t="str">
        <f t="shared" si="130"/>
        <v>404K16E37</v>
      </c>
      <c r="L831" s="172">
        <f t="shared" si="125"/>
        <v>1</v>
      </c>
      <c r="M831" s="173"/>
      <c r="N831" s="174" t="str">
        <f t="shared" si="129"/>
        <v/>
      </c>
      <c r="O831" s="190" t="str">
        <f>VLOOKUP(D831,TH!D$3:K$3889,6,0)</f>
        <v>x</v>
      </c>
      <c r="P831" s="175" t="str">
        <f>IF(M831&lt;&gt;0,M831,IF(ISNA(VLOOKUP(D831,TH!D$4:K$3889,6,0))=TRUE,"Nợ HP",""))</f>
        <v/>
      </c>
      <c r="Q831" s="174">
        <f t="shared" si="128"/>
        <v>829</v>
      </c>
      <c r="R831" s="175">
        <f t="shared" si="127"/>
        <v>1</v>
      </c>
    </row>
    <row r="832" spans="1:18" ht="24.75" customHeight="1">
      <c r="A832" s="54">
        <f t="shared" si="126"/>
        <v>830</v>
      </c>
      <c r="B832" s="55" t="str">
        <f t="shared" si="123"/>
        <v>K16E3714</v>
      </c>
      <c r="C832" s="54">
        <f t="shared" si="124"/>
        <v>14</v>
      </c>
      <c r="D832" s="50">
        <v>162524277</v>
      </c>
      <c r="E832" s="57" t="s">
        <v>1502</v>
      </c>
      <c r="F832" s="58" t="s">
        <v>622</v>
      </c>
      <c r="G832" s="53" t="s">
        <v>689</v>
      </c>
      <c r="H832" s="51" t="s">
        <v>1489</v>
      </c>
      <c r="I832" s="56">
        <v>404</v>
      </c>
      <c r="J832" s="52" t="s">
        <v>1490</v>
      </c>
      <c r="K832" s="171" t="str">
        <f t="shared" si="130"/>
        <v>404K16E37</v>
      </c>
      <c r="L832" s="172">
        <f t="shared" si="125"/>
        <v>1</v>
      </c>
      <c r="M832" s="173"/>
      <c r="N832" s="174" t="str">
        <f t="shared" si="129"/>
        <v/>
      </c>
      <c r="O832" s="190" t="str">
        <f>VLOOKUP(D832,TH!D$3:K$3889,6,0)</f>
        <v>x</v>
      </c>
      <c r="P832" s="175" t="str">
        <f>IF(M832&lt;&gt;0,M832,IF(ISNA(VLOOKUP(D832,TH!D$4:K$3889,6,0))=TRUE,"Nợ HP",""))</f>
        <v/>
      </c>
      <c r="Q832" s="174">
        <f t="shared" si="128"/>
        <v>830</v>
      </c>
      <c r="R832" s="175">
        <f t="shared" si="127"/>
        <v>1</v>
      </c>
    </row>
    <row r="833" spans="1:18" ht="24.75" customHeight="1">
      <c r="A833" s="54">
        <f t="shared" si="126"/>
        <v>831</v>
      </c>
      <c r="B833" s="55" t="str">
        <f t="shared" si="123"/>
        <v>K16E3715</v>
      </c>
      <c r="C833" s="54">
        <f t="shared" si="124"/>
        <v>15</v>
      </c>
      <c r="D833" s="50">
        <v>162524285</v>
      </c>
      <c r="E833" s="57" t="s">
        <v>1503</v>
      </c>
      <c r="F833" s="58" t="s">
        <v>1504</v>
      </c>
      <c r="G833" s="53" t="s">
        <v>355</v>
      </c>
      <c r="H833" s="51" t="s">
        <v>1489</v>
      </c>
      <c r="I833" s="56">
        <v>404</v>
      </c>
      <c r="J833" s="52" t="s">
        <v>1490</v>
      </c>
      <c r="K833" s="171" t="str">
        <f t="shared" si="130"/>
        <v>404K16E37</v>
      </c>
      <c r="L833" s="172">
        <f t="shared" si="125"/>
        <v>1</v>
      </c>
      <c r="M833" s="173"/>
      <c r="N833" s="174" t="str">
        <f t="shared" si="129"/>
        <v/>
      </c>
      <c r="O833" s="190" t="e">
        <f>VLOOKUP(D833,TH!D$3:K$3889,6,0)</f>
        <v>#N/A</v>
      </c>
      <c r="P833" s="175" t="str">
        <f>IF(M833&lt;&gt;0,M833,IF(ISNA(VLOOKUP(D833,TH!D$4:K$3889,6,0))=TRUE,"Nợ HP",""))</f>
        <v>Nợ HP</v>
      </c>
      <c r="Q833" s="174">
        <f t="shared" si="128"/>
        <v>831</v>
      </c>
      <c r="R833" s="175">
        <f t="shared" si="127"/>
        <v>1</v>
      </c>
    </row>
    <row r="834" spans="1:18" ht="24.75" customHeight="1">
      <c r="A834" s="54">
        <f t="shared" si="126"/>
        <v>832</v>
      </c>
      <c r="B834" s="55" t="str">
        <f t="shared" si="123"/>
        <v>K16E3716</v>
      </c>
      <c r="C834" s="54">
        <f t="shared" si="124"/>
        <v>16</v>
      </c>
      <c r="D834" s="50">
        <v>162524293</v>
      </c>
      <c r="E834" s="57" t="s">
        <v>1505</v>
      </c>
      <c r="F834" s="58" t="s">
        <v>345</v>
      </c>
      <c r="G834" s="53" t="s">
        <v>1336</v>
      </c>
      <c r="H834" s="51" t="s">
        <v>1489</v>
      </c>
      <c r="I834" s="56">
        <v>404</v>
      </c>
      <c r="J834" s="52" t="s">
        <v>1490</v>
      </c>
      <c r="K834" s="171" t="str">
        <f t="shared" si="130"/>
        <v>404K16E37</v>
      </c>
      <c r="L834" s="172">
        <f t="shared" si="125"/>
        <v>1</v>
      </c>
      <c r="M834" s="173"/>
      <c r="N834" s="174" t="str">
        <f t="shared" si="129"/>
        <v/>
      </c>
      <c r="O834" s="190" t="str">
        <f>VLOOKUP(D834,TH!D$3:K$3889,6,0)</f>
        <v>x</v>
      </c>
      <c r="P834" s="175" t="str">
        <f>IF(M834&lt;&gt;0,M834,IF(ISNA(VLOOKUP(D834,TH!D$4:K$3889,6,0))=TRUE,"Nợ HP",""))</f>
        <v/>
      </c>
      <c r="Q834" s="174">
        <f t="shared" si="128"/>
        <v>832</v>
      </c>
      <c r="R834" s="175">
        <f t="shared" si="127"/>
        <v>1</v>
      </c>
    </row>
    <row r="835" spans="1:18" ht="24.75" customHeight="1">
      <c r="A835" s="54">
        <f t="shared" si="126"/>
        <v>833</v>
      </c>
      <c r="B835" s="55" t="str">
        <f t="shared" ref="B835:B898" si="131">J835&amp;TEXT(C835,"00")</f>
        <v>K16E3717</v>
      </c>
      <c r="C835" s="54">
        <f t="shared" ref="C835:C898" si="132">IF(J835&lt;&gt;J834,1,C834+1)</f>
        <v>17</v>
      </c>
      <c r="D835" s="50">
        <v>162524303</v>
      </c>
      <c r="E835" s="57" t="s">
        <v>1506</v>
      </c>
      <c r="F835" s="58" t="s">
        <v>254</v>
      </c>
      <c r="G835" s="53" t="s">
        <v>1507</v>
      </c>
      <c r="H835" s="51" t="s">
        <v>1489</v>
      </c>
      <c r="I835" s="56">
        <v>404</v>
      </c>
      <c r="J835" s="52" t="s">
        <v>1490</v>
      </c>
      <c r="K835" s="171" t="str">
        <f t="shared" si="130"/>
        <v>404K16E37</v>
      </c>
      <c r="L835" s="172">
        <f t="shared" ref="L835:L898" si="133">COUNTIF($D$3:$D$4101,D835)</f>
        <v>1</v>
      </c>
      <c r="M835" s="173"/>
      <c r="N835" s="174" t="str">
        <f t="shared" si="129"/>
        <v/>
      </c>
      <c r="O835" s="190" t="str">
        <f>VLOOKUP(D835,TH!D$3:K$3889,6,0)</f>
        <v>x</v>
      </c>
      <c r="P835" s="175" t="str">
        <f>IF(M835&lt;&gt;0,M835,IF(ISNA(VLOOKUP(D835,TH!D$4:K$3889,6,0))=TRUE,"Nợ HP",""))</f>
        <v/>
      </c>
      <c r="Q835" s="174">
        <f t="shared" si="128"/>
        <v>833</v>
      </c>
      <c r="R835" s="175">
        <f t="shared" si="127"/>
        <v>1</v>
      </c>
    </row>
    <row r="836" spans="1:18" ht="24.75" customHeight="1">
      <c r="A836" s="54">
        <f t="shared" si="126"/>
        <v>834</v>
      </c>
      <c r="B836" s="55" t="str">
        <f t="shared" si="131"/>
        <v>K16E3718</v>
      </c>
      <c r="C836" s="54">
        <f t="shared" si="132"/>
        <v>18</v>
      </c>
      <c r="D836" s="50">
        <v>162524310</v>
      </c>
      <c r="E836" s="57" t="s">
        <v>1496</v>
      </c>
      <c r="F836" s="58" t="s">
        <v>532</v>
      </c>
      <c r="G836" s="53" t="s">
        <v>1473</v>
      </c>
      <c r="H836" s="51" t="s">
        <v>1489</v>
      </c>
      <c r="I836" s="56">
        <v>404</v>
      </c>
      <c r="J836" s="52" t="s">
        <v>1490</v>
      </c>
      <c r="K836" s="171" t="str">
        <f t="shared" si="130"/>
        <v>404K16E37</v>
      </c>
      <c r="L836" s="172">
        <f t="shared" si="133"/>
        <v>1</v>
      </c>
      <c r="M836" s="173"/>
      <c r="N836" s="174" t="str">
        <f t="shared" si="129"/>
        <v/>
      </c>
      <c r="O836" s="190" t="str">
        <f>VLOOKUP(D836,TH!D$3:K$3889,6,0)</f>
        <v>x</v>
      </c>
      <c r="P836" s="175" t="str">
        <f>IF(M836&lt;&gt;0,M836,IF(ISNA(VLOOKUP(D836,TH!D$4:K$3889,6,0))=TRUE,"Nợ HP",""))</f>
        <v/>
      </c>
      <c r="Q836" s="174">
        <f t="shared" si="128"/>
        <v>834</v>
      </c>
      <c r="R836" s="175">
        <f t="shared" si="127"/>
        <v>1</v>
      </c>
    </row>
    <row r="837" spans="1:18" ht="24.75" customHeight="1">
      <c r="A837" s="54">
        <f t="shared" si="126"/>
        <v>835</v>
      </c>
      <c r="B837" s="55" t="str">
        <f t="shared" si="131"/>
        <v>K16E3719</v>
      </c>
      <c r="C837" s="54">
        <f t="shared" si="132"/>
        <v>19</v>
      </c>
      <c r="D837" s="50">
        <v>162524318</v>
      </c>
      <c r="E837" s="57" t="s">
        <v>1436</v>
      </c>
      <c r="F837" s="58" t="s">
        <v>259</v>
      </c>
      <c r="G837" s="53" t="s">
        <v>1508</v>
      </c>
      <c r="H837" s="51" t="s">
        <v>1489</v>
      </c>
      <c r="I837" s="56">
        <v>404</v>
      </c>
      <c r="J837" s="52" t="s">
        <v>1490</v>
      </c>
      <c r="K837" s="171" t="str">
        <f t="shared" si="130"/>
        <v>404K16E37</v>
      </c>
      <c r="L837" s="172">
        <f t="shared" si="133"/>
        <v>1</v>
      </c>
      <c r="M837" s="173"/>
      <c r="N837" s="174" t="str">
        <f t="shared" si="129"/>
        <v/>
      </c>
      <c r="O837" s="190" t="str">
        <f>VLOOKUP(D837,TH!D$3:K$3889,6,0)</f>
        <v>x</v>
      </c>
      <c r="P837" s="175" t="str">
        <f>IF(M837&lt;&gt;0,M837,IF(ISNA(VLOOKUP(D837,TH!D$4:K$3889,6,0))=TRUE,"Nợ HP",""))</f>
        <v/>
      </c>
      <c r="Q837" s="174">
        <f t="shared" si="128"/>
        <v>835</v>
      </c>
      <c r="R837" s="175">
        <f t="shared" si="127"/>
        <v>1</v>
      </c>
    </row>
    <row r="838" spans="1:18" ht="24.75" customHeight="1">
      <c r="A838" s="54">
        <f t="shared" si="126"/>
        <v>836</v>
      </c>
      <c r="B838" s="55" t="str">
        <f t="shared" si="131"/>
        <v>K16E3720</v>
      </c>
      <c r="C838" s="54">
        <f t="shared" si="132"/>
        <v>20</v>
      </c>
      <c r="D838" s="50">
        <v>162524324</v>
      </c>
      <c r="E838" s="57" t="s">
        <v>1509</v>
      </c>
      <c r="F838" s="58" t="s">
        <v>121</v>
      </c>
      <c r="G838" s="53" t="s">
        <v>778</v>
      </c>
      <c r="H838" s="51" t="s">
        <v>1489</v>
      </c>
      <c r="I838" s="56">
        <v>404</v>
      </c>
      <c r="J838" s="52" t="s">
        <v>1490</v>
      </c>
      <c r="K838" s="171" t="str">
        <f t="shared" si="130"/>
        <v>404K16E37</v>
      </c>
      <c r="L838" s="172">
        <f t="shared" si="133"/>
        <v>1</v>
      </c>
      <c r="M838" s="173"/>
      <c r="N838" s="174" t="str">
        <f t="shared" si="129"/>
        <v/>
      </c>
      <c r="O838" s="190" t="str">
        <f>VLOOKUP(D838,TH!D$3:K$3889,6,0)</f>
        <v>x</v>
      </c>
      <c r="P838" s="175" t="str">
        <f>IF(M838&lt;&gt;0,M838,IF(ISNA(VLOOKUP(D838,TH!D$4:K$3889,6,0))=TRUE,"Nợ HP",""))</f>
        <v/>
      </c>
      <c r="Q838" s="174">
        <f t="shared" si="128"/>
        <v>836</v>
      </c>
      <c r="R838" s="175">
        <f t="shared" si="127"/>
        <v>1</v>
      </c>
    </row>
    <row r="839" spans="1:18" ht="24.75" customHeight="1">
      <c r="A839" s="54">
        <f t="shared" si="126"/>
        <v>837</v>
      </c>
      <c r="B839" s="55" t="str">
        <f t="shared" si="131"/>
        <v>K16E3721</v>
      </c>
      <c r="C839" s="54">
        <f t="shared" si="132"/>
        <v>21</v>
      </c>
      <c r="D839" s="50">
        <v>162524342</v>
      </c>
      <c r="E839" s="57" t="s">
        <v>1510</v>
      </c>
      <c r="F839" s="58" t="s">
        <v>1511</v>
      </c>
      <c r="G839" s="53" t="s">
        <v>554</v>
      </c>
      <c r="H839" s="51" t="s">
        <v>1489</v>
      </c>
      <c r="I839" s="56">
        <v>404</v>
      </c>
      <c r="J839" s="52" t="s">
        <v>1490</v>
      </c>
      <c r="K839" s="171" t="str">
        <f t="shared" si="130"/>
        <v>404K16E37</v>
      </c>
      <c r="L839" s="172">
        <f t="shared" si="133"/>
        <v>1</v>
      </c>
      <c r="M839" s="173"/>
      <c r="N839" s="174" t="str">
        <f t="shared" si="129"/>
        <v/>
      </c>
      <c r="O839" s="190" t="str">
        <f>VLOOKUP(D839,TH!D$3:K$3889,6,0)</f>
        <v>x</v>
      </c>
      <c r="P839" s="175" t="str">
        <f>IF(M839&lt;&gt;0,M839,IF(ISNA(VLOOKUP(D839,TH!D$4:K$3889,6,0))=TRUE,"Nợ HP",""))</f>
        <v/>
      </c>
      <c r="Q839" s="174">
        <f t="shared" si="128"/>
        <v>837</v>
      </c>
      <c r="R839" s="175">
        <f t="shared" si="127"/>
        <v>1</v>
      </c>
    </row>
    <row r="840" spans="1:18" ht="24.75" customHeight="1">
      <c r="A840" s="54">
        <f t="shared" ref="A840:A903" si="134">A839+1</f>
        <v>838</v>
      </c>
      <c r="B840" s="55" t="str">
        <f t="shared" si="131"/>
        <v>K16E3722</v>
      </c>
      <c r="C840" s="54">
        <f t="shared" si="132"/>
        <v>22</v>
      </c>
      <c r="D840" s="50">
        <v>162524351</v>
      </c>
      <c r="E840" s="57" t="s">
        <v>350</v>
      </c>
      <c r="F840" s="58" t="s">
        <v>1169</v>
      </c>
      <c r="G840" s="53" t="s">
        <v>384</v>
      </c>
      <c r="H840" s="51" t="s">
        <v>1440</v>
      </c>
      <c r="I840" s="56">
        <v>404</v>
      </c>
      <c r="J840" s="52" t="s">
        <v>1490</v>
      </c>
      <c r="K840" s="171" t="str">
        <f t="shared" si="130"/>
        <v>404K16E37</v>
      </c>
      <c r="L840" s="172">
        <f t="shared" si="133"/>
        <v>1</v>
      </c>
      <c r="M840" s="173"/>
      <c r="N840" s="174" t="str">
        <f t="shared" si="129"/>
        <v/>
      </c>
      <c r="O840" s="190" t="str">
        <f>VLOOKUP(D840,TH!D$3:K$3889,6,0)</f>
        <v>x</v>
      </c>
      <c r="P840" s="175" t="str">
        <f>IF(M840&lt;&gt;0,M840,IF(ISNA(VLOOKUP(D840,TH!D$4:K$3889,6,0))=TRUE,"Nợ HP",""))</f>
        <v/>
      </c>
      <c r="Q840" s="174">
        <f t="shared" si="128"/>
        <v>838</v>
      </c>
      <c r="R840" s="175">
        <f t="shared" ref="R840:R903" si="135">R839</f>
        <v>1</v>
      </c>
    </row>
    <row r="841" spans="1:18" ht="24.75" customHeight="1">
      <c r="A841" s="54">
        <f t="shared" si="134"/>
        <v>839</v>
      </c>
      <c r="B841" s="55" t="str">
        <f t="shared" si="131"/>
        <v>K16E3723</v>
      </c>
      <c r="C841" s="54">
        <f t="shared" si="132"/>
        <v>23</v>
      </c>
      <c r="D841" s="50">
        <v>162524361</v>
      </c>
      <c r="E841" s="57" t="s">
        <v>1512</v>
      </c>
      <c r="F841" s="58" t="s">
        <v>642</v>
      </c>
      <c r="G841" s="53" t="s">
        <v>1513</v>
      </c>
      <c r="H841" s="51" t="s">
        <v>1489</v>
      </c>
      <c r="I841" s="56">
        <v>404</v>
      </c>
      <c r="J841" s="52" t="s">
        <v>1490</v>
      </c>
      <c r="K841" s="171" t="str">
        <f t="shared" si="130"/>
        <v>404K16E37</v>
      </c>
      <c r="L841" s="172">
        <f t="shared" si="133"/>
        <v>1</v>
      </c>
      <c r="M841" s="173"/>
      <c r="N841" s="174" t="str">
        <f t="shared" si="129"/>
        <v/>
      </c>
      <c r="O841" s="190" t="str">
        <f>VLOOKUP(D841,TH!D$3:K$3889,6,0)</f>
        <v>x</v>
      </c>
      <c r="P841" s="175" t="str">
        <f>IF(M841&lt;&gt;0,M841,IF(ISNA(VLOOKUP(D841,TH!D$4:K$3889,6,0))=TRUE,"Nợ HP",""))</f>
        <v/>
      </c>
      <c r="Q841" s="174">
        <f t="shared" si="128"/>
        <v>839</v>
      </c>
      <c r="R841" s="175">
        <f t="shared" si="135"/>
        <v>1</v>
      </c>
    </row>
    <row r="842" spans="1:18" ht="24.75" customHeight="1">
      <c r="A842" s="54">
        <f t="shared" si="134"/>
        <v>840</v>
      </c>
      <c r="B842" s="55" t="str">
        <f t="shared" si="131"/>
        <v>K16E3724</v>
      </c>
      <c r="C842" s="54">
        <f t="shared" si="132"/>
        <v>24</v>
      </c>
      <c r="D842" s="50">
        <v>162524368</v>
      </c>
      <c r="E842" s="57" t="s">
        <v>1506</v>
      </c>
      <c r="F842" s="58" t="s">
        <v>546</v>
      </c>
      <c r="G842" s="53" t="s">
        <v>274</v>
      </c>
      <c r="H842" s="51" t="s">
        <v>1440</v>
      </c>
      <c r="I842" s="56">
        <v>404</v>
      </c>
      <c r="J842" s="52" t="s">
        <v>1490</v>
      </c>
      <c r="K842" s="171" t="str">
        <f t="shared" si="130"/>
        <v>404K16E37</v>
      </c>
      <c r="L842" s="172">
        <f t="shared" si="133"/>
        <v>1</v>
      </c>
      <c r="M842" s="173"/>
      <c r="N842" s="174" t="str">
        <f t="shared" si="129"/>
        <v/>
      </c>
      <c r="O842" s="190" t="str">
        <f>VLOOKUP(D842,TH!D$3:K$3889,6,0)</f>
        <v>x</v>
      </c>
      <c r="P842" s="175" t="str">
        <f>IF(M842&lt;&gt;0,M842,IF(ISNA(VLOOKUP(D842,TH!D$4:K$3889,6,0))=TRUE,"Nợ HP",""))</f>
        <v/>
      </c>
      <c r="Q842" s="174">
        <f t="shared" si="128"/>
        <v>840</v>
      </c>
      <c r="R842" s="175">
        <f t="shared" si="135"/>
        <v>1</v>
      </c>
    </row>
    <row r="843" spans="1:18" ht="24.75" customHeight="1">
      <c r="A843" s="54">
        <f t="shared" si="134"/>
        <v>841</v>
      </c>
      <c r="B843" s="55" t="str">
        <f t="shared" si="131"/>
        <v>K16E3725</v>
      </c>
      <c r="C843" s="54">
        <f t="shared" si="132"/>
        <v>25</v>
      </c>
      <c r="D843" s="50">
        <v>162524371</v>
      </c>
      <c r="E843" s="57" t="s">
        <v>1231</v>
      </c>
      <c r="F843" s="58" t="s">
        <v>546</v>
      </c>
      <c r="G843" s="53" t="s">
        <v>268</v>
      </c>
      <c r="H843" s="51" t="s">
        <v>1440</v>
      </c>
      <c r="I843" s="56">
        <v>404</v>
      </c>
      <c r="J843" s="52" t="s">
        <v>1490</v>
      </c>
      <c r="K843" s="171" t="str">
        <f t="shared" si="130"/>
        <v>404K16E37</v>
      </c>
      <c r="L843" s="172">
        <f t="shared" si="133"/>
        <v>1</v>
      </c>
      <c r="M843" s="173"/>
      <c r="N843" s="174" t="str">
        <f t="shared" si="129"/>
        <v/>
      </c>
      <c r="O843" s="190" t="str">
        <f>VLOOKUP(D843,TH!D$3:K$3889,6,0)</f>
        <v>x</v>
      </c>
      <c r="P843" s="175" t="str">
        <f>IF(M843&lt;&gt;0,M843,IF(ISNA(VLOOKUP(D843,TH!D$4:K$3889,6,0))=TRUE,"Nợ HP",""))</f>
        <v/>
      </c>
      <c r="Q843" s="174">
        <f t="shared" ref="Q843:Q906" si="136">Q842+1</f>
        <v>841</v>
      </c>
      <c r="R843" s="175">
        <f t="shared" si="135"/>
        <v>1</v>
      </c>
    </row>
    <row r="844" spans="1:18" ht="24.75" customHeight="1">
      <c r="A844" s="54">
        <f t="shared" si="134"/>
        <v>842</v>
      </c>
      <c r="B844" s="55" t="str">
        <f t="shared" si="131"/>
        <v>K16E3726</v>
      </c>
      <c r="C844" s="54">
        <f t="shared" si="132"/>
        <v>26</v>
      </c>
      <c r="D844" s="50">
        <v>162524375</v>
      </c>
      <c r="E844" s="57" t="s">
        <v>1514</v>
      </c>
      <c r="F844" s="58" t="s">
        <v>712</v>
      </c>
      <c r="G844" s="53" t="s">
        <v>1151</v>
      </c>
      <c r="H844" s="51" t="s">
        <v>1489</v>
      </c>
      <c r="I844" s="56">
        <v>404</v>
      </c>
      <c r="J844" s="52" t="s">
        <v>1490</v>
      </c>
      <c r="K844" s="171" t="str">
        <f t="shared" si="130"/>
        <v>404K16E37</v>
      </c>
      <c r="L844" s="172">
        <f t="shared" si="133"/>
        <v>1</v>
      </c>
      <c r="M844" s="173"/>
      <c r="N844" s="174" t="str">
        <f t="shared" si="129"/>
        <v/>
      </c>
      <c r="O844" s="190" t="str">
        <f>VLOOKUP(D844,TH!D$3:K$3889,6,0)</f>
        <v>x</v>
      </c>
      <c r="P844" s="175" t="str">
        <f>IF(M844&lt;&gt;0,M844,IF(ISNA(VLOOKUP(D844,TH!D$4:K$3889,6,0))=TRUE,"Nợ HP",""))</f>
        <v/>
      </c>
      <c r="Q844" s="174">
        <f t="shared" si="136"/>
        <v>842</v>
      </c>
      <c r="R844" s="175">
        <f t="shared" si="135"/>
        <v>1</v>
      </c>
    </row>
    <row r="845" spans="1:18" ht="24.75" customHeight="1">
      <c r="A845" s="54">
        <f t="shared" si="134"/>
        <v>843</v>
      </c>
      <c r="B845" s="55" t="str">
        <f t="shared" si="131"/>
        <v>K16E3727</v>
      </c>
      <c r="C845" s="54">
        <f t="shared" si="132"/>
        <v>27</v>
      </c>
      <c r="D845" s="50">
        <v>162347266</v>
      </c>
      <c r="E845" s="57" t="s">
        <v>198</v>
      </c>
      <c r="F845" s="58" t="s">
        <v>1479</v>
      </c>
      <c r="G845" s="53" t="s">
        <v>389</v>
      </c>
      <c r="H845" s="51" t="s">
        <v>1489</v>
      </c>
      <c r="I845" s="56">
        <v>404</v>
      </c>
      <c r="J845" s="52" t="s">
        <v>1490</v>
      </c>
      <c r="K845" s="171" t="str">
        <f t="shared" si="130"/>
        <v>404K16E37</v>
      </c>
      <c r="L845" s="172">
        <f t="shared" si="133"/>
        <v>1</v>
      </c>
      <c r="M845" s="173"/>
      <c r="N845" s="174" t="str">
        <f t="shared" si="129"/>
        <v/>
      </c>
      <c r="O845" s="190" t="str">
        <f>VLOOKUP(D845,TH!D$3:K$3889,6,0)</f>
        <v>x</v>
      </c>
      <c r="P845" s="175" t="str">
        <f>IF(M845&lt;&gt;0,M845,IF(ISNA(VLOOKUP(D845,TH!D$4:K$3889,6,0))=TRUE,"Nợ HP",""))</f>
        <v/>
      </c>
      <c r="Q845" s="174">
        <f t="shared" si="136"/>
        <v>843</v>
      </c>
      <c r="R845" s="175">
        <f t="shared" si="135"/>
        <v>1</v>
      </c>
    </row>
    <row r="846" spans="1:18" ht="24.75" customHeight="1">
      <c r="A846" s="54">
        <f t="shared" si="134"/>
        <v>844</v>
      </c>
      <c r="B846" s="55" t="str">
        <f t="shared" si="131"/>
        <v>K16E3728</v>
      </c>
      <c r="C846" s="54">
        <f t="shared" si="132"/>
        <v>28</v>
      </c>
      <c r="D846" s="50">
        <v>162354079</v>
      </c>
      <c r="E846" s="57" t="s">
        <v>350</v>
      </c>
      <c r="F846" s="58" t="s">
        <v>652</v>
      </c>
      <c r="G846" s="53" t="s">
        <v>936</v>
      </c>
      <c r="H846" s="51" t="s">
        <v>1489</v>
      </c>
      <c r="I846" s="56">
        <v>404</v>
      </c>
      <c r="J846" s="52" t="s">
        <v>1490</v>
      </c>
      <c r="K846" s="171" t="str">
        <f t="shared" si="130"/>
        <v>404K16E37</v>
      </c>
      <c r="L846" s="172">
        <f t="shared" si="133"/>
        <v>1</v>
      </c>
      <c r="M846" s="173"/>
      <c r="N846" s="174" t="str">
        <f t="shared" si="129"/>
        <v/>
      </c>
      <c r="O846" s="190" t="str">
        <f>VLOOKUP(D846,TH!D$3:K$3889,6,0)</f>
        <v>x</v>
      </c>
      <c r="P846" s="175" t="str">
        <f>IF(M846&lt;&gt;0,M846,IF(ISNA(VLOOKUP(D846,TH!D$4:K$3889,6,0))=TRUE,"Nợ HP",""))</f>
        <v/>
      </c>
      <c r="Q846" s="174">
        <f t="shared" si="136"/>
        <v>844</v>
      </c>
      <c r="R846" s="175">
        <f t="shared" si="135"/>
        <v>1</v>
      </c>
    </row>
    <row r="847" spans="1:18" ht="24.75" customHeight="1">
      <c r="A847" s="54">
        <f t="shared" si="134"/>
        <v>845</v>
      </c>
      <c r="B847" s="55" t="str">
        <f t="shared" si="131"/>
        <v>K16E3729</v>
      </c>
      <c r="C847" s="54">
        <f t="shared" si="132"/>
        <v>29</v>
      </c>
      <c r="D847" s="50">
        <v>162524392</v>
      </c>
      <c r="E847" s="57" t="s">
        <v>1515</v>
      </c>
      <c r="F847" s="58" t="s">
        <v>396</v>
      </c>
      <c r="G847" s="53" t="s">
        <v>525</v>
      </c>
      <c r="H847" s="51" t="s">
        <v>1440</v>
      </c>
      <c r="I847" s="56">
        <v>404</v>
      </c>
      <c r="J847" s="52" t="s">
        <v>1490</v>
      </c>
      <c r="K847" s="171" t="str">
        <f t="shared" si="130"/>
        <v>404K16E37</v>
      </c>
      <c r="L847" s="172">
        <f t="shared" si="133"/>
        <v>1</v>
      </c>
      <c r="M847" s="173"/>
      <c r="N847" s="174" t="str">
        <f t="shared" si="129"/>
        <v/>
      </c>
      <c r="O847" s="190" t="str">
        <f>VLOOKUP(D847,TH!D$3:K$3889,6,0)</f>
        <v>x</v>
      </c>
      <c r="P847" s="175" t="str">
        <f>IF(M847&lt;&gt;0,M847,IF(ISNA(VLOOKUP(D847,TH!D$4:K$3889,6,0))=TRUE,"Nợ HP",""))</f>
        <v/>
      </c>
      <c r="Q847" s="174">
        <f t="shared" si="136"/>
        <v>845</v>
      </c>
      <c r="R847" s="175">
        <f t="shared" si="135"/>
        <v>1</v>
      </c>
    </row>
    <row r="848" spans="1:18" ht="24.75" customHeight="1">
      <c r="A848" s="54">
        <f t="shared" si="134"/>
        <v>846</v>
      </c>
      <c r="B848" s="55" t="str">
        <f t="shared" si="131"/>
        <v>K16E3730</v>
      </c>
      <c r="C848" s="54">
        <f t="shared" si="132"/>
        <v>30</v>
      </c>
      <c r="D848" s="50">
        <v>162524398</v>
      </c>
      <c r="E848" s="57" t="s">
        <v>1381</v>
      </c>
      <c r="F848" s="58" t="s">
        <v>1334</v>
      </c>
      <c r="G848" s="53" t="s">
        <v>1056</v>
      </c>
      <c r="H848" s="51" t="s">
        <v>1489</v>
      </c>
      <c r="I848" s="56">
        <v>404</v>
      </c>
      <c r="J848" s="52" t="s">
        <v>1490</v>
      </c>
      <c r="K848" s="171" t="str">
        <f t="shared" si="130"/>
        <v>404K16E37</v>
      </c>
      <c r="L848" s="172">
        <f t="shared" si="133"/>
        <v>1</v>
      </c>
      <c r="M848" s="173"/>
      <c r="N848" s="174" t="str">
        <f t="shared" si="129"/>
        <v/>
      </c>
      <c r="O848" s="190" t="str">
        <f>VLOOKUP(D848,TH!D$3:K$3889,6,0)</f>
        <v>x</v>
      </c>
      <c r="P848" s="175" t="str">
        <f>IF(M848&lt;&gt;0,M848,IF(ISNA(VLOOKUP(D848,TH!D$4:K$3889,6,0))=TRUE,"Nợ HP",""))</f>
        <v/>
      </c>
      <c r="Q848" s="174">
        <f t="shared" si="136"/>
        <v>846</v>
      </c>
      <c r="R848" s="175">
        <f t="shared" si="135"/>
        <v>1</v>
      </c>
    </row>
    <row r="849" spans="1:18" ht="24.75" customHeight="1">
      <c r="A849" s="54">
        <f t="shared" si="134"/>
        <v>847</v>
      </c>
      <c r="B849" s="55" t="str">
        <f t="shared" si="131"/>
        <v>K16E3731</v>
      </c>
      <c r="C849" s="54">
        <f t="shared" si="132"/>
        <v>31</v>
      </c>
      <c r="D849" s="50">
        <v>162527015</v>
      </c>
      <c r="E849" s="57" t="s">
        <v>412</v>
      </c>
      <c r="F849" s="58" t="s">
        <v>1334</v>
      </c>
      <c r="G849" s="53" t="s">
        <v>814</v>
      </c>
      <c r="H849" s="51" t="s">
        <v>1440</v>
      </c>
      <c r="I849" s="56">
        <v>404</v>
      </c>
      <c r="J849" s="52" t="s">
        <v>1490</v>
      </c>
      <c r="K849" s="171" t="str">
        <f t="shared" si="130"/>
        <v>404K16E37</v>
      </c>
      <c r="L849" s="172">
        <f t="shared" si="133"/>
        <v>1</v>
      </c>
      <c r="M849" s="173"/>
      <c r="N849" s="174" t="str">
        <f t="shared" si="129"/>
        <v/>
      </c>
      <c r="O849" s="190" t="str">
        <f>VLOOKUP(D849,TH!D$3:K$3889,6,0)</f>
        <v>x</v>
      </c>
      <c r="P849" s="175" t="str">
        <f>IF(M849&lt;&gt;0,M849,IF(ISNA(VLOOKUP(D849,TH!D$4:K$3889,6,0))=TRUE,"Nợ HP",""))</f>
        <v/>
      </c>
      <c r="Q849" s="174">
        <f t="shared" si="136"/>
        <v>847</v>
      </c>
      <c r="R849" s="175">
        <f t="shared" si="135"/>
        <v>1</v>
      </c>
    </row>
    <row r="850" spans="1:18" ht="24.75" customHeight="1">
      <c r="A850" s="54">
        <f t="shared" si="134"/>
        <v>848</v>
      </c>
      <c r="B850" s="55" t="str">
        <f t="shared" si="131"/>
        <v>K16E3732</v>
      </c>
      <c r="C850" s="54">
        <f t="shared" si="132"/>
        <v>32</v>
      </c>
      <c r="D850" s="50">
        <v>162524407</v>
      </c>
      <c r="E850" s="57" t="s">
        <v>1516</v>
      </c>
      <c r="F850" s="58" t="s">
        <v>657</v>
      </c>
      <c r="G850" s="53" t="s">
        <v>445</v>
      </c>
      <c r="H850" s="51" t="s">
        <v>1489</v>
      </c>
      <c r="I850" s="56">
        <v>404</v>
      </c>
      <c r="J850" s="52" t="s">
        <v>1490</v>
      </c>
      <c r="K850" s="171" t="str">
        <f t="shared" si="130"/>
        <v>404K16E37</v>
      </c>
      <c r="L850" s="172">
        <f t="shared" si="133"/>
        <v>1</v>
      </c>
      <c r="M850" s="173"/>
      <c r="N850" s="174" t="str">
        <f t="shared" si="129"/>
        <v/>
      </c>
      <c r="O850" s="190" t="str">
        <f>VLOOKUP(D850,TH!D$3:K$3889,6,0)</f>
        <v>x</v>
      </c>
      <c r="P850" s="175" t="str">
        <f>IF(M850&lt;&gt;0,M850,IF(ISNA(VLOOKUP(D850,TH!D$4:K$3889,6,0))=TRUE,"Nợ HP",""))</f>
        <v/>
      </c>
      <c r="Q850" s="174">
        <f t="shared" si="136"/>
        <v>848</v>
      </c>
      <c r="R850" s="175">
        <f t="shared" si="135"/>
        <v>1</v>
      </c>
    </row>
    <row r="851" spans="1:18" ht="24.75" customHeight="1">
      <c r="A851" s="54">
        <f t="shared" si="134"/>
        <v>849</v>
      </c>
      <c r="B851" s="55" t="str">
        <f t="shared" si="131"/>
        <v>K16E3733</v>
      </c>
      <c r="C851" s="54">
        <f t="shared" si="132"/>
        <v>33</v>
      </c>
      <c r="D851" s="50">
        <v>162524408</v>
      </c>
      <c r="E851" s="57" t="s">
        <v>1517</v>
      </c>
      <c r="F851" s="58" t="s">
        <v>786</v>
      </c>
      <c r="G851" s="53" t="s">
        <v>1518</v>
      </c>
      <c r="H851" s="51" t="s">
        <v>1440</v>
      </c>
      <c r="I851" s="56">
        <v>404</v>
      </c>
      <c r="J851" s="52" t="s">
        <v>1490</v>
      </c>
      <c r="K851" s="171" t="str">
        <f t="shared" si="130"/>
        <v>404K16E37</v>
      </c>
      <c r="L851" s="172">
        <f t="shared" si="133"/>
        <v>1</v>
      </c>
      <c r="M851" s="173"/>
      <c r="N851" s="174" t="str">
        <f t="shared" si="129"/>
        <v/>
      </c>
      <c r="O851" s="190" t="str">
        <f>VLOOKUP(D851,TH!D$3:K$3889,6,0)</f>
        <v>x</v>
      </c>
      <c r="P851" s="175" t="str">
        <f>IF(M851&lt;&gt;0,M851,IF(ISNA(VLOOKUP(D851,TH!D$4:K$3889,6,0))=TRUE,"Nợ HP",""))</f>
        <v/>
      </c>
      <c r="Q851" s="174">
        <f t="shared" si="136"/>
        <v>849</v>
      </c>
      <c r="R851" s="175">
        <f t="shared" si="135"/>
        <v>1</v>
      </c>
    </row>
    <row r="852" spans="1:18" ht="24.75" customHeight="1">
      <c r="A852" s="54">
        <f t="shared" si="134"/>
        <v>850</v>
      </c>
      <c r="B852" s="55" t="str">
        <f t="shared" si="131"/>
        <v>K16E3734</v>
      </c>
      <c r="C852" s="54">
        <f t="shared" si="132"/>
        <v>34</v>
      </c>
      <c r="D852" s="50">
        <v>162524411</v>
      </c>
      <c r="E852" s="57" t="s">
        <v>1519</v>
      </c>
      <c r="F852" s="58" t="s">
        <v>660</v>
      </c>
      <c r="G852" s="53" t="s">
        <v>993</v>
      </c>
      <c r="H852" s="51" t="s">
        <v>1440</v>
      </c>
      <c r="I852" s="56">
        <v>404</v>
      </c>
      <c r="J852" s="52" t="s">
        <v>1490</v>
      </c>
      <c r="K852" s="171" t="str">
        <f t="shared" si="130"/>
        <v>404K16E37</v>
      </c>
      <c r="L852" s="172">
        <f t="shared" si="133"/>
        <v>1</v>
      </c>
      <c r="M852" s="173"/>
      <c r="N852" s="174" t="str">
        <f t="shared" si="129"/>
        <v/>
      </c>
      <c r="O852" s="190" t="str">
        <f>VLOOKUP(D852,TH!D$3:K$3889,6,0)</f>
        <v>x</v>
      </c>
      <c r="P852" s="175" t="str">
        <f>IF(M852&lt;&gt;0,M852,IF(ISNA(VLOOKUP(D852,TH!D$4:K$3889,6,0))=TRUE,"Nợ HP",""))</f>
        <v/>
      </c>
      <c r="Q852" s="174">
        <f t="shared" si="136"/>
        <v>850</v>
      </c>
      <c r="R852" s="175">
        <f t="shared" si="135"/>
        <v>1</v>
      </c>
    </row>
    <row r="853" spans="1:18" ht="24.75" customHeight="1">
      <c r="A853" s="54">
        <f t="shared" si="134"/>
        <v>851</v>
      </c>
      <c r="B853" s="55" t="str">
        <f t="shared" si="131"/>
        <v>K16E3735</v>
      </c>
      <c r="C853" s="54">
        <f t="shared" si="132"/>
        <v>35</v>
      </c>
      <c r="D853" s="50">
        <v>162524423</v>
      </c>
      <c r="E853" s="57" t="s">
        <v>248</v>
      </c>
      <c r="F853" s="58" t="s">
        <v>300</v>
      </c>
      <c r="G853" s="53" t="s">
        <v>343</v>
      </c>
      <c r="H853" s="51" t="s">
        <v>1440</v>
      </c>
      <c r="I853" s="56">
        <v>404</v>
      </c>
      <c r="J853" s="52" t="s">
        <v>1490</v>
      </c>
      <c r="K853" s="171" t="str">
        <f t="shared" si="130"/>
        <v>404K16E37</v>
      </c>
      <c r="L853" s="172">
        <f t="shared" si="133"/>
        <v>1</v>
      </c>
      <c r="M853" s="173"/>
      <c r="N853" s="174" t="str">
        <f t="shared" si="129"/>
        <v/>
      </c>
      <c r="O853" s="190" t="str">
        <f>VLOOKUP(D853,TH!D$3:K$3889,6,0)</f>
        <v>x</v>
      </c>
      <c r="P853" s="175" t="str">
        <f>IF(M853&lt;&gt;0,M853,IF(ISNA(VLOOKUP(D853,TH!D$4:K$3889,6,0))=TRUE,"Nợ HP",""))</f>
        <v/>
      </c>
      <c r="Q853" s="174">
        <f t="shared" si="136"/>
        <v>851</v>
      </c>
      <c r="R853" s="175">
        <f t="shared" si="135"/>
        <v>1</v>
      </c>
    </row>
    <row r="854" spans="1:18" ht="24.75" customHeight="1">
      <c r="A854" s="54">
        <f t="shared" si="134"/>
        <v>852</v>
      </c>
      <c r="B854" s="55" t="str">
        <f t="shared" si="131"/>
        <v>K16E3736</v>
      </c>
      <c r="C854" s="54">
        <f t="shared" si="132"/>
        <v>36</v>
      </c>
      <c r="D854" s="50">
        <v>162524430</v>
      </c>
      <c r="E854" s="57" t="s">
        <v>129</v>
      </c>
      <c r="F854" s="58" t="s">
        <v>303</v>
      </c>
      <c r="G854" s="53" t="s">
        <v>1520</v>
      </c>
      <c r="H854" s="51" t="s">
        <v>1440</v>
      </c>
      <c r="I854" s="56">
        <v>404</v>
      </c>
      <c r="J854" s="52" t="s">
        <v>1490</v>
      </c>
      <c r="K854" s="171" t="str">
        <f t="shared" si="130"/>
        <v>404K16E37</v>
      </c>
      <c r="L854" s="172">
        <f t="shared" si="133"/>
        <v>1</v>
      </c>
      <c r="M854" s="173"/>
      <c r="N854" s="174" t="str">
        <f t="shared" ref="N854:N921" si="137">IF(M854&lt;&gt;0,"Học Ghép","")</f>
        <v/>
      </c>
      <c r="O854" s="190" t="str">
        <f>VLOOKUP(D854,TH!D$3:K$3889,6,0)</f>
        <v>x</v>
      </c>
      <c r="P854" s="175" t="str">
        <f>IF(M854&lt;&gt;0,M854,IF(ISNA(VLOOKUP(D854,TH!D$4:K$3889,6,0))=TRUE,"Nợ HP",""))</f>
        <v/>
      </c>
      <c r="Q854" s="174">
        <f t="shared" si="136"/>
        <v>852</v>
      </c>
      <c r="R854" s="175">
        <f t="shared" si="135"/>
        <v>1</v>
      </c>
    </row>
    <row r="855" spans="1:18" ht="24.75" customHeight="1">
      <c r="A855" s="54">
        <f t="shared" si="134"/>
        <v>853</v>
      </c>
      <c r="B855" s="55" t="str">
        <f t="shared" si="131"/>
        <v>K16E3737</v>
      </c>
      <c r="C855" s="54">
        <f t="shared" si="132"/>
        <v>37</v>
      </c>
      <c r="D855" s="50">
        <v>162524445</v>
      </c>
      <c r="E855" s="57" t="s">
        <v>1521</v>
      </c>
      <c r="F855" s="58" t="s">
        <v>565</v>
      </c>
      <c r="G855" s="53" t="s">
        <v>1522</v>
      </c>
      <c r="H855" s="51" t="s">
        <v>1440</v>
      </c>
      <c r="I855" s="56">
        <v>404</v>
      </c>
      <c r="J855" s="52" t="s">
        <v>1490</v>
      </c>
      <c r="K855" s="171" t="str">
        <f t="shared" ref="K855:K922" si="138">I855&amp;J855</f>
        <v>404K16E37</v>
      </c>
      <c r="L855" s="172">
        <f t="shared" si="133"/>
        <v>1</v>
      </c>
      <c r="M855" s="173"/>
      <c r="N855" s="174" t="str">
        <f t="shared" si="137"/>
        <v/>
      </c>
      <c r="O855" s="190" t="str">
        <f>VLOOKUP(D855,TH!D$3:K$3889,6,0)</f>
        <v>x</v>
      </c>
      <c r="P855" s="175" t="str">
        <f>IF(M855&lt;&gt;0,M855,IF(ISNA(VLOOKUP(D855,TH!D$4:K$3889,6,0))=TRUE,"Nợ HP",""))</f>
        <v/>
      </c>
      <c r="Q855" s="174">
        <f t="shared" si="136"/>
        <v>853</v>
      </c>
      <c r="R855" s="175">
        <f t="shared" si="135"/>
        <v>1</v>
      </c>
    </row>
    <row r="856" spans="1:18" ht="24.75" customHeight="1">
      <c r="A856" s="54">
        <f t="shared" si="134"/>
        <v>854</v>
      </c>
      <c r="B856" s="55" t="str">
        <f t="shared" si="131"/>
        <v>K16E3738</v>
      </c>
      <c r="C856" s="54">
        <f t="shared" si="132"/>
        <v>38</v>
      </c>
      <c r="D856" s="50">
        <v>162524451</v>
      </c>
      <c r="E856" s="57" t="s">
        <v>1523</v>
      </c>
      <c r="F856" s="58" t="s">
        <v>569</v>
      </c>
      <c r="G856" s="53" t="s">
        <v>1524</v>
      </c>
      <c r="H856" s="51" t="s">
        <v>1440</v>
      </c>
      <c r="I856" s="56">
        <v>404</v>
      </c>
      <c r="J856" s="52" t="s">
        <v>1490</v>
      </c>
      <c r="K856" s="171" t="str">
        <f t="shared" si="138"/>
        <v>404K16E37</v>
      </c>
      <c r="L856" s="172">
        <f t="shared" si="133"/>
        <v>1</v>
      </c>
      <c r="M856" s="173"/>
      <c r="N856" s="174" t="str">
        <f t="shared" si="137"/>
        <v/>
      </c>
      <c r="O856" s="190" t="str">
        <f>VLOOKUP(D856,TH!D$3:K$3889,6,0)</f>
        <v>x</v>
      </c>
      <c r="P856" s="175" t="str">
        <f>IF(M856&lt;&gt;0,M856,IF(ISNA(VLOOKUP(D856,TH!D$4:K$3889,6,0))=TRUE,"Nợ HP",""))</f>
        <v/>
      </c>
      <c r="Q856" s="174">
        <f t="shared" si="136"/>
        <v>854</v>
      </c>
      <c r="R856" s="175">
        <f t="shared" si="135"/>
        <v>1</v>
      </c>
    </row>
    <row r="857" spans="1:18" ht="24.75" customHeight="1">
      <c r="A857" s="54">
        <f t="shared" si="134"/>
        <v>855</v>
      </c>
      <c r="B857" s="55" t="str">
        <f t="shared" si="131"/>
        <v>K16E3739</v>
      </c>
      <c r="C857" s="54">
        <f t="shared" si="132"/>
        <v>39</v>
      </c>
      <c r="D857" s="333">
        <v>179522838</v>
      </c>
      <c r="E857" s="334" t="s">
        <v>350</v>
      </c>
      <c r="F857" s="335" t="s">
        <v>719</v>
      </c>
      <c r="G857" s="336"/>
      <c r="H857" s="336" t="s">
        <v>2377</v>
      </c>
      <c r="I857" s="56">
        <v>404</v>
      </c>
      <c r="J857" s="52" t="s">
        <v>1490</v>
      </c>
      <c r="K857" s="171" t="str">
        <f t="shared" ref="K857" si="139">I857&amp;J857</f>
        <v>404K16E37</v>
      </c>
      <c r="L857" s="172">
        <f t="shared" si="133"/>
        <v>1</v>
      </c>
      <c r="M857" s="173">
        <v>28398</v>
      </c>
      <c r="N857" s="174" t="str">
        <f t="shared" ref="N857" si="140">IF(M857&lt;&gt;0,"Học Ghép","")</f>
        <v>Học Ghép</v>
      </c>
      <c r="O857" s="190" t="e">
        <f>VLOOKUP(D857,TH!D$3:K$3889,6,0)</f>
        <v>#N/A</v>
      </c>
      <c r="P857" s="175">
        <f>IF(M857&lt;&gt;0,M857,IF(ISNA(VLOOKUP(D857,TH!D$4:K$3889,6,0))=TRUE,"Nợ HP",""))</f>
        <v>28398</v>
      </c>
      <c r="Q857" s="174">
        <f t="shared" si="136"/>
        <v>855</v>
      </c>
      <c r="R857" s="175">
        <f t="shared" si="135"/>
        <v>1</v>
      </c>
    </row>
    <row r="858" spans="1:18" ht="24.75" customHeight="1">
      <c r="A858" s="54">
        <f t="shared" si="134"/>
        <v>856</v>
      </c>
      <c r="B858" s="55" t="str">
        <f t="shared" si="131"/>
        <v>K16E3801</v>
      </c>
      <c r="C858" s="54">
        <f t="shared" si="132"/>
        <v>1</v>
      </c>
      <c r="D858" s="50">
        <v>162524123</v>
      </c>
      <c r="E858" s="57" t="s">
        <v>1525</v>
      </c>
      <c r="F858" s="58" t="s">
        <v>486</v>
      </c>
      <c r="G858" s="53" t="s">
        <v>1526</v>
      </c>
      <c r="H858" s="51" t="s">
        <v>1527</v>
      </c>
      <c r="I858" s="56">
        <v>404</v>
      </c>
      <c r="J858" s="52" t="s">
        <v>1528</v>
      </c>
      <c r="K858" s="171" t="str">
        <f t="shared" si="138"/>
        <v>404K16E38</v>
      </c>
      <c r="L858" s="172">
        <f t="shared" si="133"/>
        <v>1</v>
      </c>
      <c r="M858" s="173"/>
      <c r="N858" s="174" t="str">
        <f t="shared" si="137"/>
        <v/>
      </c>
      <c r="O858" s="190" t="str">
        <f>VLOOKUP(D858,TH!D$3:K$3889,6,0)</f>
        <v>x</v>
      </c>
      <c r="P858" s="175" t="str">
        <f>IF(M858&lt;&gt;0,M858,IF(ISNA(VLOOKUP(D858,TH!D$4:K$3889,6,0))=TRUE,"Nợ HP",""))</f>
        <v/>
      </c>
      <c r="Q858" s="174">
        <f t="shared" si="136"/>
        <v>856</v>
      </c>
      <c r="R858" s="175">
        <f t="shared" si="135"/>
        <v>1</v>
      </c>
    </row>
    <row r="859" spans="1:18" ht="24.75" customHeight="1">
      <c r="A859" s="54">
        <f t="shared" si="134"/>
        <v>857</v>
      </c>
      <c r="B859" s="55" t="str">
        <f t="shared" si="131"/>
        <v>K16E3802</v>
      </c>
      <c r="C859" s="54">
        <f t="shared" si="132"/>
        <v>2</v>
      </c>
      <c r="D859" s="50">
        <v>162524124</v>
      </c>
      <c r="E859" s="57" t="s">
        <v>1529</v>
      </c>
      <c r="F859" s="58" t="s">
        <v>486</v>
      </c>
      <c r="G859" s="53" t="s">
        <v>1218</v>
      </c>
      <c r="H859" s="51" t="s">
        <v>1530</v>
      </c>
      <c r="I859" s="56">
        <v>404</v>
      </c>
      <c r="J859" s="52" t="s">
        <v>1528</v>
      </c>
      <c r="K859" s="171" t="str">
        <f t="shared" si="138"/>
        <v>404K16E38</v>
      </c>
      <c r="L859" s="172">
        <f t="shared" si="133"/>
        <v>1</v>
      </c>
      <c r="M859" s="173"/>
      <c r="N859" s="174" t="str">
        <f t="shared" si="137"/>
        <v/>
      </c>
      <c r="O859" s="190" t="str">
        <f>VLOOKUP(D859,TH!D$3:K$3889,6,0)</f>
        <v>x</v>
      </c>
      <c r="P859" s="175" t="str">
        <f>IF(M859&lt;&gt;0,M859,IF(ISNA(VLOOKUP(D859,TH!D$4:K$3889,6,0))=TRUE,"Nợ HP",""))</f>
        <v/>
      </c>
      <c r="Q859" s="174">
        <f t="shared" si="136"/>
        <v>857</v>
      </c>
      <c r="R859" s="175">
        <f t="shared" si="135"/>
        <v>1</v>
      </c>
    </row>
    <row r="860" spans="1:18" ht="24.75" customHeight="1">
      <c r="A860" s="54">
        <f t="shared" si="134"/>
        <v>858</v>
      </c>
      <c r="B860" s="55" t="str">
        <f t="shared" si="131"/>
        <v>K16E3803</v>
      </c>
      <c r="C860" s="54">
        <f t="shared" si="132"/>
        <v>3</v>
      </c>
      <c r="D860" s="50">
        <v>152523688</v>
      </c>
      <c r="E860" s="57" t="s">
        <v>859</v>
      </c>
      <c r="F860" s="58" t="s">
        <v>1531</v>
      </c>
      <c r="G860" s="53" t="s">
        <v>286</v>
      </c>
      <c r="H860" s="51" t="s">
        <v>1530</v>
      </c>
      <c r="I860" s="56">
        <v>404</v>
      </c>
      <c r="J860" s="52" t="s">
        <v>1528</v>
      </c>
      <c r="K860" s="171" t="str">
        <f t="shared" si="138"/>
        <v>404K16E38</v>
      </c>
      <c r="L860" s="172">
        <f t="shared" si="133"/>
        <v>1</v>
      </c>
      <c r="M860" s="173"/>
      <c r="N860" s="174" t="str">
        <f t="shared" si="137"/>
        <v/>
      </c>
      <c r="O860" s="190" t="str">
        <f>VLOOKUP(D860,TH!D$3:K$3889,6,0)</f>
        <v>x</v>
      </c>
      <c r="P860" s="175" t="str">
        <f>IF(M860&lt;&gt;0,M860,IF(ISNA(VLOOKUP(D860,TH!D$4:K$3889,6,0))=TRUE,"Nợ HP",""))</f>
        <v/>
      </c>
      <c r="Q860" s="174">
        <f t="shared" si="136"/>
        <v>858</v>
      </c>
      <c r="R860" s="175">
        <f t="shared" si="135"/>
        <v>1</v>
      </c>
    </row>
    <row r="861" spans="1:18" ht="24.75" customHeight="1">
      <c r="A861" s="54">
        <f t="shared" si="134"/>
        <v>859</v>
      </c>
      <c r="B861" s="55" t="str">
        <f t="shared" si="131"/>
        <v>K16E3804</v>
      </c>
      <c r="C861" s="54">
        <f t="shared" si="132"/>
        <v>4</v>
      </c>
      <c r="D861" s="50">
        <v>162524154</v>
      </c>
      <c r="E861" s="57" t="s">
        <v>471</v>
      </c>
      <c r="F861" s="58" t="s">
        <v>317</v>
      </c>
      <c r="G861" s="53" t="s">
        <v>368</v>
      </c>
      <c r="H861" s="51" t="s">
        <v>1530</v>
      </c>
      <c r="I861" s="56">
        <v>404</v>
      </c>
      <c r="J861" s="52" t="s">
        <v>1528</v>
      </c>
      <c r="K861" s="171" t="str">
        <f t="shared" si="138"/>
        <v>404K16E38</v>
      </c>
      <c r="L861" s="172">
        <f t="shared" si="133"/>
        <v>1</v>
      </c>
      <c r="M861" s="173"/>
      <c r="N861" s="174" t="str">
        <f t="shared" si="137"/>
        <v/>
      </c>
      <c r="O861" s="190" t="str">
        <f>VLOOKUP(D861,TH!D$3:K$3889,6,0)</f>
        <v>x</v>
      </c>
      <c r="P861" s="175" t="str">
        <f>IF(M861&lt;&gt;0,M861,IF(ISNA(VLOOKUP(D861,TH!D$4:K$3889,6,0))=TRUE,"Nợ HP",""))</f>
        <v/>
      </c>
      <c r="Q861" s="174">
        <f t="shared" si="136"/>
        <v>859</v>
      </c>
      <c r="R861" s="175">
        <f t="shared" si="135"/>
        <v>1</v>
      </c>
    </row>
    <row r="862" spans="1:18" ht="24.75" customHeight="1">
      <c r="A862" s="54">
        <f t="shared" si="134"/>
        <v>860</v>
      </c>
      <c r="B862" s="55" t="str">
        <f t="shared" si="131"/>
        <v>K16E3805</v>
      </c>
      <c r="C862" s="54">
        <f t="shared" si="132"/>
        <v>5</v>
      </c>
      <c r="D862" s="50">
        <v>162524167</v>
      </c>
      <c r="E862" s="57" t="s">
        <v>1532</v>
      </c>
      <c r="F862" s="58" t="s">
        <v>115</v>
      </c>
      <c r="G862" s="53" t="s">
        <v>414</v>
      </c>
      <c r="H862" s="51" t="s">
        <v>1530</v>
      </c>
      <c r="I862" s="56">
        <v>404</v>
      </c>
      <c r="J862" s="52" t="s">
        <v>1528</v>
      </c>
      <c r="K862" s="171" t="str">
        <f t="shared" si="138"/>
        <v>404K16E38</v>
      </c>
      <c r="L862" s="172">
        <f t="shared" si="133"/>
        <v>1</v>
      </c>
      <c r="M862" s="173"/>
      <c r="N862" s="174" t="str">
        <f t="shared" si="137"/>
        <v/>
      </c>
      <c r="O862" s="190" t="str">
        <f>VLOOKUP(D862,TH!D$3:K$3889,6,0)</f>
        <v>x</v>
      </c>
      <c r="P862" s="175" t="str">
        <f>IF(M862&lt;&gt;0,M862,IF(ISNA(VLOOKUP(D862,TH!D$4:K$3889,6,0))=TRUE,"Nợ HP",""))</f>
        <v/>
      </c>
      <c r="Q862" s="174">
        <f t="shared" si="136"/>
        <v>860</v>
      </c>
      <c r="R862" s="175">
        <f t="shared" si="135"/>
        <v>1</v>
      </c>
    </row>
    <row r="863" spans="1:18" ht="24.75" customHeight="1">
      <c r="A863" s="54">
        <f t="shared" si="134"/>
        <v>861</v>
      </c>
      <c r="B863" s="55" t="str">
        <f t="shared" si="131"/>
        <v>K16E3806</v>
      </c>
      <c r="C863" s="54">
        <f t="shared" si="132"/>
        <v>6</v>
      </c>
      <c r="D863" s="50">
        <v>162524172</v>
      </c>
      <c r="E863" s="57" t="s">
        <v>1533</v>
      </c>
      <c r="F863" s="58" t="s">
        <v>1534</v>
      </c>
      <c r="G863" s="53" t="s">
        <v>1535</v>
      </c>
      <c r="H863" s="51" t="s">
        <v>1530</v>
      </c>
      <c r="I863" s="56">
        <v>404</v>
      </c>
      <c r="J863" s="52" t="s">
        <v>1528</v>
      </c>
      <c r="K863" s="171" t="str">
        <f t="shared" si="138"/>
        <v>404K16E38</v>
      </c>
      <c r="L863" s="172">
        <f t="shared" si="133"/>
        <v>1</v>
      </c>
      <c r="M863" s="173"/>
      <c r="N863" s="174" t="str">
        <f t="shared" si="137"/>
        <v/>
      </c>
      <c r="O863" s="190" t="str">
        <f>VLOOKUP(D863,TH!D$3:K$3889,6,0)</f>
        <v>x</v>
      </c>
      <c r="P863" s="175" t="str">
        <f>IF(M863&lt;&gt;0,M863,IF(ISNA(VLOOKUP(D863,TH!D$4:K$3889,6,0))=TRUE,"Nợ HP",""))</f>
        <v/>
      </c>
      <c r="Q863" s="174">
        <f t="shared" si="136"/>
        <v>861</v>
      </c>
      <c r="R863" s="175">
        <f t="shared" si="135"/>
        <v>1</v>
      </c>
    </row>
    <row r="864" spans="1:18" ht="24.75" customHeight="1">
      <c r="A864" s="54">
        <f t="shared" si="134"/>
        <v>862</v>
      </c>
      <c r="B864" s="55" t="str">
        <f t="shared" si="131"/>
        <v>K16E3807</v>
      </c>
      <c r="C864" s="54">
        <f t="shared" si="132"/>
        <v>7</v>
      </c>
      <c r="D864" s="50">
        <v>162524186</v>
      </c>
      <c r="E864" s="57" t="s">
        <v>198</v>
      </c>
      <c r="F864" s="58" t="s">
        <v>428</v>
      </c>
      <c r="G864" s="53" t="s">
        <v>943</v>
      </c>
      <c r="H864" s="51" t="s">
        <v>1530</v>
      </c>
      <c r="I864" s="56">
        <v>404</v>
      </c>
      <c r="J864" s="52" t="s">
        <v>1528</v>
      </c>
      <c r="K864" s="171" t="str">
        <f t="shared" si="138"/>
        <v>404K16E38</v>
      </c>
      <c r="L864" s="172">
        <f t="shared" si="133"/>
        <v>1</v>
      </c>
      <c r="M864" s="173"/>
      <c r="N864" s="174" t="str">
        <f t="shared" si="137"/>
        <v/>
      </c>
      <c r="O864" s="190" t="str">
        <f>VLOOKUP(D864,TH!D$3:K$3889,6,0)</f>
        <v>x</v>
      </c>
      <c r="P864" s="175" t="str">
        <f>IF(M864&lt;&gt;0,M864,IF(ISNA(VLOOKUP(D864,TH!D$4:K$3889,6,0))=TRUE,"Nợ HP",""))</f>
        <v/>
      </c>
      <c r="Q864" s="174">
        <f t="shared" si="136"/>
        <v>862</v>
      </c>
      <c r="R864" s="175">
        <f t="shared" si="135"/>
        <v>1</v>
      </c>
    </row>
    <row r="865" spans="1:18" ht="24.75" customHeight="1">
      <c r="A865" s="54">
        <f t="shared" si="134"/>
        <v>863</v>
      </c>
      <c r="B865" s="55" t="str">
        <f t="shared" si="131"/>
        <v>K16E3808</v>
      </c>
      <c r="C865" s="54">
        <f t="shared" si="132"/>
        <v>8</v>
      </c>
      <c r="D865" s="50">
        <v>162524193</v>
      </c>
      <c r="E865" s="57" t="s">
        <v>1536</v>
      </c>
      <c r="F865" s="58" t="s">
        <v>683</v>
      </c>
      <c r="G865" s="53" t="s">
        <v>623</v>
      </c>
      <c r="H865" s="51" t="s">
        <v>1527</v>
      </c>
      <c r="I865" s="56">
        <v>404</v>
      </c>
      <c r="J865" s="52" t="s">
        <v>1528</v>
      </c>
      <c r="K865" s="171" t="str">
        <f t="shared" si="138"/>
        <v>404K16E38</v>
      </c>
      <c r="L865" s="172">
        <f t="shared" si="133"/>
        <v>1</v>
      </c>
      <c r="M865" s="173"/>
      <c r="N865" s="174" t="str">
        <f t="shared" si="137"/>
        <v/>
      </c>
      <c r="O865" s="190" t="str">
        <f>VLOOKUP(D865,TH!D$3:K$3889,6,0)</f>
        <v>x</v>
      </c>
      <c r="P865" s="175" t="str">
        <f>IF(M865&lt;&gt;0,M865,IF(ISNA(VLOOKUP(D865,TH!D$4:K$3889,6,0))=TRUE,"Nợ HP",""))</f>
        <v/>
      </c>
      <c r="Q865" s="174">
        <f t="shared" si="136"/>
        <v>863</v>
      </c>
      <c r="R865" s="175">
        <f t="shared" si="135"/>
        <v>1</v>
      </c>
    </row>
    <row r="866" spans="1:18" ht="24.75" customHeight="1">
      <c r="A866" s="54">
        <f t="shared" si="134"/>
        <v>864</v>
      </c>
      <c r="B866" s="55" t="str">
        <f t="shared" si="131"/>
        <v>K16E3809</v>
      </c>
      <c r="C866" s="54">
        <f t="shared" si="132"/>
        <v>9</v>
      </c>
      <c r="D866" s="50">
        <v>162524198</v>
      </c>
      <c r="E866" s="57" t="s">
        <v>1537</v>
      </c>
      <c r="F866" s="58" t="s">
        <v>1538</v>
      </c>
      <c r="G866" s="53" t="s">
        <v>710</v>
      </c>
      <c r="H866" s="51" t="s">
        <v>1530</v>
      </c>
      <c r="I866" s="56">
        <v>404</v>
      </c>
      <c r="J866" s="52" t="s">
        <v>1528</v>
      </c>
      <c r="K866" s="171" t="str">
        <f t="shared" si="138"/>
        <v>404K16E38</v>
      </c>
      <c r="L866" s="172">
        <f t="shared" si="133"/>
        <v>1</v>
      </c>
      <c r="M866" s="173"/>
      <c r="N866" s="174" t="str">
        <f t="shared" si="137"/>
        <v/>
      </c>
      <c r="O866" s="190" t="str">
        <f>VLOOKUP(D866,TH!D$3:K$3889,6,0)</f>
        <v>x</v>
      </c>
      <c r="P866" s="175" t="str">
        <f>IF(M866&lt;&gt;0,M866,IF(ISNA(VLOOKUP(D866,TH!D$4:K$3889,6,0))=TRUE,"Nợ HP",""))</f>
        <v/>
      </c>
      <c r="Q866" s="174">
        <f t="shared" si="136"/>
        <v>864</v>
      </c>
      <c r="R866" s="175">
        <f t="shared" si="135"/>
        <v>1</v>
      </c>
    </row>
    <row r="867" spans="1:18" ht="24.75" customHeight="1">
      <c r="A867" s="54">
        <f t="shared" si="134"/>
        <v>865</v>
      </c>
      <c r="B867" s="55" t="str">
        <f t="shared" si="131"/>
        <v>K16E3810</v>
      </c>
      <c r="C867" s="54">
        <f t="shared" si="132"/>
        <v>10</v>
      </c>
      <c r="D867" s="50">
        <v>162524202</v>
      </c>
      <c r="E867" s="57" t="s">
        <v>1539</v>
      </c>
      <c r="F867" s="58" t="s">
        <v>687</v>
      </c>
      <c r="G867" s="53" t="s">
        <v>1540</v>
      </c>
      <c r="H867" s="51" t="s">
        <v>1527</v>
      </c>
      <c r="I867" s="56">
        <v>404</v>
      </c>
      <c r="J867" s="52" t="s">
        <v>1528</v>
      </c>
      <c r="K867" s="171" t="str">
        <f t="shared" si="138"/>
        <v>404K16E38</v>
      </c>
      <c r="L867" s="172">
        <f t="shared" si="133"/>
        <v>1</v>
      </c>
      <c r="M867" s="173"/>
      <c r="N867" s="174" t="str">
        <f t="shared" si="137"/>
        <v/>
      </c>
      <c r="O867" s="190" t="str">
        <f>VLOOKUP(D867,TH!D$3:K$3889,6,0)</f>
        <v>x</v>
      </c>
      <c r="P867" s="175" t="str">
        <f>IF(M867&lt;&gt;0,M867,IF(ISNA(VLOOKUP(D867,TH!D$4:K$3889,6,0))=TRUE,"Nợ HP",""))</f>
        <v/>
      </c>
      <c r="Q867" s="174">
        <f t="shared" si="136"/>
        <v>865</v>
      </c>
      <c r="R867" s="175">
        <f t="shared" si="135"/>
        <v>1</v>
      </c>
    </row>
    <row r="868" spans="1:18" ht="24.75" customHeight="1">
      <c r="A868" s="54">
        <f t="shared" si="134"/>
        <v>866</v>
      </c>
      <c r="B868" s="55" t="str">
        <f t="shared" si="131"/>
        <v>K16E3811</v>
      </c>
      <c r="C868" s="54">
        <f t="shared" si="132"/>
        <v>11</v>
      </c>
      <c r="D868" s="50">
        <v>162524219</v>
      </c>
      <c r="E868" s="57" t="s">
        <v>1541</v>
      </c>
      <c r="F868" s="58" t="s">
        <v>601</v>
      </c>
      <c r="G868" s="53" t="s">
        <v>1542</v>
      </c>
      <c r="H868" s="51" t="s">
        <v>1530</v>
      </c>
      <c r="I868" s="56">
        <v>404</v>
      </c>
      <c r="J868" s="52" t="s">
        <v>1528</v>
      </c>
      <c r="K868" s="171" t="str">
        <f t="shared" si="138"/>
        <v>404K16E38</v>
      </c>
      <c r="L868" s="172">
        <f t="shared" si="133"/>
        <v>1</v>
      </c>
      <c r="M868" s="173"/>
      <c r="N868" s="174" t="str">
        <f t="shared" si="137"/>
        <v/>
      </c>
      <c r="O868" s="190" t="str">
        <f>VLOOKUP(D868,TH!D$3:K$3889,6,0)</f>
        <v>x</v>
      </c>
      <c r="P868" s="175" t="str">
        <f>IF(M868&lt;&gt;0,M868,IF(ISNA(VLOOKUP(D868,TH!D$4:K$3889,6,0))=TRUE,"Nợ HP",""))</f>
        <v/>
      </c>
      <c r="Q868" s="174">
        <f t="shared" si="136"/>
        <v>866</v>
      </c>
      <c r="R868" s="175">
        <f t="shared" si="135"/>
        <v>1</v>
      </c>
    </row>
    <row r="869" spans="1:18" ht="24.75" customHeight="1">
      <c r="A869" s="54">
        <f t="shared" si="134"/>
        <v>867</v>
      </c>
      <c r="B869" s="55" t="str">
        <f t="shared" si="131"/>
        <v>K16E3812</v>
      </c>
      <c r="C869" s="54">
        <f t="shared" si="132"/>
        <v>12</v>
      </c>
      <c r="D869" s="50">
        <v>162524224</v>
      </c>
      <c r="E869" s="57" t="s">
        <v>1543</v>
      </c>
      <c r="F869" s="58" t="s">
        <v>1544</v>
      </c>
      <c r="G869" s="53" t="s">
        <v>881</v>
      </c>
      <c r="H869" s="51" t="s">
        <v>1527</v>
      </c>
      <c r="I869" s="56">
        <v>404</v>
      </c>
      <c r="J869" s="52" t="s">
        <v>1528</v>
      </c>
      <c r="K869" s="171" t="str">
        <f t="shared" si="138"/>
        <v>404K16E38</v>
      </c>
      <c r="L869" s="172">
        <f t="shared" si="133"/>
        <v>1</v>
      </c>
      <c r="M869" s="173"/>
      <c r="N869" s="174" t="str">
        <f t="shared" si="137"/>
        <v/>
      </c>
      <c r="O869" s="190" t="str">
        <f>VLOOKUP(D869,TH!D$3:K$3889,6,0)</f>
        <v>x</v>
      </c>
      <c r="P869" s="175" t="str">
        <f>IF(M869&lt;&gt;0,M869,IF(ISNA(VLOOKUP(D869,TH!D$4:K$3889,6,0))=TRUE,"Nợ HP",""))</f>
        <v/>
      </c>
      <c r="Q869" s="174">
        <f t="shared" si="136"/>
        <v>867</v>
      </c>
      <c r="R869" s="175">
        <f t="shared" si="135"/>
        <v>1</v>
      </c>
    </row>
    <row r="870" spans="1:18" ht="24.75" customHeight="1">
      <c r="A870" s="54">
        <f t="shared" si="134"/>
        <v>868</v>
      </c>
      <c r="B870" s="55" t="str">
        <f t="shared" si="131"/>
        <v>K16E3813</v>
      </c>
      <c r="C870" s="54">
        <f t="shared" si="132"/>
        <v>13</v>
      </c>
      <c r="D870" s="50">
        <v>162524236</v>
      </c>
      <c r="E870" s="57" t="s">
        <v>240</v>
      </c>
      <c r="F870" s="58" t="s">
        <v>1545</v>
      </c>
      <c r="G870" s="53" t="s">
        <v>1242</v>
      </c>
      <c r="H870" s="51" t="s">
        <v>1530</v>
      </c>
      <c r="I870" s="56">
        <v>404</v>
      </c>
      <c r="J870" s="52" t="s">
        <v>1528</v>
      </c>
      <c r="K870" s="171" t="str">
        <f t="shared" si="138"/>
        <v>404K16E38</v>
      </c>
      <c r="L870" s="172">
        <f t="shared" si="133"/>
        <v>1</v>
      </c>
      <c r="M870" s="173"/>
      <c r="N870" s="174" t="str">
        <f t="shared" si="137"/>
        <v/>
      </c>
      <c r="O870" s="190" t="str">
        <f>VLOOKUP(D870,TH!D$3:K$3889,6,0)</f>
        <v>x</v>
      </c>
      <c r="P870" s="175" t="str">
        <f>IF(M870&lt;&gt;0,M870,IF(ISNA(VLOOKUP(D870,TH!D$4:K$3889,6,0))=TRUE,"Nợ HP",""))</f>
        <v/>
      </c>
      <c r="Q870" s="174">
        <f t="shared" si="136"/>
        <v>868</v>
      </c>
      <c r="R870" s="175">
        <f t="shared" si="135"/>
        <v>1</v>
      </c>
    </row>
    <row r="871" spans="1:18" ht="24.75" customHeight="1">
      <c r="A871" s="54">
        <f t="shared" si="134"/>
        <v>869</v>
      </c>
      <c r="B871" s="55" t="str">
        <f t="shared" si="131"/>
        <v>K16E3814</v>
      </c>
      <c r="C871" s="54">
        <f t="shared" si="132"/>
        <v>14</v>
      </c>
      <c r="D871" s="50">
        <v>162526882</v>
      </c>
      <c r="E871" s="57" t="s">
        <v>1546</v>
      </c>
      <c r="F871" s="58" t="s">
        <v>238</v>
      </c>
      <c r="G871" s="53" t="s">
        <v>1472</v>
      </c>
      <c r="H871" s="51" t="s">
        <v>1489</v>
      </c>
      <c r="I871" s="56">
        <v>404</v>
      </c>
      <c r="J871" s="52" t="s">
        <v>1528</v>
      </c>
      <c r="K871" s="171" t="str">
        <f t="shared" si="138"/>
        <v>404K16E38</v>
      </c>
      <c r="L871" s="172">
        <f t="shared" si="133"/>
        <v>1</v>
      </c>
      <c r="M871" s="173"/>
      <c r="N871" s="174" t="str">
        <f t="shared" si="137"/>
        <v/>
      </c>
      <c r="O871" s="190" t="str">
        <f>VLOOKUP(D871,TH!D$3:K$3889,6,0)</f>
        <v>x</v>
      </c>
      <c r="P871" s="175" t="str">
        <f>IF(M871&lt;&gt;0,M871,IF(ISNA(VLOOKUP(D871,TH!D$4:K$3889,6,0))=TRUE,"Nợ HP",""))</f>
        <v/>
      </c>
      <c r="Q871" s="174">
        <f t="shared" si="136"/>
        <v>869</v>
      </c>
      <c r="R871" s="175">
        <f t="shared" si="135"/>
        <v>1</v>
      </c>
    </row>
    <row r="872" spans="1:18" ht="24.75" customHeight="1">
      <c r="A872" s="54">
        <f t="shared" si="134"/>
        <v>870</v>
      </c>
      <c r="B872" s="55" t="str">
        <f t="shared" si="131"/>
        <v>K16E3815</v>
      </c>
      <c r="C872" s="54">
        <f t="shared" si="132"/>
        <v>15</v>
      </c>
      <c r="D872" s="50">
        <v>162113016</v>
      </c>
      <c r="E872" s="57" t="s">
        <v>1142</v>
      </c>
      <c r="F872" s="58" t="s">
        <v>1143</v>
      </c>
      <c r="G872" s="53">
        <v>33619</v>
      </c>
      <c r="H872" s="51" t="s">
        <v>1530</v>
      </c>
      <c r="I872" s="56">
        <v>404</v>
      </c>
      <c r="J872" s="52" t="s">
        <v>1528</v>
      </c>
      <c r="K872" s="171" t="str">
        <f t="shared" si="138"/>
        <v>404K16E38</v>
      </c>
      <c r="L872" s="172">
        <f t="shared" si="133"/>
        <v>1</v>
      </c>
      <c r="M872" s="173"/>
      <c r="N872" s="174" t="str">
        <f t="shared" si="137"/>
        <v/>
      </c>
      <c r="O872" s="190" t="str">
        <f>VLOOKUP(D872,TH!D$3:K$3889,6,0)</f>
        <v>x</v>
      </c>
      <c r="P872" s="175" t="str">
        <f>IF(M872&lt;&gt;0,M872,IF(ISNA(VLOOKUP(D872,TH!D$4:K$3889,6,0))=TRUE,"Nợ HP",""))</f>
        <v/>
      </c>
      <c r="Q872" s="174">
        <f t="shared" si="136"/>
        <v>870</v>
      </c>
      <c r="R872" s="175">
        <f t="shared" si="135"/>
        <v>1</v>
      </c>
    </row>
    <row r="873" spans="1:18" ht="24.75" customHeight="1">
      <c r="A873" s="54">
        <f t="shared" si="134"/>
        <v>871</v>
      </c>
      <c r="B873" s="55" t="str">
        <f t="shared" si="131"/>
        <v>K16E3816</v>
      </c>
      <c r="C873" s="54">
        <f t="shared" si="132"/>
        <v>16</v>
      </c>
      <c r="D873" s="50">
        <v>162524263</v>
      </c>
      <c r="E873" s="57" t="s">
        <v>1547</v>
      </c>
      <c r="F873" s="58" t="s">
        <v>124</v>
      </c>
      <c r="G873" s="53" t="s">
        <v>501</v>
      </c>
      <c r="H873" s="51" t="s">
        <v>1530</v>
      </c>
      <c r="I873" s="56">
        <v>404</v>
      </c>
      <c r="J873" s="52" t="s">
        <v>1528</v>
      </c>
      <c r="K873" s="171" t="str">
        <f t="shared" si="138"/>
        <v>404K16E38</v>
      </c>
      <c r="L873" s="172">
        <f t="shared" si="133"/>
        <v>1</v>
      </c>
      <c r="M873" s="173"/>
      <c r="N873" s="174" t="str">
        <f t="shared" si="137"/>
        <v/>
      </c>
      <c r="O873" s="190" t="str">
        <f>VLOOKUP(D873,TH!D$3:K$3889,6,0)</f>
        <v>x</v>
      </c>
      <c r="P873" s="175" t="str">
        <f>IF(M873&lt;&gt;0,M873,IF(ISNA(VLOOKUP(D873,TH!D$4:K$3889,6,0))=TRUE,"Nợ HP",""))</f>
        <v/>
      </c>
      <c r="Q873" s="174">
        <f t="shared" si="136"/>
        <v>871</v>
      </c>
      <c r="R873" s="175">
        <f t="shared" si="135"/>
        <v>1</v>
      </c>
    </row>
    <row r="874" spans="1:18" ht="24.75" customHeight="1">
      <c r="A874" s="54">
        <f t="shared" si="134"/>
        <v>872</v>
      </c>
      <c r="B874" s="55" t="str">
        <f t="shared" si="131"/>
        <v>K16E3817</v>
      </c>
      <c r="C874" s="54">
        <f t="shared" si="132"/>
        <v>17</v>
      </c>
      <c r="D874" s="50">
        <v>162524286</v>
      </c>
      <c r="E874" s="57" t="s">
        <v>1548</v>
      </c>
      <c r="F874" s="58" t="s">
        <v>459</v>
      </c>
      <c r="G874" s="53" t="s">
        <v>214</v>
      </c>
      <c r="H874" s="51" t="s">
        <v>1530</v>
      </c>
      <c r="I874" s="56">
        <v>404</v>
      </c>
      <c r="J874" s="52" t="s">
        <v>1528</v>
      </c>
      <c r="K874" s="171" t="str">
        <f t="shared" si="138"/>
        <v>404K16E38</v>
      </c>
      <c r="L874" s="172">
        <f t="shared" si="133"/>
        <v>1</v>
      </c>
      <c r="M874" s="173"/>
      <c r="N874" s="174" t="str">
        <f t="shared" si="137"/>
        <v/>
      </c>
      <c r="O874" s="190" t="str">
        <f>VLOOKUP(D874,TH!D$3:K$3889,6,0)</f>
        <v>x</v>
      </c>
      <c r="P874" s="175" t="str">
        <f>IF(M874&lt;&gt;0,M874,IF(ISNA(VLOOKUP(D874,TH!D$4:K$3889,6,0))=TRUE,"Nợ HP",""))</f>
        <v/>
      </c>
      <c r="Q874" s="174">
        <f t="shared" si="136"/>
        <v>872</v>
      </c>
      <c r="R874" s="175">
        <f t="shared" si="135"/>
        <v>1</v>
      </c>
    </row>
    <row r="875" spans="1:18" ht="24.75" customHeight="1">
      <c r="A875" s="54">
        <f t="shared" si="134"/>
        <v>873</v>
      </c>
      <c r="B875" s="55" t="str">
        <f t="shared" si="131"/>
        <v>K16E3818</v>
      </c>
      <c r="C875" s="54">
        <f t="shared" si="132"/>
        <v>18</v>
      </c>
      <c r="D875" s="50">
        <v>162524294</v>
      </c>
      <c r="E875" s="57" t="s">
        <v>1549</v>
      </c>
      <c r="F875" s="58" t="s">
        <v>1550</v>
      </c>
      <c r="G875" s="53" t="s">
        <v>1551</v>
      </c>
      <c r="H875" s="51" t="s">
        <v>1530</v>
      </c>
      <c r="I875" s="56">
        <v>404</v>
      </c>
      <c r="J875" s="52" t="s">
        <v>1528</v>
      </c>
      <c r="K875" s="171" t="str">
        <f t="shared" si="138"/>
        <v>404K16E38</v>
      </c>
      <c r="L875" s="172">
        <f t="shared" si="133"/>
        <v>1</v>
      </c>
      <c r="M875" s="173"/>
      <c r="N875" s="174" t="str">
        <f t="shared" si="137"/>
        <v/>
      </c>
      <c r="O875" s="190" t="str">
        <f>VLOOKUP(D875,TH!D$3:K$3889,6,0)</f>
        <v>x</v>
      </c>
      <c r="P875" s="175" t="str">
        <f>IF(M875&lt;&gt;0,M875,IF(ISNA(VLOOKUP(D875,TH!D$4:K$3889,6,0))=TRUE,"Nợ HP",""))</f>
        <v/>
      </c>
      <c r="Q875" s="174">
        <f t="shared" si="136"/>
        <v>873</v>
      </c>
      <c r="R875" s="175">
        <f t="shared" si="135"/>
        <v>1</v>
      </c>
    </row>
    <row r="876" spans="1:18" ht="24.75" customHeight="1">
      <c r="A876" s="54">
        <f t="shared" si="134"/>
        <v>874</v>
      </c>
      <c r="B876" s="55" t="str">
        <f t="shared" si="131"/>
        <v>K16E3819</v>
      </c>
      <c r="C876" s="54">
        <f t="shared" si="132"/>
        <v>19</v>
      </c>
      <c r="D876" s="50">
        <v>162524301</v>
      </c>
      <c r="E876" s="57" t="s">
        <v>1552</v>
      </c>
      <c r="F876" s="58" t="s">
        <v>1553</v>
      </c>
      <c r="G876" s="53" t="s">
        <v>1554</v>
      </c>
      <c r="H876" s="51" t="s">
        <v>1527</v>
      </c>
      <c r="I876" s="56">
        <v>404</v>
      </c>
      <c r="J876" s="52" t="s">
        <v>1528</v>
      </c>
      <c r="K876" s="171" t="str">
        <f t="shared" si="138"/>
        <v>404K16E38</v>
      </c>
      <c r="L876" s="172">
        <f t="shared" si="133"/>
        <v>1</v>
      </c>
      <c r="M876" s="173"/>
      <c r="N876" s="174" t="str">
        <f t="shared" si="137"/>
        <v/>
      </c>
      <c r="O876" s="190" t="str">
        <f>VLOOKUP(D876,TH!D$3:K$3889,6,0)</f>
        <v>x</v>
      </c>
      <c r="P876" s="175" t="str">
        <f>IF(M876&lt;&gt;0,M876,IF(ISNA(VLOOKUP(D876,TH!D$4:K$3889,6,0))=TRUE,"Nợ HP",""))</f>
        <v/>
      </c>
      <c r="Q876" s="174">
        <f t="shared" si="136"/>
        <v>874</v>
      </c>
      <c r="R876" s="175">
        <f t="shared" si="135"/>
        <v>1</v>
      </c>
    </row>
    <row r="877" spans="1:18" ht="24.75" customHeight="1">
      <c r="A877" s="54">
        <f t="shared" si="134"/>
        <v>875</v>
      </c>
      <c r="B877" s="55" t="str">
        <f t="shared" si="131"/>
        <v>K16E3820</v>
      </c>
      <c r="C877" s="54">
        <f t="shared" si="132"/>
        <v>20</v>
      </c>
      <c r="D877" s="50">
        <v>162524302</v>
      </c>
      <c r="E877" s="57" t="s">
        <v>1497</v>
      </c>
      <c r="F877" s="58" t="s">
        <v>254</v>
      </c>
      <c r="G877" s="53" t="s">
        <v>1555</v>
      </c>
      <c r="H877" s="51" t="s">
        <v>1530</v>
      </c>
      <c r="I877" s="56">
        <v>404</v>
      </c>
      <c r="J877" s="52" t="s">
        <v>1528</v>
      </c>
      <c r="K877" s="171" t="str">
        <f t="shared" si="138"/>
        <v>404K16E38</v>
      </c>
      <c r="L877" s="172">
        <f t="shared" si="133"/>
        <v>1</v>
      </c>
      <c r="M877" s="173"/>
      <c r="N877" s="174" t="str">
        <f t="shared" si="137"/>
        <v/>
      </c>
      <c r="O877" s="190" t="e">
        <f>VLOOKUP(D877,TH!D$3:K$3889,6,0)</f>
        <v>#N/A</v>
      </c>
      <c r="P877" s="175" t="str">
        <f>IF(M877&lt;&gt;0,M877,IF(ISNA(VLOOKUP(D877,TH!D$4:K$3889,6,0))=TRUE,"Nợ HP",""))</f>
        <v>Nợ HP</v>
      </c>
      <c r="Q877" s="174">
        <f t="shared" si="136"/>
        <v>875</v>
      </c>
      <c r="R877" s="175">
        <f t="shared" si="135"/>
        <v>1</v>
      </c>
    </row>
    <row r="878" spans="1:18" ht="24.75" customHeight="1">
      <c r="A878" s="54">
        <f t="shared" si="134"/>
        <v>876</v>
      </c>
      <c r="B878" s="55" t="str">
        <f t="shared" si="131"/>
        <v>K16E3821</v>
      </c>
      <c r="C878" s="54">
        <f t="shared" si="132"/>
        <v>21</v>
      </c>
      <c r="D878" s="50">
        <v>162524312</v>
      </c>
      <c r="E878" s="57" t="s">
        <v>661</v>
      </c>
      <c r="F878" s="58" t="s">
        <v>532</v>
      </c>
      <c r="G878" s="53" t="s">
        <v>612</v>
      </c>
      <c r="H878" s="51" t="s">
        <v>1527</v>
      </c>
      <c r="I878" s="56">
        <v>404</v>
      </c>
      <c r="J878" s="52" t="s">
        <v>1528</v>
      </c>
      <c r="K878" s="171" t="str">
        <f t="shared" si="138"/>
        <v>404K16E38</v>
      </c>
      <c r="L878" s="172">
        <f t="shared" si="133"/>
        <v>1</v>
      </c>
      <c r="M878" s="173"/>
      <c r="N878" s="174" t="str">
        <f t="shared" si="137"/>
        <v/>
      </c>
      <c r="O878" s="190" t="str">
        <f>VLOOKUP(D878,TH!D$3:K$3889,6,0)</f>
        <v>x</v>
      </c>
      <c r="P878" s="175" t="str">
        <f>IF(M878&lt;&gt;0,M878,IF(ISNA(VLOOKUP(D878,TH!D$4:K$3889,6,0))=TRUE,"Nợ HP",""))</f>
        <v/>
      </c>
      <c r="Q878" s="174">
        <f t="shared" si="136"/>
        <v>876</v>
      </c>
      <c r="R878" s="175">
        <f t="shared" si="135"/>
        <v>1</v>
      </c>
    </row>
    <row r="879" spans="1:18" ht="24.75" customHeight="1">
      <c r="A879" s="54">
        <f t="shared" si="134"/>
        <v>877</v>
      </c>
      <c r="B879" s="55" t="str">
        <f t="shared" si="131"/>
        <v>K16E3822</v>
      </c>
      <c r="C879" s="54">
        <f t="shared" si="132"/>
        <v>22</v>
      </c>
      <c r="D879" s="50">
        <v>162527103</v>
      </c>
      <c r="E879" s="57" t="s">
        <v>1556</v>
      </c>
      <c r="F879" s="58" t="s">
        <v>532</v>
      </c>
      <c r="G879" s="53" t="s">
        <v>266</v>
      </c>
      <c r="H879" s="51" t="s">
        <v>1489</v>
      </c>
      <c r="I879" s="56">
        <v>404</v>
      </c>
      <c r="J879" s="52" t="s">
        <v>1528</v>
      </c>
      <c r="K879" s="171" t="str">
        <f t="shared" si="138"/>
        <v>404K16E38</v>
      </c>
      <c r="L879" s="172">
        <f t="shared" si="133"/>
        <v>1</v>
      </c>
      <c r="M879" s="173"/>
      <c r="N879" s="174" t="str">
        <f t="shared" si="137"/>
        <v/>
      </c>
      <c r="O879" s="190" t="str">
        <f>VLOOKUP(D879,TH!D$3:K$3889,6,0)</f>
        <v>x</v>
      </c>
      <c r="P879" s="175" t="str">
        <f>IF(M879&lt;&gt;0,M879,IF(ISNA(VLOOKUP(D879,TH!D$4:K$3889,6,0))=TRUE,"Nợ HP",""))</f>
        <v/>
      </c>
      <c r="Q879" s="174">
        <f t="shared" si="136"/>
        <v>877</v>
      </c>
      <c r="R879" s="175">
        <f t="shared" si="135"/>
        <v>1</v>
      </c>
    </row>
    <row r="880" spans="1:18" ht="24.75" customHeight="1">
      <c r="A880" s="54">
        <f t="shared" si="134"/>
        <v>878</v>
      </c>
      <c r="B880" s="55" t="str">
        <f t="shared" si="131"/>
        <v>K16E3823</v>
      </c>
      <c r="C880" s="54">
        <f t="shared" si="132"/>
        <v>23</v>
      </c>
      <c r="D880" s="50">
        <v>162524330</v>
      </c>
      <c r="E880" s="57" t="s">
        <v>1557</v>
      </c>
      <c r="F880" s="58" t="s">
        <v>361</v>
      </c>
      <c r="G880" s="53" t="s">
        <v>1014</v>
      </c>
      <c r="H880" s="51" t="s">
        <v>1527</v>
      </c>
      <c r="I880" s="56">
        <v>404</v>
      </c>
      <c r="J880" s="52" t="s">
        <v>1528</v>
      </c>
      <c r="K880" s="171" t="str">
        <f t="shared" si="138"/>
        <v>404K16E38</v>
      </c>
      <c r="L880" s="172">
        <f t="shared" si="133"/>
        <v>1</v>
      </c>
      <c r="M880" s="173"/>
      <c r="N880" s="174" t="str">
        <f t="shared" si="137"/>
        <v/>
      </c>
      <c r="O880" s="190" t="str">
        <f>VLOOKUP(D880,TH!D$3:K$3889,6,0)</f>
        <v>x</v>
      </c>
      <c r="P880" s="175" t="str">
        <f>IF(M880&lt;&gt;0,M880,IF(ISNA(VLOOKUP(D880,TH!D$4:K$3889,6,0))=TRUE,"Nợ HP",""))</f>
        <v/>
      </c>
      <c r="Q880" s="174">
        <f t="shared" si="136"/>
        <v>878</v>
      </c>
      <c r="R880" s="175">
        <f t="shared" si="135"/>
        <v>1</v>
      </c>
    </row>
    <row r="881" spans="1:18" ht="24.75" customHeight="1">
      <c r="A881" s="54">
        <f t="shared" si="134"/>
        <v>879</v>
      </c>
      <c r="B881" s="55" t="str">
        <f t="shared" si="131"/>
        <v>K16E3824</v>
      </c>
      <c r="C881" s="54">
        <f t="shared" si="132"/>
        <v>24</v>
      </c>
      <c r="D881" s="50">
        <v>162524347</v>
      </c>
      <c r="E881" s="57" t="s">
        <v>213</v>
      </c>
      <c r="F881" s="58" t="s">
        <v>379</v>
      </c>
      <c r="G881" s="53" t="s">
        <v>1558</v>
      </c>
      <c r="H881" s="51" t="s">
        <v>1527</v>
      </c>
      <c r="I881" s="56">
        <v>404</v>
      </c>
      <c r="J881" s="52" t="s">
        <v>1528</v>
      </c>
      <c r="K881" s="171" t="str">
        <f t="shared" si="138"/>
        <v>404K16E38</v>
      </c>
      <c r="L881" s="172">
        <f t="shared" si="133"/>
        <v>1</v>
      </c>
      <c r="M881" s="173"/>
      <c r="N881" s="174" t="str">
        <f t="shared" si="137"/>
        <v/>
      </c>
      <c r="O881" s="190" t="str">
        <f>VLOOKUP(D881,TH!D$3:K$3889,6,0)</f>
        <v>x</v>
      </c>
      <c r="P881" s="175" t="str">
        <f>IF(M881&lt;&gt;0,M881,IF(ISNA(VLOOKUP(D881,TH!D$4:K$3889,6,0))=TRUE,"Nợ HP",""))</f>
        <v/>
      </c>
      <c r="Q881" s="174">
        <f t="shared" si="136"/>
        <v>879</v>
      </c>
      <c r="R881" s="175">
        <f t="shared" si="135"/>
        <v>1</v>
      </c>
    </row>
    <row r="882" spans="1:18" ht="24.75" customHeight="1">
      <c r="A882" s="54">
        <f t="shared" si="134"/>
        <v>880</v>
      </c>
      <c r="B882" s="55" t="str">
        <f t="shared" si="131"/>
        <v>K16E3825</v>
      </c>
      <c r="C882" s="54">
        <f t="shared" si="132"/>
        <v>25</v>
      </c>
      <c r="D882" s="50">
        <v>162524352</v>
      </c>
      <c r="E882" s="57" t="s">
        <v>695</v>
      </c>
      <c r="F882" s="58" t="s">
        <v>1169</v>
      </c>
      <c r="G882" s="53" t="s">
        <v>1136</v>
      </c>
      <c r="H882" s="51" t="s">
        <v>1530</v>
      </c>
      <c r="I882" s="56">
        <v>404</v>
      </c>
      <c r="J882" s="52" t="s">
        <v>1528</v>
      </c>
      <c r="K882" s="171" t="str">
        <f t="shared" si="138"/>
        <v>404K16E38</v>
      </c>
      <c r="L882" s="172">
        <f t="shared" si="133"/>
        <v>1</v>
      </c>
      <c r="M882" s="173"/>
      <c r="N882" s="174" t="str">
        <f t="shared" si="137"/>
        <v/>
      </c>
      <c r="O882" s="190" t="str">
        <f>VLOOKUP(D882,TH!D$3:K$3889,6,0)</f>
        <v>x</v>
      </c>
      <c r="P882" s="175" t="str">
        <f>IF(M882&lt;&gt;0,M882,IF(ISNA(VLOOKUP(D882,TH!D$4:K$3889,6,0))=TRUE,"Nợ HP",""))</f>
        <v/>
      </c>
      <c r="Q882" s="174">
        <f t="shared" si="136"/>
        <v>880</v>
      </c>
      <c r="R882" s="175">
        <f t="shared" si="135"/>
        <v>1</v>
      </c>
    </row>
    <row r="883" spans="1:18" ht="24.75" customHeight="1">
      <c r="A883" s="54">
        <f t="shared" si="134"/>
        <v>881</v>
      </c>
      <c r="B883" s="55" t="str">
        <f t="shared" si="131"/>
        <v>K16E3826</v>
      </c>
      <c r="C883" s="54">
        <f t="shared" si="132"/>
        <v>26</v>
      </c>
      <c r="D883" s="50">
        <v>162524367</v>
      </c>
      <c r="E883" s="57" t="s">
        <v>1559</v>
      </c>
      <c r="F883" s="58" t="s">
        <v>546</v>
      </c>
      <c r="G883" s="53" t="s">
        <v>392</v>
      </c>
      <c r="H883" s="51" t="s">
        <v>1530</v>
      </c>
      <c r="I883" s="56">
        <v>404</v>
      </c>
      <c r="J883" s="52" t="s">
        <v>1528</v>
      </c>
      <c r="K883" s="171" t="str">
        <f t="shared" si="138"/>
        <v>404K16E38</v>
      </c>
      <c r="L883" s="172">
        <f t="shared" si="133"/>
        <v>1</v>
      </c>
      <c r="M883" s="173"/>
      <c r="N883" s="174" t="str">
        <f t="shared" si="137"/>
        <v/>
      </c>
      <c r="O883" s="190" t="str">
        <f>VLOOKUP(D883,TH!D$3:K$3889,6,0)</f>
        <v>x</v>
      </c>
      <c r="P883" s="175" t="str">
        <f>IF(M883&lt;&gt;0,M883,IF(ISNA(VLOOKUP(D883,TH!D$4:K$3889,6,0))=TRUE,"Nợ HP",""))</f>
        <v/>
      </c>
      <c r="Q883" s="174">
        <f t="shared" si="136"/>
        <v>881</v>
      </c>
      <c r="R883" s="175">
        <f t="shared" si="135"/>
        <v>1</v>
      </c>
    </row>
    <row r="884" spans="1:18" ht="24.75" customHeight="1">
      <c r="A884" s="54">
        <f t="shared" si="134"/>
        <v>882</v>
      </c>
      <c r="B884" s="55" t="str">
        <f t="shared" si="131"/>
        <v>K16E3827</v>
      </c>
      <c r="C884" s="54">
        <f t="shared" si="132"/>
        <v>27</v>
      </c>
      <c r="D884" s="50">
        <v>162524369</v>
      </c>
      <c r="E884" s="57" t="s">
        <v>1560</v>
      </c>
      <c r="F884" s="58" t="s">
        <v>546</v>
      </c>
      <c r="G884" s="53" t="s">
        <v>1173</v>
      </c>
      <c r="H884" s="51" t="s">
        <v>1527</v>
      </c>
      <c r="I884" s="56">
        <v>404</v>
      </c>
      <c r="J884" s="52" t="s">
        <v>1528</v>
      </c>
      <c r="K884" s="171" t="str">
        <f t="shared" si="138"/>
        <v>404K16E38</v>
      </c>
      <c r="L884" s="172">
        <f t="shared" si="133"/>
        <v>1</v>
      </c>
      <c r="M884" s="173"/>
      <c r="N884" s="174" t="str">
        <f t="shared" si="137"/>
        <v/>
      </c>
      <c r="O884" s="190" t="str">
        <f>VLOOKUP(D884,TH!D$3:K$3889,6,0)</f>
        <v>x</v>
      </c>
      <c r="P884" s="175" t="str">
        <f>IF(M884&lt;&gt;0,M884,IF(ISNA(VLOOKUP(D884,TH!D$4:K$3889,6,0))=TRUE,"Nợ HP",""))</f>
        <v/>
      </c>
      <c r="Q884" s="174">
        <f t="shared" si="136"/>
        <v>882</v>
      </c>
      <c r="R884" s="175">
        <f t="shared" si="135"/>
        <v>1</v>
      </c>
    </row>
    <row r="885" spans="1:18" ht="24.75" customHeight="1">
      <c r="A885" s="54">
        <f t="shared" si="134"/>
        <v>883</v>
      </c>
      <c r="B885" s="55" t="str">
        <f t="shared" si="131"/>
        <v>K16E3828</v>
      </c>
      <c r="C885" s="54">
        <f t="shared" si="132"/>
        <v>28</v>
      </c>
      <c r="D885" s="50">
        <v>162524370</v>
      </c>
      <c r="E885" s="57" t="s">
        <v>1561</v>
      </c>
      <c r="F885" s="58" t="s">
        <v>546</v>
      </c>
      <c r="G885" s="53" t="s">
        <v>612</v>
      </c>
      <c r="H885" s="51" t="s">
        <v>1530</v>
      </c>
      <c r="I885" s="56">
        <v>404</v>
      </c>
      <c r="J885" s="52" t="s">
        <v>1528</v>
      </c>
      <c r="K885" s="171" t="str">
        <f t="shared" si="138"/>
        <v>404K16E38</v>
      </c>
      <c r="L885" s="172">
        <f t="shared" si="133"/>
        <v>1</v>
      </c>
      <c r="M885" s="173"/>
      <c r="N885" s="174" t="str">
        <f t="shared" si="137"/>
        <v/>
      </c>
      <c r="O885" s="190" t="str">
        <f>VLOOKUP(D885,TH!D$3:K$3889,6,0)</f>
        <v>x</v>
      </c>
      <c r="P885" s="175" t="str">
        <f>IF(M885&lt;&gt;0,M885,IF(ISNA(VLOOKUP(D885,TH!D$4:K$3889,6,0))=TRUE,"Nợ HP",""))</f>
        <v/>
      </c>
      <c r="Q885" s="174">
        <f t="shared" si="136"/>
        <v>883</v>
      </c>
      <c r="R885" s="175">
        <f t="shared" si="135"/>
        <v>1</v>
      </c>
    </row>
    <row r="886" spans="1:18" ht="24.75" customHeight="1">
      <c r="A886" s="54">
        <f t="shared" si="134"/>
        <v>884</v>
      </c>
      <c r="B886" s="55" t="str">
        <f t="shared" si="131"/>
        <v>K16E3829</v>
      </c>
      <c r="C886" s="54">
        <f t="shared" si="132"/>
        <v>29</v>
      </c>
      <c r="D886" s="50">
        <v>162524386</v>
      </c>
      <c r="E886" s="57" t="s">
        <v>1562</v>
      </c>
      <c r="F886" s="58" t="s">
        <v>291</v>
      </c>
      <c r="G886" s="53" t="s">
        <v>1031</v>
      </c>
      <c r="H886" s="51" t="s">
        <v>1530</v>
      </c>
      <c r="I886" s="56">
        <v>404</v>
      </c>
      <c r="J886" s="52" t="s">
        <v>1528</v>
      </c>
      <c r="K886" s="171" t="str">
        <f t="shared" si="138"/>
        <v>404K16E38</v>
      </c>
      <c r="L886" s="172">
        <f t="shared" si="133"/>
        <v>1</v>
      </c>
      <c r="M886" s="173"/>
      <c r="N886" s="174" t="str">
        <f t="shared" si="137"/>
        <v/>
      </c>
      <c r="O886" s="190" t="str">
        <f>VLOOKUP(D886,TH!D$3:K$3889,6,0)</f>
        <v>x</v>
      </c>
      <c r="P886" s="175" t="str">
        <f>IF(M886&lt;&gt;0,M886,IF(ISNA(VLOOKUP(D886,TH!D$4:K$3889,6,0))=TRUE,"Nợ HP",""))</f>
        <v/>
      </c>
      <c r="Q886" s="174">
        <f t="shared" si="136"/>
        <v>884</v>
      </c>
      <c r="R886" s="175">
        <f t="shared" si="135"/>
        <v>1</v>
      </c>
    </row>
    <row r="887" spans="1:18" ht="24.75" customHeight="1">
      <c r="A887" s="54">
        <f t="shared" si="134"/>
        <v>885</v>
      </c>
      <c r="B887" s="55" t="str">
        <f t="shared" si="131"/>
        <v>K16E3830</v>
      </c>
      <c r="C887" s="54">
        <f t="shared" si="132"/>
        <v>30</v>
      </c>
      <c r="D887" s="50">
        <v>162524400</v>
      </c>
      <c r="E887" s="57" t="s">
        <v>1563</v>
      </c>
      <c r="F887" s="58" t="s">
        <v>657</v>
      </c>
      <c r="G887" s="53" t="s">
        <v>356</v>
      </c>
      <c r="H887" s="51" t="s">
        <v>1530</v>
      </c>
      <c r="I887" s="56">
        <v>404</v>
      </c>
      <c r="J887" s="52" t="s">
        <v>1528</v>
      </c>
      <c r="K887" s="171" t="str">
        <f t="shared" si="138"/>
        <v>404K16E38</v>
      </c>
      <c r="L887" s="172">
        <f t="shared" si="133"/>
        <v>1</v>
      </c>
      <c r="M887" s="173"/>
      <c r="N887" s="174" t="str">
        <f t="shared" si="137"/>
        <v/>
      </c>
      <c r="O887" s="190" t="str">
        <f>VLOOKUP(D887,TH!D$3:K$3889,6,0)</f>
        <v>x</v>
      </c>
      <c r="P887" s="175" t="str">
        <f>IF(M887&lt;&gt;0,M887,IF(ISNA(VLOOKUP(D887,TH!D$4:K$3889,6,0))=TRUE,"Nợ HP",""))</f>
        <v/>
      </c>
      <c r="Q887" s="174">
        <f t="shared" si="136"/>
        <v>885</v>
      </c>
      <c r="R887" s="175">
        <f t="shared" si="135"/>
        <v>1</v>
      </c>
    </row>
    <row r="888" spans="1:18" ht="24.75" customHeight="1">
      <c r="A888" s="54">
        <f t="shared" si="134"/>
        <v>886</v>
      </c>
      <c r="B888" s="55" t="str">
        <f t="shared" si="131"/>
        <v>K16E3831</v>
      </c>
      <c r="C888" s="54">
        <f t="shared" si="132"/>
        <v>31</v>
      </c>
      <c r="D888" s="50">
        <v>162524409</v>
      </c>
      <c r="E888" s="57" t="s">
        <v>1024</v>
      </c>
      <c r="F888" s="58" t="s">
        <v>786</v>
      </c>
      <c r="G888" s="53" t="s">
        <v>301</v>
      </c>
      <c r="H888" s="51" t="s">
        <v>1489</v>
      </c>
      <c r="I888" s="56">
        <v>404</v>
      </c>
      <c r="J888" s="52" t="s">
        <v>1528</v>
      </c>
      <c r="K888" s="171" t="str">
        <f t="shared" si="138"/>
        <v>404K16E38</v>
      </c>
      <c r="L888" s="172">
        <f t="shared" si="133"/>
        <v>1</v>
      </c>
      <c r="M888" s="173"/>
      <c r="N888" s="174" t="str">
        <f t="shared" si="137"/>
        <v/>
      </c>
      <c r="O888" s="190" t="str">
        <f>VLOOKUP(D888,TH!D$3:K$3889,6,0)</f>
        <v>x</v>
      </c>
      <c r="P888" s="175" t="str">
        <f>IF(M888&lt;&gt;0,M888,IF(ISNA(VLOOKUP(D888,TH!D$4:K$3889,6,0))=TRUE,"Nợ HP",""))</f>
        <v/>
      </c>
      <c r="Q888" s="174">
        <f t="shared" si="136"/>
        <v>886</v>
      </c>
      <c r="R888" s="175">
        <f t="shared" si="135"/>
        <v>1</v>
      </c>
    </row>
    <row r="889" spans="1:18" ht="24.75" customHeight="1">
      <c r="A889" s="54">
        <f t="shared" si="134"/>
        <v>887</v>
      </c>
      <c r="B889" s="55" t="str">
        <f t="shared" si="131"/>
        <v>K16E3832</v>
      </c>
      <c r="C889" s="54">
        <f t="shared" si="132"/>
        <v>32</v>
      </c>
      <c r="D889" s="50">
        <v>162524413</v>
      </c>
      <c r="E889" s="57" t="s">
        <v>695</v>
      </c>
      <c r="F889" s="58" t="s">
        <v>660</v>
      </c>
      <c r="G889" s="53" t="s">
        <v>1060</v>
      </c>
      <c r="H889" s="51" t="s">
        <v>1489</v>
      </c>
      <c r="I889" s="56">
        <v>404</v>
      </c>
      <c r="J889" s="52" t="s">
        <v>1528</v>
      </c>
      <c r="K889" s="171" t="str">
        <f t="shared" si="138"/>
        <v>404K16E38</v>
      </c>
      <c r="L889" s="172">
        <f t="shared" si="133"/>
        <v>1</v>
      </c>
      <c r="M889" s="173"/>
      <c r="N889" s="174" t="str">
        <f t="shared" si="137"/>
        <v/>
      </c>
      <c r="O889" s="190" t="str">
        <f>VLOOKUP(D889,TH!D$3:K$3889,6,0)</f>
        <v>x</v>
      </c>
      <c r="P889" s="175" t="str">
        <f>IF(M889&lt;&gt;0,M889,IF(ISNA(VLOOKUP(D889,TH!D$4:K$3889,6,0))=TRUE,"Nợ HP",""))</f>
        <v/>
      </c>
      <c r="Q889" s="174">
        <f t="shared" si="136"/>
        <v>887</v>
      </c>
      <c r="R889" s="175">
        <f t="shared" si="135"/>
        <v>1</v>
      </c>
    </row>
    <row r="890" spans="1:18" ht="24.75" customHeight="1">
      <c r="A890" s="54">
        <f t="shared" si="134"/>
        <v>888</v>
      </c>
      <c r="B890" s="55" t="str">
        <f t="shared" si="131"/>
        <v>K16E3833</v>
      </c>
      <c r="C890" s="54">
        <f t="shared" si="132"/>
        <v>33</v>
      </c>
      <c r="D890" s="50">
        <v>162314754</v>
      </c>
      <c r="E890" s="57" t="s">
        <v>1564</v>
      </c>
      <c r="F890" s="58" t="s">
        <v>726</v>
      </c>
      <c r="G890" s="53" t="s">
        <v>449</v>
      </c>
      <c r="H890" s="51" t="s">
        <v>1530</v>
      </c>
      <c r="I890" s="56">
        <v>404</v>
      </c>
      <c r="J890" s="52" t="s">
        <v>1528</v>
      </c>
      <c r="K890" s="171" t="str">
        <f t="shared" si="138"/>
        <v>404K16E38</v>
      </c>
      <c r="L890" s="172">
        <f t="shared" si="133"/>
        <v>1</v>
      </c>
      <c r="M890" s="173"/>
      <c r="N890" s="174" t="str">
        <f t="shared" si="137"/>
        <v/>
      </c>
      <c r="O890" s="190" t="str">
        <f>VLOOKUP(D890,TH!D$3:K$3889,6,0)</f>
        <v>x</v>
      </c>
      <c r="P890" s="175" t="str">
        <f>IF(M890&lt;&gt;0,M890,IF(ISNA(VLOOKUP(D890,TH!D$4:K$3889,6,0))=TRUE,"Nợ HP",""))</f>
        <v/>
      </c>
      <c r="Q890" s="174">
        <f t="shared" si="136"/>
        <v>888</v>
      </c>
      <c r="R890" s="175">
        <f t="shared" si="135"/>
        <v>1</v>
      </c>
    </row>
    <row r="891" spans="1:18" ht="24.75" customHeight="1">
      <c r="A891" s="54">
        <f t="shared" si="134"/>
        <v>889</v>
      </c>
      <c r="B891" s="55" t="str">
        <f t="shared" si="131"/>
        <v>K16E3834</v>
      </c>
      <c r="C891" s="54">
        <f t="shared" si="132"/>
        <v>34</v>
      </c>
      <c r="D891" s="50">
        <v>162524424</v>
      </c>
      <c r="E891" s="57" t="s">
        <v>529</v>
      </c>
      <c r="F891" s="58" t="s">
        <v>726</v>
      </c>
      <c r="G891" s="53" t="s">
        <v>573</v>
      </c>
      <c r="H891" s="51" t="s">
        <v>1489</v>
      </c>
      <c r="I891" s="56">
        <v>404</v>
      </c>
      <c r="J891" s="52" t="s">
        <v>1528</v>
      </c>
      <c r="K891" s="171" t="str">
        <f t="shared" si="138"/>
        <v>404K16E38</v>
      </c>
      <c r="L891" s="172">
        <f t="shared" si="133"/>
        <v>1</v>
      </c>
      <c r="M891" s="173"/>
      <c r="N891" s="174" t="str">
        <f t="shared" si="137"/>
        <v/>
      </c>
      <c r="O891" s="190" t="str">
        <f>VLOOKUP(D891,TH!D$3:K$3889,6,0)</f>
        <v>x</v>
      </c>
      <c r="P891" s="175" t="str">
        <f>IF(M891&lt;&gt;0,M891,IF(ISNA(VLOOKUP(D891,TH!D$4:K$3889,6,0))=TRUE,"Nợ HP",""))</f>
        <v/>
      </c>
      <c r="Q891" s="174">
        <f t="shared" si="136"/>
        <v>889</v>
      </c>
      <c r="R891" s="175">
        <f t="shared" si="135"/>
        <v>1</v>
      </c>
    </row>
    <row r="892" spans="1:18" ht="24.75" customHeight="1">
      <c r="A892" s="54">
        <f t="shared" si="134"/>
        <v>890</v>
      </c>
      <c r="B892" s="55" t="str">
        <f t="shared" si="131"/>
        <v>K16E3835</v>
      </c>
      <c r="C892" s="54">
        <f t="shared" si="132"/>
        <v>35</v>
      </c>
      <c r="D892" s="50">
        <v>162413960</v>
      </c>
      <c r="E892" s="57" t="s">
        <v>1565</v>
      </c>
      <c r="F892" s="58" t="s">
        <v>1241</v>
      </c>
      <c r="G892" s="53" t="s">
        <v>547</v>
      </c>
      <c r="H892" s="51" t="s">
        <v>1530</v>
      </c>
      <c r="I892" s="56">
        <v>404</v>
      </c>
      <c r="J892" s="52" t="s">
        <v>1528</v>
      </c>
      <c r="K892" s="171" t="str">
        <f t="shared" si="138"/>
        <v>404K16E38</v>
      </c>
      <c r="L892" s="172">
        <f t="shared" si="133"/>
        <v>1</v>
      </c>
      <c r="M892" s="173"/>
      <c r="N892" s="174" t="str">
        <f t="shared" si="137"/>
        <v/>
      </c>
      <c r="O892" s="190" t="str">
        <f>VLOOKUP(D892,TH!D$3:K$3889,6,0)</f>
        <v>x</v>
      </c>
      <c r="P892" s="175" t="str">
        <f>IF(M892&lt;&gt;0,M892,IF(ISNA(VLOOKUP(D892,TH!D$4:K$3889,6,0))=TRUE,"Nợ HP",""))</f>
        <v/>
      </c>
      <c r="Q892" s="174">
        <f t="shared" si="136"/>
        <v>890</v>
      </c>
      <c r="R892" s="175">
        <f t="shared" si="135"/>
        <v>1</v>
      </c>
    </row>
    <row r="893" spans="1:18" ht="24.75" customHeight="1">
      <c r="A893" s="54">
        <f t="shared" si="134"/>
        <v>891</v>
      </c>
      <c r="B893" s="55" t="str">
        <f t="shared" si="131"/>
        <v>K16E3836</v>
      </c>
      <c r="C893" s="54">
        <f t="shared" si="132"/>
        <v>36</v>
      </c>
      <c r="D893" s="50">
        <v>162524447</v>
      </c>
      <c r="E893" s="57" t="s">
        <v>443</v>
      </c>
      <c r="F893" s="58" t="s">
        <v>911</v>
      </c>
      <c r="G893" s="53" t="s">
        <v>1021</v>
      </c>
      <c r="H893" s="51" t="s">
        <v>1489</v>
      </c>
      <c r="I893" s="56">
        <v>404</v>
      </c>
      <c r="J893" s="52" t="s">
        <v>1528</v>
      </c>
      <c r="K893" s="171" t="str">
        <f t="shared" si="138"/>
        <v>404K16E38</v>
      </c>
      <c r="L893" s="172">
        <f t="shared" si="133"/>
        <v>1</v>
      </c>
      <c r="M893" s="173"/>
      <c r="N893" s="174" t="str">
        <f t="shared" si="137"/>
        <v/>
      </c>
      <c r="O893" s="190" t="str">
        <f>VLOOKUP(D893,TH!D$3:K$3889,6,0)</f>
        <v>x</v>
      </c>
      <c r="P893" s="175" t="str">
        <f>IF(M893&lt;&gt;0,M893,IF(ISNA(VLOOKUP(D893,TH!D$4:K$3889,6,0))=TRUE,"Nợ HP",""))</f>
        <v/>
      </c>
      <c r="Q893" s="174">
        <f t="shared" si="136"/>
        <v>891</v>
      </c>
      <c r="R893" s="175">
        <f t="shared" si="135"/>
        <v>1</v>
      </c>
    </row>
    <row r="894" spans="1:18" ht="24.75" customHeight="1">
      <c r="A894" s="54">
        <f t="shared" si="134"/>
        <v>892</v>
      </c>
      <c r="B894" s="55" t="str">
        <f t="shared" si="131"/>
        <v>K16E3837</v>
      </c>
      <c r="C894" s="54">
        <f t="shared" si="132"/>
        <v>37</v>
      </c>
      <c r="D894" s="50">
        <v>162524448</v>
      </c>
      <c r="E894" s="57" t="s">
        <v>1566</v>
      </c>
      <c r="F894" s="58" t="s">
        <v>308</v>
      </c>
      <c r="G894" s="53" t="s">
        <v>1567</v>
      </c>
      <c r="H894" s="51" t="s">
        <v>1530</v>
      </c>
      <c r="I894" s="56">
        <v>404</v>
      </c>
      <c r="J894" s="52" t="s">
        <v>1528</v>
      </c>
      <c r="K894" s="171" t="str">
        <f t="shared" si="138"/>
        <v>404K16E38</v>
      </c>
      <c r="L894" s="172">
        <f t="shared" si="133"/>
        <v>1</v>
      </c>
      <c r="M894" s="173"/>
      <c r="N894" s="174" t="str">
        <f t="shared" si="137"/>
        <v/>
      </c>
      <c r="O894" s="190" t="str">
        <f>VLOOKUP(D894,TH!D$3:K$3889,6,0)</f>
        <v>x</v>
      </c>
      <c r="P894" s="175" t="str">
        <f>IF(M894&lt;&gt;0,M894,IF(ISNA(VLOOKUP(D894,TH!D$4:K$3889,6,0))=TRUE,"Nợ HP",""))</f>
        <v/>
      </c>
      <c r="Q894" s="174">
        <f t="shared" si="136"/>
        <v>892</v>
      </c>
      <c r="R894" s="175">
        <f t="shared" si="135"/>
        <v>1</v>
      </c>
    </row>
    <row r="895" spans="1:18" ht="24.75" customHeight="1">
      <c r="A895" s="54">
        <f t="shared" si="134"/>
        <v>893</v>
      </c>
      <c r="B895" s="55" t="str">
        <f t="shared" si="131"/>
        <v>K16E3838</v>
      </c>
      <c r="C895" s="54">
        <f t="shared" si="132"/>
        <v>38</v>
      </c>
      <c r="D895" s="50">
        <v>162524454</v>
      </c>
      <c r="E895" s="57" t="s">
        <v>1568</v>
      </c>
      <c r="F895" s="58" t="s">
        <v>1569</v>
      </c>
      <c r="G895" s="53" t="s">
        <v>1271</v>
      </c>
      <c r="H895" s="51" t="s">
        <v>1489</v>
      </c>
      <c r="I895" s="56">
        <v>404</v>
      </c>
      <c r="J895" s="52" t="s">
        <v>1528</v>
      </c>
      <c r="K895" s="171" t="str">
        <f t="shared" si="138"/>
        <v>404K16E38</v>
      </c>
      <c r="L895" s="172">
        <f t="shared" si="133"/>
        <v>1</v>
      </c>
      <c r="M895" s="173"/>
      <c r="N895" s="174" t="str">
        <f t="shared" si="137"/>
        <v/>
      </c>
      <c r="O895" s="190" t="str">
        <f>VLOOKUP(D895,TH!D$3:K$3889,6,0)</f>
        <v>x</v>
      </c>
      <c r="P895" s="175" t="str">
        <f>IF(M895&lt;&gt;0,M895,IF(ISNA(VLOOKUP(D895,TH!D$4:K$3889,6,0))=TRUE,"Nợ HP",""))</f>
        <v/>
      </c>
      <c r="Q895" s="174">
        <f t="shared" si="136"/>
        <v>893</v>
      </c>
      <c r="R895" s="175">
        <f t="shared" si="135"/>
        <v>1</v>
      </c>
    </row>
    <row r="896" spans="1:18" ht="24.75" customHeight="1">
      <c r="A896" s="54">
        <f t="shared" si="134"/>
        <v>894</v>
      </c>
      <c r="B896" s="55" t="str">
        <f t="shared" si="131"/>
        <v>K16E3839</v>
      </c>
      <c r="C896" s="54">
        <f t="shared" si="132"/>
        <v>39</v>
      </c>
      <c r="D896" s="50">
        <v>152523704</v>
      </c>
      <c r="E896" s="57" t="s">
        <v>452</v>
      </c>
      <c r="F896" s="58" t="s">
        <v>1570</v>
      </c>
      <c r="G896" s="53" t="s">
        <v>1571</v>
      </c>
      <c r="H896" s="51" t="s">
        <v>1530</v>
      </c>
      <c r="I896" s="56">
        <v>404</v>
      </c>
      <c r="J896" s="52" t="s">
        <v>1528</v>
      </c>
      <c r="K896" s="171" t="str">
        <f t="shared" si="138"/>
        <v>404K16E38</v>
      </c>
      <c r="L896" s="172">
        <f t="shared" si="133"/>
        <v>1</v>
      </c>
      <c r="M896" s="173"/>
      <c r="N896" s="174" t="str">
        <f t="shared" si="137"/>
        <v/>
      </c>
      <c r="O896" s="190" t="str">
        <f>VLOOKUP(D896,TH!D$3:K$3889,6,0)</f>
        <v>x</v>
      </c>
      <c r="P896" s="175" t="str">
        <f>IF(M896&lt;&gt;0,M896,IF(ISNA(VLOOKUP(D896,TH!D$4:K$3889,6,0))=TRUE,"Nợ HP",""))</f>
        <v/>
      </c>
      <c r="Q896" s="174">
        <f t="shared" si="136"/>
        <v>894</v>
      </c>
      <c r="R896" s="175">
        <f t="shared" si="135"/>
        <v>1</v>
      </c>
    </row>
    <row r="897" spans="1:18" ht="24.75" customHeight="1">
      <c r="A897" s="54">
        <f t="shared" si="134"/>
        <v>895</v>
      </c>
      <c r="B897" s="55" t="str">
        <f t="shared" si="131"/>
        <v>K16E3840</v>
      </c>
      <c r="C897" s="54">
        <f t="shared" si="132"/>
        <v>40</v>
      </c>
      <c r="D897" s="50">
        <v>142144486</v>
      </c>
      <c r="E897" s="57" t="s">
        <v>1572</v>
      </c>
      <c r="F897" s="58" t="s">
        <v>305</v>
      </c>
      <c r="G897" s="53">
        <v>33222</v>
      </c>
      <c r="H897" s="51" t="s">
        <v>1530</v>
      </c>
      <c r="I897" s="56">
        <v>404</v>
      </c>
      <c r="J897" s="52" t="s">
        <v>1528</v>
      </c>
      <c r="K897" s="171" t="str">
        <f t="shared" si="138"/>
        <v>404K16E38</v>
      </c>
      <c r="L897" s="172">
        <f t="shared" si="133"/>
        <v>1</v>
      </c>
      <c r="M897" s="173"/>
      <c r="N897" s="174" t="str">
        <f t="shared" si="137"/>
        <v/>
      </c>
      <c r="O897" s="190" t="str">
        <f>VLOOKUP(D897,TH!D$3:K$3889,6,0)</f>
        <v>x</v>
      </c>
      <c r="P897" s="175" t="str">
        <f>IF(M897&lt;&gt;0,M897,IF(ISNA(VLOOKUP(D897,TH!D$4:K$3889,6,0))=TRUE,"Nợ HP",""))</f>
        <v/>
      </c>
      <c r="Q897" s="174">
        <f t="shared" si="136"/>
        <v>895</v>
      </c>
      <c r="R897" s="175">
        <f t="shared" si="135"/>
        <v>1</v>
      </c>
    </row>
    <row r="898" spans="1:18" ht="24.75" customHeight="1">
      <c r="A898" s="54">
        <f t="shared" si="134"/>
        <v>896</v>
      </c>
      <c r="B898" s="55" t="str">
        <f t="shared" si="131"/>
        <v>K16E3841</v>
      </c>
      <c r="C898" s="54">
        <f t="shared" si="132"/>
        <v>41</v>
      </c>
      <c r="D898" s="50">
        <v>142311862</v>
      </c>
      <c r="E898" s="57" t="s">
        <v>1573</v>
      </c>
      <c r="F898" s="58" t="s">
        <v>480</v>
      </c>
      <c r="G898" s="53">
        <v>32952</v>
      </c>
      <c r="H898" s="51" t="s">
        <v>1530</v>
      </c>
      <c r="I898" s="56">
        <v>404</v>
      </c>
      <c r="J898" s="52" t="s">
        <v>1528</v>
      </c>
      <c r="K898" s="171" t="str">
        <f t="shared" si="138"/>
        <v>404K16E38</v>
      </c>
      <c r="L898" s="172">
        <f t="shared" si="133"/>
        <v>1</v>
      </c>
      <c r="M898" s="173"/>
      <c r="N898" s="174" t="str">
        <f t="shared" si="137"/>
        <v/>
      </c>
      <c r="O898" s="190" t="str">
        <f>VLOOKUP(D898,TH!D$3:K$3889,6,0)</f>
        <v>x</v>
      </c>
      <c r="P898" s="175" t="str">
        <f>IF(M898&lt;&gt;0,M898,IF(ISNA(VLOOKUP(D898,TH!D$4:K$3889,6,0))=TRUE,"Nợ HP",""))</f>
        <v/>
      </c>
      <c r="Q898" s="174">
        <f t="shared" si="136"/>
        <v>896</v>
      </c>
      <c r="R898" s="175">
        <f t="shared" si="135"/>
        <v>1</v>
      </c>
    </row>
    <row r="899" spans="1:18" ht="24.75" customHeight="1">
      <c r="A899" s="54">
        <f t="shared" si="134"/>
        <v>897</v>
      </c>
      <c r="B899" s="55" t="str">
        <f t="shared" ref="B899:B962" si="141">J899&amp;TEXT(C899,"00")</f>
        <v>K16E3842</v>
      </c>
      <c r="C899" s="54">
        <f t="shared" ref="C899:C962" si="142">IF(J899&lt;&gt;J898,1,C898+1)</f>
        <v>42</v>
      </c>
      <c r="D899" s="50">
        <v>142523013</v>
      </c>
      <c r="E899" s="57" t="s">
        <v>1574</v>
      </c>
      <c r="F899" s="58" t="s">
        <v>308</v>
      </c>
      <c r="G899" s="53" t="s">
        <v>1575</v>
      </c>
      <c r="H899" s="51" t="s">
        <v>1530</v>
      </c>
      <c r="I899" s="56">
        <v>404</v>
      </c>
      <c r="J899" s="52" t="s">
        <v>1528</v>
      </c>
      <c r="K899" s="171" t="str">
        <f t="shared" si="138"/>
        <v>404K16E38</v>
      </c>
      <c r="L899" s="172">
        <f t="shared" ref="L899:L962" si="143">COUNTIF($D$3:$D$4101,D899)</f>
        <v>1</v>
      </c>
      <c r="M899" s="173"/>
      <c r="N899" s="174" t="str">
        <f t="shared" si="137"/>
        <v/>
      </c>
      <c r="O899" s="190" t="str">
        <f>VLOOKUP(D899,TH!D$3:K$3889,6,0)</f>
        <v>x</v>
      </c>
      <c r="P899" s="175" t="str">
        <f>IF(M899&lt;&gt;0,M899,IF(ISNA(VLOOKUP(D899,TH!D$4:K$3889,6,0))=TRUE,"Nợ HP",""))</f>
        <v/>
      </c>
      <c r="Q899" s="174">
        <f t="shared" si="136"/>
        <v>897</v>
      </c>
      <c r="R899" s="175">
        <f t="shared" si="135"/>
        <v>1</v>
      </c>
    </row>
    <row r="900" spans="1:18" ht="24.75" customHeight="1">
      <c r="A900" s="54">
        <f t="shared" si="134"/>
        <v>898</v>
      </c>
      <c r="B900" s="55" t="str">
        <f t="shared" si="141"/>
        <v>K16E3843</v>
      </c>
      <c r="C900" s="54">
        <f t="shared" si="142"/>
        <v>43</v>
      </c>
      <c r="D900" s="333">
        <v>2524</v>
      </c>
      <c r="E900" s="334" t="s">
        <v>1010</v>
      </c>
      <c r="F900" s="335" t="s">
        <v>2347</v>
      </c>
      <c r="G900" s="336"/>
      <c r="H900" s="51" t="s">
        <v>2348</v>
      </c>
      <c r="I900" s="56">
        <v>400</v>
      </c>
      <c r="J900" s="52" t="s">
        <v>1528</v>
      </c>
      <c r="K900" s="171" t="str">
        <f t="shared" ref="K900:K902" si="144">I900&amp;J900</f>
        <v>400K16E38</v>
      </c>
      <c r="L900" s="172">
        <f t="shared" si="143"/>
        <v>1</v>
      </c>
      <c r="M900" s="173">
        <v>24894</v>
      </c>
      <c r="N900" s="174" t="str">
        <f t="shared" ref="N900:N902" si="145">IF(M900&lt;&gt;0,"Học Ghép","")</f>
        <v>Học Ghép</v>
      </c>
      <c r="O900" s="190" t="e">
        <f>VLOOKUP(D900,TH!D$3:K$3889,6,0)</f>
        <v>#N/A</v>
      </c>
      <c r="P900" s="175">
        <f>IF(M900&lt;&gt;0,M900,IF(ISNA(VLOOKUP(D900,TH!D$4:K$3889,6,0))=TRUE,"Nợ HP",""))</f>
        <v>24894</v>
      </c>
      <c r="Q900" s="174">
        <f t="shared" si="136"/>
        <v>898</v>
      </c>
      <c r="R900" s="175">
        <f t="shared" si="135"/>
        <v>1</v>
      </c>
    </row>
    <row r="901" spans="1:18" ht="24.75" customHeight="1">
      <c r="A901" s="54">
        <f t="shared" si="134"/>
        <v>899</v>
      </c>
      <c r="B901" s="55" t="str">
        <f t="shared" si="141"/>
        <v>K16E3844</v>
      </c>
      <c r="C901" s="54">
        <f t="shared" si="142"/>
        <v>44</v>
      </c>
      <c r="D901" s="333">
        <v>2512</v>
      </c>
      <c r="E901" s="334" t="s">
        <v>1024</v>
      </c>
      <c r="F901" s="335" t="s">
        <v>1435</v>
      </c>
      <c r="G901" s="336"/>
      <c r="H901" s="51" t="s">
        <v>2348</v>
      </c>
      <c r="I901" s="56">
        <v>400</v>
      </c>
      <c r="J901" s="52" t="s">
        <v>1528</v>
      </c>
      <c r="K901" s="171" t="str">
        <f t="shared" si="144"/>
        <v>400K16E38</v>
      </c>
      <c r="L901" s="172">
        <f t="shared" si="143"/>
        <v>1</v>
      </c>
      <c r="M901" s="173">
        <v>25038</v>
      </c>
      <c r="N901" s="174" t="str">
        <f t="shared" si="145"/>
        <v>Học Ghép</v>
      </c>
      <c r="O901" s="190" t="e">
        <f>VLOOKUP(D901,TH!D$3:K$3889,6,0)</f>
        <v>#N/A</v>
      </c>
      <c r="P901" s="175">
        <f>IF(M901&lt;&gt;0,M901,IF(ISNA(VLOOKUP(D901,TH!D$4:K$3889,6,0))=TRUE,"Nợ HP",""))</f>
        <v>25038</v>
      </c>
      <c r="Q901" s="174">
        <f t="shared" si="136"/>
        <v>899</v>
      </c>
      <c r="R901" s="175">
        <f t="shared" si="135"/>
        <v>1</v>
      </c>
    </row>
    <row r="902" spans="1:18" ht="24.75" customHeight="1">
      <c r="A902" s="54">
        <f t="shared" si="134"/>
        <v>900</v>
      </c>
      <c r="B902" s="55" t="str">
        <f t="shared" si="141"/>
        <v>K16E3845</v>
      </c>
      <c r="C902" s="54">
        <f t="shared" si="142"/>
        <v>45</v>
      </c>
      <c r="D902" s="333">
        <v>169332552</v>
      </c>
      <c r="E902" s="334" t="s">
        <v>1464</v>
      </c>
      <c r="F902" s="335" t="s">
        <v>348</v>
      </c>
      <c r="G902" s="336"/>
      <c r="H902" s="51" t="s">
        <v>2348</v>
      </c>
      <c r="I902" s="56">
        <v>400</v>
      </c>
      <c r="J902" s="52" t="s">
        <v>1528</v>
      </c>
      <c r="K902" s="171" t="str">
        <f t="shared" si="144"/>
        <v>400K16E38</v>
      </c>
      <c r="L902" s="172">
        <f t="shared" si="143"/>
        <v>1</v>
      </c>
      <c r="M902" s="173">
        <v>26982</v>
      </c>
      <c r="N902" s="174" t="str">
        <f t="shared" si="145"/>
        <v>Học Ghép</v>
      </c>
      <c r="O902" s="190" t="e">
        <f>VLOOKUP(D902,TH!D$3:K$3889,6,0)</f>
        <v>#N/A</v>
      </c>
      <c r="P902" s="175">
        <f>IF(M902&lt;&gt;0,M902,IF(ISNA(VLOOKUP(D902,TH!D$4:K$3889,6,0))=TRUE,"Nợ HP",""))</f>
        <v>26982</v>
      </c>
      <c r="Q902" s="174">
        <f t="shared" si="136"/>
        <v>900</v>
      </c>
      <c r="R902" s="175">
        <f t="shared" si="135"/>
        <v>1</v>
      </c>
    </row>
    <row r="903" spans="1:18" ht="24.75" customHeight="1">
      <c r="A903" s="54">
        <f t="shared" si="134"/>
        <v>901</v>
      </c>
      <c r="B903" s="55" t="str">
        <f t="shared" si="141"/>
        <v>K16E3901</v>
      </c>
      <c r="C903" s="54">
        <f t="shared" si="142"/>
        <v>1</v>
      </c>
      <c r="D903" s="50">
        <v>162524118</v>
      </c>
      <c r="E903" s="57" t="s">
        <v>126</v>
      </c>
      <c r="F903" s="58" t="s">
        <v>486</v>
      </c>
      <c r="G903" s="53" t="s">
        <v>871</v>
      </c>
      <c r="H903" s="51" t="s">
        <v>125</v>
      </c>
      <c r="I903" s="56">
        <v>404</v>
      </c>
      <c r="J903" s="52" t="s">
        <v>1576</v>
      </c>
      <c r="K903" s="171" t="str">
        <f t="shared" si="138"/>
        <v>404K16E39</v>
      </c>
      <c r="L903" s="172">
        <f t="shared" si="143"/>
        <v>1</v>
      </c>
      <c r="M903" s="173"/>
      <c r="N903" s="174" t="str">
        <f t="shared" si="137"/>
        <v/>
      </c>
      <c r="O903" s="190" t="str">
        <f>VLOOKUP(D903,TH!D$3:K$3889,6,0)</f>
        <v>x</v>
      </c>
      <c r="P903" s="175" t="str">
        <f>IF(M903&lt;&gt;0,M903,IF(ISNA(VLOOKUP(D903,TH!D$4:K$3889,6,0))=TRUE,"Nợ HP",""))</f>
        <v/>
      </c>
      <c r="Q903" s="174">
        <f t="shared" si="136"/>
        <v>901</v>
      </c>
      <c r="R903" s="175">
        <f t="shared" si="135"/>
        <v>1</v>
      </c>
    </row>
    <row r="904" spans="1:18" ht="24.75" customHeight="1">
      <c r="A904" s="54">
        <f t="shared" ref="A904:A967" si="146">A903+1</f>
        <v>902</v>
      </c>
      <c r="B904" s="55" t="str">
        <f t="shared" si="141"/>
        <v>K16E3902</v>
      </c>
      <c r="C904" s="54">
        <f t="shared" si="142"/>
        <v>2</v>
      </c>
      <c r="D904" s="50">
        <v>162524136</v>
      </c>
      <c r="E904" s="57" t="s">
        <v>1577</v>
      </c>
      <c r="F904" s="58" t="s">
        <v>1578</v>
      </c>
      <c r="G904" s="53" t="s">
        <v>403</v>
      </c>
      <c r="H904" s="51" t="s">
        <v>125</v>
      </c>
      <c r="I904" s="56">
        <v>404</v>
      </c>
      <c r="J904" s="52" t="s">
        <v>1576</v>
      </c>
      <c r="K904" s="171" t="str">
        <f t="shared" si="138"/>
        <v>404K16E39</v>
      </c>
      <c r="L904" s="172">
        <f t="shared" si="143"/>
        <v>1</v>
      </c>
      <c r="M904" s="173"/>
      <c r="N904" s="174" t="str">
        <f t="shared" si="137"/>
        <v/>
      </c>
      <c r="O904" s="190" t="str">
        <f>VLOOKUP(D904,TH!D$3:K$3889,6,0)</f>
        <v>x</v>
      </c>
      <c r="P904" s="175" t="str">
        <f>IF(M904&lt;&gt;0,M904,IF(ISNA(VLOOKUP(D904,TH!D$4:K$3889,6,0))=TRUE,"Nợ HP",""))</f>
        <v/>
      </c>
      <c r="Q904" s="174">
        <f t="shared" si="136"/>
        <v>902</v>
      </c>
      <c r="R904" s="175">
        <f t="shared" ref="R904:R967" si="147">R903</f>
        <v>1</v>
      </c>
    </row>
    <row r="905" spans="1:18" ht="24.75" customHeight="1">
      <c r="A905" s="54">
        <f t="shared" si="146"/>
        <v>903</v>
      </c>
      <c r="B905" s="55" t="str">
        <f t="shared" si="141"/>
        <v>K16E3903</v>
      </c>
      <c r="C905" s="54">
        <f t="shared" si="142"/>
        <v>3</v>
      </c>
      <c r="D905" s="50">
        <v>162524140</v>
      </c>
      <c r="E905" s="57" t="s">
        <v>688</v>
      </c>
      <c r="F905" s="58" t="s">
        <v>1579</v>
      </c>
      <c r="G905" s="53" t="s">
        <v>1580</v>
      </c>
      <c r="H905" s="51" t="s">
        <v>125</v>
      </c>
      <c r="I905" s="56">
        <v>404</v>
      </c>
      <c r="J905" s="52" t="s">
        <v>1576</v>
      </c>
      <c r="K905" s="171" t="str">
        <f t="shared" si="138"/>
        <v>404K16E39</v>
      </c>
      <c r="L905" s="172">
        <f t="shared" si="143"/>
        <v>1</v>
      </c>
      <c r="M905" s="173"/>
      <c r="N905" s="174" t="str">
        <f t="shared" si="137"/>
        <v/>
      </c>
      <c r="O905" s="190" t="str">
        <f>VLOOKUP(D905,TH!D$3:K$3889,6,0)</f>
        <v>x</v>
      </c>
      <c r="P905" s="175" t="str">
        <f>IF(M905&lt;&gt;0,M905,IF(ISNA(VLOOKUP(D905,TH!D$4:K$3889,6,0))=TRUE,"Nợ HP",""))</f>
        <v/>
      </c>
      <c r="Q905" s="174">
        <f t="shared" si="136"/>
        <v>903</v>
      </c>
      <c r="R905" s="175">
        <f t="shared" si="147"/>
        <v>1</v>
      </c>
    </row>
    <row r="906" spans="1:18" ht="24.75" customHeight="1">
      <c r="A906" s="54">
        <f t="shared" si="146"/>
        <v>904</v>
      </c>
      <c r="B906" s="55" t="str">
        <f t="shared" si="141"/>
        <v>K16E3904</v>
      </c>
      <c r="C906" s="54">
        <f t="shared" si="142"/>
        <v>4</v>
      </c>
      <c r="D906" s="50">
        <v>162524144</v>
      </c>
      <c r="E906" s="57" t="s">
        <v>1581</v>
      </c>
      <c r="F906" s="58" t="s">
        <v>1298</v>
      </c>
      <c r="G906" s="53" t="s">
        <v>1189</v>
      </c>
      <c r="H906" s="51" t="s">
        <v>125</v>
      </c>
      <c r="I906" s="56">
        <v>404</v>
      </c>
      <c r="J906" s="52" t="s">
        <v>1576</v>
      </c>
      <c r="K906" s="171" t="str">
        <f t="shared" si="138"/>
        <v>404K16E39</v>
      </c>
      <c r="L906" s="172">
        <f t="shared" si="143"/>
        <v>1</v>
      </c>
      <c r="M906" s="173"/>
      <c r="N906" s="174" t="str">
        <f t="shared" si="137"/>
        <v/>
      </c>
      <c r="O906" s="190" t="str">
        <f>VLOOKUP(D906,TH!D$3:K$3889,6,0)</f>
        <v>x</v>
      </c>
      <c r="P906" s="175" t="str">
        <f>IF(M906&lt;&gt;0,M906,IF(ISNA(VLOOKUP(D906,TH!D$4:K$3889,6,0))=TRUE,"Nợ HP",""))</f>
        <v/>
      </c>
      <c r="Q906" s="174">
        <f t="shared" si="136"/>
        <v>904</v>
      </c>
      <c r="R906" s="175">
        <f t="shared" si="147"/>
        <v>1</v>
      </c>
    </row>
    <row r="907" spans="1:18" ht="24.75" customHeight="1">
      <c r="A907" s="54">
        <f t="shared" si="146"/>
        <v>905</v>
      </c>
      <c r="B907" s="55" t="str">
        <f t="shared" si="141"/>
        <v>K16E3905</v>
      </c>
      <c r="C907" s="54">
        <f t="shared" si="142"/>
        <v>5</v>
      </c>
      <c r="D907" s="50">
        <v>162526525</v>
      </c>
      <c r="E907" s="57" t="s">
        <v>1582</v>
      </c>
      <c r="F907" s="58" t="s">
        <v>803</v>
      </c>
      <c r="G907" s="53" t="s">
        <v>1112</v>
      </c>
      <c r="H907" s="51" t="s">
        <v>1527</v>
      </c>
      <c r="I907" s="56">
        <v>404</v>
      </c>
      <c r="J907" s="52" t="s">
        <v>1576</v>
      </c>
      <c r="K907" s="171" t="str">
        <f t="shared" si="138"/>
        <v>404K16E39</v>
      </c>
      <c r="L907" s="172">
        <f t="shared" si="143"/>
        <v>1</v>
      </c>
      <c r="M907" s="173"/>
      <c r="N907" s="174" t="str">
        <f t="shared" si="137"/>
        <v/>
      </c>
      <c r="O907" s="190" t="str">
        <f>VLOOKUP(D907,TH!D$3:K$3889,6,0)</f>
        <v>x</v>
      </c>
      <c r="P907" s="175" t="str">
        <f>IF(M907&lt;&gt;0,M907,IF(ISNA(VLOOKUP(D907,TH!D$4:K$3889,6,0))=TRUE,"Nợ HP",""))</f>
        <v/>
      </c>
      <c r="Q907" s="174">
        <f t="shared" ref="Q907:Q970" si="148">Q906+1</f>
        <v>905</v>
      </c>
      <c r="R907" s="175">
        <f t="shared" si="147"/>
        <v>1</v>
      </c>
    </row>
    <row r="908" spans="1:18" ht="24.75" customHeight="1">
      <c r="A908" s="54">
        <f t="shared" si="146"/>
        <v>906</v>
      </c>
      <c r="B908" s="55" t="str">
        <f t="shared" si="141"/>
        <v>K16E3906</v>
      </c>
      <c r="C908" s="54">
        <f t="shared" si="142"/>
        <v>6</v>
      </c>
      <c r="D908" s="50">
        <v>162524151</v>
      </c>
      <c r="E908" s="57" t="s">
        <v>1583</v>
      </c>
      <c r="F908" s="58" t="s">
        <v>184</v>
      </c>
      <c r="G908" s="53" t="s">
        <v>1584</v>
      </c>
      <c r="H908" s="51" t="s">
        <v>125</v>
      </c>
      <c r="I908" s="56">
        <v>404</v>
      </c>
      <c r="J908" s="52" t="s">
        <v>1576</v>
      </c>
      <c r="K908" s="171" t="str">
        <f t="shared" si="138"/>
        <v>404K16E39</v>
      </c>
      <c r="L908" s="172">
        <f t="shared" si="143"/>
        <v>1</v>
      </c>
      <c r="M908" s="173"/>
      <c r="N908" s="174" t="str">
        <f t="shared" si="137"/>
        <v/>
      </c>
      <c r="O908" s="190" t="str">
        <f>VLOOKUP(D908,TH!D$3:K$3889,6,0)</f>
        <v>x</v>
      </c>
      <c r="P908" s="175" t="str">
        <f>IF(M908&lt;&gt;0,M908,IF(ISNA(VLOOKUP(D908,TH!D$4:K$3889,6,0))=TRUE,"Nợ HP",""))</f>
        <v/>
      </c>
      <c r="Q908" s="174">
        <f t="shared" si="148"/>
        <v>906</v>
      </c>
      <c r="R908" s="175">
        <f t="shared" si="147"/>
        <v>1</v>
      </c>
    </row>
    <row r="909" spans="1:18" ht="24.75" customHeight="1">
      <c r="A909" s="54">
        <f t="shared" si="146"/>
        <v>907</v>
      </c>
      <c r="B909" s="55" t="str">
        <f t="shared" si="141"/>
        <v>K16E3907</v>
      </c>
      <c r="C909" s="54">
        <f t="shared" si="142"/>
        <v>7</v>
      </c>
      <c r="D909" s="50">
        <v>162524178</v>
      </c>
      <c r="E909" s="57" t="s">
        <v>484</v>
      </c>
      <c r="F909" s="58" t="s">
        <v>199</v>
      </c>
      <c r="G909" s="53" t="s">
        <v>623</v>
      </c>
      <c r="H909" s="51" t="s">
        <v>125</v>
      </c>
      <c r="I909" s="56">
        <v>404</v>
      </c>
      <c r="J909" s="52" t="s">
        <v>1576</v>
      </c>
      <c r="K909" s="171" t="str">
        <f t="shared" si="138"/>
        <v>404K16E39</v>
      </c>
      <c r="L909" s="172">
        <f t="shared" si="143"/>
        <v>1</v>
      </c>
      <c r="M909" s="173"/>
      <c r="N909" s="174" t="str">
        <f t="shared" si="137"/>
        <v/>
      </c>
      <c r="O909" s="190" t="str">
        <f>VLOOKUP(D909,TH!D$3:K$3889,6,0)</f>
        <v>x</v>
      </c>
      <c r="P909" s="175" t="str">
        <f>IF(M909&lt;&gt;0,M909,IF(ISNA(VLOOKUP(D909,TH!D$4:K$3889,6,0))=TRUE,"Nợ HP",""))</f>
        <v/>
      </c>
      <c r="Q909" s="174">
        <f t="shared" si="148"/>
        <v>907</v>
      </c>
      <c r="R909" s="175">
        <f t="shared" si="147"/>
        <v>1</v>
      </c>
    </row>
    <row r="910" spans="1:18" ht="24.75" customHeight="1">
      <c r="A910" s="54">
        <f t="shared" si="146"/>
        <v>908</v>
      </c>
      <c r="B910" s="55" t="str">
        <f t="shared" si="141"/>
        <v>K16E3908</v>
      </c>
      <c r="C910" s="54">
        <f t="shared" si="142"/>
        <v>8</v>
      </c>
      <c r="D910" s="50">
        <v>162527270</v>
      </c>
      <c r="E910" s="57" t="s">
        <v>1585</v>
      </c>
      <c r="F910" s="58" t="s">
        <v>199</v>
      </c>
      <c r="G910" s="53" t="s">
        <v>1586</v>
      </c>
      <c r="H910" s="51" t="s">
        <v>1527</v>
      </c>
      <c r="I910" s="56">
        <v>404</v>
      </c>
      <c r="J910" s="52" t="s">
        <v>1576</v>
      </c>
      <c r="K910" s="171" t="str">
        <f t="shared" si="138"/>
        <v>404K16E39</v>
      </c>
      <c r="L910" s="172">
        <f t="shared" si="143"/>
        <v>1</v>
      </c>
      <c r="M910" s="173"/>
      <c r="N910" s="174" t="str">
        <f t="shared" si="137"/>
        <v/>
      </c>
      <c r="O910" s="190" t="str">
        <f>VLOOKUP(D910,TH!D$3:K$3889,6,0)</f>
        <v>x</v>
      </c>
      <c r="P910" s="175" t="str">
        <f>IF(M910&lt;&gt;0,M910,IF(ISNA(VLOOKUP(D910,TH!D$4:K$3889,6,0))=TRUE,"Nợ HP",""))</f>
        <v/>
      </c>
      <c r="Q910" s="174">
        <f t="shared" si="148"/>
        <v>908</v>
      </c>
      <c r="R910" s="175">
        <f t="shared" si="147"/>
        <v>1</v>
      </c>
    </row>
    <row r="911" spans="1:18" ht="24.75" customHeight="1">
      <c r="A911" s="54">
        <f t="shared" si="146"/>
        <v>909</v>
      </c>
      <c r="B911" s="55" t="str">
        <f t="shared" si="141"/>
        <v>K16E3909</v>
      </c>
      <c r="C911" s="54">
        <f t="shared" si="142"/>
        <v>9</v>
      </c>
      <c r="D911" s="50">
        <v>162524200</v>
      </c>
      <c r="E911" s="57" t="s">
        <v>198</v>
      </c>
      <c r="F911" s="58" t="s">
        <v>432</v>
      </c>
      <c r="G911" s="53" t="s">
        <v>623</v>
      </c>
      <c r="H911" s="51" t="s">
        <v>125</v>
      </c>
      <c r="I911" s="56">
        <v>404</v>
      </c>
      <c r="J911" s="52" t="s">
        <v>1576</v>
      </c>
      <c r="K911" s="171" t="str">
        <f t="shared" si="138"/>
        <v>404K16E39</v>
      </c>
      <c r="L911" s="172">
        <f t="shared" si="143"/>
        <v>1</v>
      </c>
      <c r="M911" s="173"/>
      <c r="N911" s="174" t="str">
        <f t="shared" si="137"/>
        <v/>
      </c>
      <c r="O911" s="190" t="str">
        <f>VLOOKUP(D911,TH!D$3:K$3889,6,0)</f>
        <v>x</v>
      </c>
      <c r="P911" s="175" t="str">
        <f>IF(M911&lt;&gt;0,M911,IF(ISNA(VLOOKUP(D911,TH!D$4:K$3889,6,0))=TRUE,"Nợ HP",""))</f>
        <v/>
      </c>
      <c r="Q911" s="174">
        <f t="shared" si="148"/>
        <v>909</v>
      </c>
      <c r="R911" s="175">
        <f t="shared" si="147"/>
        <v>1</v>
      </c>
    </row>
    <row r="912" spans="1:18" ht="24.75" customHeight="1">
      <c r="A912" s="54">
        <f t="shared" si="146"/>
        <v>910</v>
      </c>
      <c r="B912" s="55" t="str">
        <f t="shared" si="141"/>
        <v>K16E3910</v>
      </c>
      <c r="C912" s="54">
        <f t="shared" si="142"/>
        <v>10</v>
      </c>
      <c r="D912" s="50">
        <v>162526533</v>
      </c>
      <c r="E912" s="57" t="s">
        <v>1587</v>
      </c>
      <c r="F912" s="58" t="s">
        <v>601</v>
      </c>
      <c r="G912" s="53" t="s">
        <v>1588</v>
      </c>
      <c r="H912" s="51" t="s">
        <v>125</v>
      </c>
      <c r="I912" s="56">
        <v>404</v>
      </c>
      <c r="J912" s="52" t="s">
        <v>1576</v>
      </c>
      <c r="K912" s="171" t="str">
        <f t="shared" si="138"/>
        <v>404K16E39</v>
      </c>
      <c r="L912" s="172">
        <f t="shared" si="143"/>
        <v>1</v>
      </c>
      <c r="M912" s="173"/>
      <c r="N912" s="174" t="str">
        <f t="shared" si="137"/>
        <v/>
      </c>
      <c r="O912" s="190" t="str">
        <f>VLOOKUP(D912,TH!D$3:K$3889,6,0)</f>
        <v>x</v>
      </c>
      <c r="P912" s="175" t="str">
        <f>IF(M912&lt;&gt;0,M912,IF(ISNA(VLOOKUP(D912,TH!D$4:K$3889,6,0))=TRUE,"Nợ HP",""))</f>
        <v/>
      </c>
      <c r="Q912" s="174">
        <f t="shared" si="148"/>
        <v>910</v>
      </c>
      <c r="R912" s="175">
        <f t="shared" si="147"/>
        <v>1</v>
      </c>
    </row>
    <row r="913" spans="1:18" ht="24.75" customHeight="1">
      <c r="A913" s="54">
        <f t="shared" si="146"/>
        <v>911</v>
      </c>
      <c r="B913" s="55" t="str">
        <f t="shared" si="141"/>
        <v>K16E3911</v>
      </c>
      <c r="C913" s="54">
        <f t="shared" si="142"/>
        <v>11</v>
      </c>
      <c r="D913" s="50">
        <v>162527271</v>
      </c>
      <c r="E913" s="57" t="s">
        <v>698</v>
      </c>
      <c r="F913" s="58" t="s">
        <v>519</v>
      </c>
      <c r="G913" s="53" t="s">
        <v>1187</v>
      </c>
      <c r="H913" s="51" t="s">
        <v>125</v>
      </c>
      <c r="I913" s="56">
        <v>404</v>
      </c>
      <c r="J913" s="52" t="s">
        <v>1576</v>
      </c>
      <c r="K913" s="171" t="str">
        <f t="shared" si="138"/>
        <v>404K16E39</v>
      </c>
      <c r="L913" s="172">
        <f t="shared" si="143"/>
        <v>1</v>
      </c>
      <c r="M913" s="173"/>
      <c r="N913" s="174" t="str">
        <f t="shared" si="137"/>
        <v/>
      </c>
      <c r="O913" s="190" t="str">
        <f>VLOOKUP(D913,TH!D$3:K$3889,6,0)</f>
        <v>x</v>
      </c>
      <c r="P913" s="175" t="str">
        <f>IF(M913&lt;&gt;0,M913,IF(ISNA(VLOOKUP(D913,TH!D$4:K$3889,6,0))=TRUE,"Nợ HP",""))</f>
        <v/>
      </c>
      <c r="Q913" s="174">
        <f t="shared" si="148"/>
        <v>911</v>
      </c>
      <c r="R913" s="175">
        <f t="shared" si="147"/>
        <v>1</v>
      </c>
    </row>
    <row r="914" spans="1:18" ht="24.75" customHeight="1">
      <c r="A914" s="54">
        <f t="shared" si="146"/>
        <v>912</v>
      </c>
      <c r="B914" s="55" t="str">
        <f t="shared" si="141"/>
        <v>K16E3912</v>
      </c>
      <c r="C914" s="54">
        <f t="shared" si="142"/>
        <v>12</v>
      </c>
      <c r="D914" s="50">
        <v>162524288</v>
      </c>
      <c r="E914" s="57" t="s">
        <v>1589</v>
      </c>
      <c r="F914" s="58" t="s">
        <v>459</v>
      </c>
      <c r="G914" s="53" t="s">
        <v>1590</v>
      </c>
      <c r="H914" s="51" t="s">
        <v>125</v>
      </c>
      <c r="I914" s="56">
        <v>404</v>
      </c>
      <c r="J914" s="52" t="s">
        <v>1576</v>
      </c>
      <c r="K914" s="171" t="str">
        <f t="shared" si="138"/>
        <v>404K16E39</v>
      </c>
      <c r="L914" s="172">
        <f t="shared" si="143"/>
        <v>1</v>
      </c>
      <c r="M914" s="173"/>
      <c r="N914" s="174" t="str">
        <f t="shared" si="137"/>
        <v/>
      </c>
      <c r="O914" s="190" t="str">
        <f>VLOOKUP(D914,TH!D$3:K$3889,6,0)</f>
        <v>x</v>
      </c>
      <c r="P914" s="175" t="str">
        <f>IF(M914&lt;&gt;0,M914,IF(ISNA(VLOOKUP(D914,TH!D$4:K$3889,6,0))=TRUE,"Nợ HP",""))</f>
        <v/>
      </c>
      <c r="Q914" s="174">
        <f t="shared" si="148"/>
        <v>912</v>
      </c>
      <c r="R914" s="175">
        <f t="shared" si="147"/>
        <v>1</v>
      </c>
    </row>
    <row r="915" spans="1:18" ht="24.75" customHeight="1">
      <c r="A915" s="54">
        <f t="shared" si="146"/>
        <v>913</v>
      </c>
      <c r="B915" s="55" t="str">
        <f t="shared" si="141"/>
        <v>K16E3913</v>
      </c>
      <c r="C915" s="54">
        <f t="shared" si="142"/>
        <v>13</v>
      </c>
      <c r="D915" s="50">
        <v>162526715</v>
      </c>
      <c r="E915" s="57" t="s">
        <v>1591</v>
      </c>
      <c r="F915" s="58" t="s">
        <v>254</v>
      </c>
      <c r="G915" s="53">
        <v>33801</v>
      </c>
      <c r="H915" s="51" t="s">
        <v>125</v>
      </c>
      <c r="I915" s="56">
        <v>404</v>
      </c>
      <c r="J915" s="52" t="s">
        <v>1576</v>
      </c>
      <c r="K915" s="171" t="str">
        <f t="shared" si="138"/>
        <v>404K16E39</v>
      </c>
      <c r="L915" s="172">
        <f t="shared" si="143"/>
        <v>1</v>
      </c>
      <c r="M915" s="173"/>
      <c r="N915" s="174" t="str">
        <f t="shared" si="137"/>
        <v/>
      </c>
      <c r="O915" s="190" t="str">
        <f>VLOOKUP(D915,TH!D$3:K$3889,6,0)</f>
        <v>x</v>
      </c>
      <c r="P915" s="175" t="str">
        <f>IF(M915&lt;&gt;0,M915,IF(ISNA(VLOOKUP(D915,TH!D$4:K$3889,6,0))=TRUE,"Nợ HP",""))</f>
        <v/>
      </c>
      <c r="Q915" s="174">
        <f t="shared" si="148"/>
        <v>913</v>
      </c>
      <c r="R915" s="175">
        <f t="shared" si="147"/>
        <v>1</v>
      </c>
    </row>
    <row r="916" spans="1:18" ht="24.75" customHeight="1">
      <c r="A916" s="54">
        <f t="shared" si="146"/>
        <v>914</v>
      </c>
      <c r="B916" s="55" t="str">
        <f t="shared" si="141"/>
        <v>K16E3914</v>
      </c>
      <c r="C916" s="54">
        <f t="shared" si="142"/>
        <v>14</v>
      </c>
      <c r="D916" s="50">
        <v>162524314</v>
      </c>
      <c r="E916" s="57" t="s">
        <v>1592</v>
      </c>
      <c r="F916" s="58" t="s">
        <v>1593</v>
      </c>
      <c r="G916" s="53" t="s">
        <v>1594</v>
      </c>
      <c r="H916" s="51" t="s">
        <v>125</v>
      </c>
      <c r="I916" s="56">
        <v>404</v>
      </c>
      <c r="J916" s="52" t="s">
        <v>1576</v>
      </c>
      <c r="K916" s="171" t="str">
        <f t="shared" si="138"/>
        <v>404K16E39</v>
      </c>
      <c r="L916" s="172">
        <f t="shared" si="143"/>
        <v>1</v>
      </c>
      <c r="M916" s="173"/>
      <c r="N916" s="174" t="str">
        <f t="shared" si="137"/>
        <v/>
      </c>
      <c r="O916" s="190" t="str">
        <f>VLOOKUP(D916,TH!D$3:K$3889,6,0)</f>
        <v>x</v>
      </c>
      <c r="P916" s="175" t="str">
        <f>IF(M916&lt;&gt;0,M916,IF(ISNA(VLOOKUP(D916,TH!D$4:K$3889,6,0))=TRUE,"Nợ HP",""))</f>
        <v/>
      </c>
      <c r="Q916" s="174">
        <f t="shared" si="148"/>
        <v>914</v>
      </c>
      <c r="R916" s="175">
        <f t="shared" si="147"/>
        <v>1</v>
      </c>
    </row>
    <row r="917" spans="1:18" ht="24.75" customHeight="1">
      <c r="A917" s="54">
        <f t="shared" si="146"/>
        <v>915</v>
      </c>
      <c r="B917" s="55" t="str">
        <f t="shared" si="141"/>
        <v>K16E3915</v>
      </c>
      <c r="C917" s="54">
        <f t="shared" si="142"/>
        <v>15</v>
      </c>
      <c r="D917" s="50">
        <v>162526779</v>
      </c>
      <c r="E917" s="57" t="s">
        <v>210</v>
      </c>
      <c r="F917" s="58" t="s">
        <v>257</v>
      </c>
      <c r="G917" s="53" t="s">
        <v>1197</v>
      </c>
      <c r="H917" s="51" t="s">
        <v>125</v>
      </c>
      <c r="I917" s="56">
        <v>404</v>
      </c>
      <c r="J917" s="52" t="s">
        <v>1576</v>
      </c>
      <c r="K917" s="171" t="str">
        <f t="shared" si="138"/>
        <v>404K16E39</v>
      </c>
      <c r="L917" s="172">
        <f t="shared" si="143"/>
        <v>1</v>
      </c>
      <c r="M917" s="173"/>
      <c r="N917" s="174" t="str">
        <f t="shared" si="137"/>
        <v/>
      </c>
      <c r="O917" s="190" t="str">
        <f>VLOOKUP(D917,TH!D$3:K$3889,6,0)</f>
        <v>x</v>
      </c>
      <c r="P917" s="175" t="str">
        <f>IF(M917&lt;&gt;0,M917,IF(ISNA(VLOOKUP(D917,TH!D$4:K$3889,6,0))=TRUE,"Nợ HP",""))</f>
        <v/>
      </c>
      <c r="Q917" s="174">
        <f t="shared" si="148"/>
        <v>915</v>
      </c>
      <c r="R917" s="175">
        <f t="shared" si="147"/>
        <v>1</v>
      </c>
    </row>
    <row r="918" spans="1:18" ht="24.75" customHeight="1">
      <c r="A918" s="54">
        <f t="shared" si="146"/>
        <v>916</v>
      </c>
      <c r="B918" s="55" t="str">
        <f t="shared" si="141"/>
        <v>K16E3916</v>
      </c>
      <c r="C918" s="54">
        <f t="shared" si="142"/>
        <v>16</v>
      </c>
      <c r="D918" s="50">
        <v>162524358</v>
      </c>
      <c r="E918" s="57" t="s">
        <v>1595</v>
      </c>
      <c r="F918" s="58" t="s">
        <v>381</v>
      </c>
      <c r="G918" s="53" t="s">
        <v>144</v>
      </c>
      <c r="H918" s="51" t="s">
        <v>125</v>
      </c>
      <c r="I918" s="56">
        <v>404</v>
      </c>
      <c r="J918" s="52" t="s">
        <v>1576</v>
      </c>
      <c r="K918" s="171" t="str">
        <f t="shared" si="138"/>
        <v>404K16E39</v>
      </c>
      <c r="L918" s="172">
        <f t="shared" si="143"/>
        <v>1</v>
      </c>
      <c r="M918" s="173"/>
      <c r="N918" s="174" t="str">
        <f t="shared" si="137"/>
        <v/>
      </c>
      <c r="O918" s="190" t="str">
        <f>VLOOKUP(D918,TH!D$3:K$3889,6,0)</f>
        <v>x</v>
      </c>
      <c r="P918" s="175" t="str">
        <f>IF(M918&lt;&gt;0,M918,IF(ISNA(VLOOKUP(D918,TH!D$4:K$3889,6,0))=TRUE,"Nợ HP",""))</f>
        <v/>
      </c>
      <c r="Q918" s="174">
        <f t="shared" si="148"/>
        <v>916</v>
      </c>
      <c r="R918" s="175">
        <f t="shared" si="147"/>
        <v>1</v>
      </c>
    </row>
    <row r="919" spans="1:18" ht="24.75" customHeight="1">
      <c r="A919" s="54">
        <f t="shared" si="146"/>
        <v>917</v>
      </c>
      <c r="B919" s="55" t="str">
        <f t="shared" si="141"/>
        <v>K16E3917</v>
      </c>
      <c r="C919" s="54">
        <f t="shared" si="142"/>
        <v>17</v>
      </c>
      <c r="D919" s="50">
        <v>152526333</v>
      </c>
      <c r="E919" s="57" t="s">
        <v>1170</v>
      </c>
      <c r="F919" s="58" t="s">
        <v>1596</v>
      </c>
      <c r="G919" s="53">
        <v>33296</v>
      </c>
      <c r="H919" s="51" t="s">
        <v>1527</v>
      </c>
      <c r="I919" s="56">
        <v>404</v>
      </c>
      <c r="J919" s="52" t="s">
        <v>1576</v>
      </c>
      <c r="K919" s="171" t="str">
        <f t="shared" si="138"/>
        <v>404K16E39</v>
      </c>
      <c r="L919" s="172">
        <f t="shared" si="143"/>
        <v>1</v>
      </c>
      <c r="M919" s="173"/>
      <c r="N919" s="174" t="str">
        <f t="shared" si="137"/>
        <v/>
      </c>
      <c r="O919" s="190" t="str">
        <f>VLOOKUP(D919,TH!D$3:K$3889,6,0)</f>
        <v>x</v>
      </c>
      <c r="P919" s="175" t="str">
        <f>IF(M919&lt;&gt;0,M919,IF(ISNA(VLOOKUP(D919,TH!D$4:K$3889,6,0))=TRUE,"Nợ HP",""))</f>
        <v/>
      </c>
      <c r="Q919" s="174">
        <f t="shared" si="148"/>
        <v>917</v>
      </c>
      <c r="R919" s="175">
        <f t="shared" si="147"/>
        <v>1</v>
      </c>
    </row>
    <row r="920" spans="1:18" ht="24.75" customHeight="1">
      <c r="A920" s="54">
        <f t="shared" si="146"/>
        <v>918</v>
      </c>
      <c r="B920" s="55" t="str">
        <f t="shared" si="141"/>
        <v>K16E3918</v>
      </c>
      <c r="C920" s="54">
        <f t="shared" si="142"/>
        <v>18</v>
      </c>
      <c r="D920" s="50">
        <v>162524372</v>
      </c>
      <c r="E920" s="57" t="s">
        <v>198</v>
      </c>
      <c r="F920" s="58" t="s">
        <v>546</v>
      </c>
      <c r="G920" s="53" t="s">
        <v>1380</v>
      </c>
      <c r="H920" s="51" t="s">
        <v>1527</v>
      </c>
      <c r="I920" s="56">
        <v>404</v>
      </c>
      <c r="J920" s="52" t="s">
        <v>1576</v>
      </c>
      <c r="K920" s="171" t="str">
        <f t="shared" si="138"/>
        <v>404K16E39</v>
      </c>
      <c r="L920" s="172">
        <f t="shared" si="143"/>
        <v>1</v>
      </c>
      <c r="M920" s="173"/>
      <c r="N920" s="174" t="str">
        <f t="shared" si="137"/>
        <v/>
      </c>
      <c r="O920" s="190" t="str">
        <f>VLOOKUP(D920,TH!D$3:K$3889,6,0)</f>
        <v>x</v>
      </c>
      <c r="P920" s="175" t="str">
        <f>IF(M920&lt;&gt;0,M920,IF(ISNA(VLOOKUP(D920,TH!D$4:K$3889,6,0))=TRUE,"Nợ HP",""))</f>
        <v/>
      </c>
      <c r="Q920" s="174">
        <f t="shared" si="148"/>
        <v>918</v>
      </c>
      <c r="R920" s="175">
        <f t="shared" si="147"/>
        <v>1</v>
      </c>
    </row>
    <row r="921" spans="1:18" ht="24.75" customHeight="1">
      <c r="A921" s="54">
        <f t="shared" si="146"/>
        <v>919</v>
      </c>
      <c r="B921" s="55" t="str">
        <f t="shared" si="141"/>
        <v>K16E3919</v>
      </c>
      <c r="C921" s="54">
        <f t="shared" si="142"/>
        <v>19</v>
      </c>
      <c r="D921" s="50">
        <v>152523602</v>
      </c>
      <c r="E921" s="57" t="s">
        <v>1597</v>
      </c>
      <c r="F921" s="58" t="s">
        <v>1598</v>
      </c>
      <c r="G921" s="53" t="s">
        <v>1551</v>
      </c>
      <c r="H921" s="51" t="s">
        <v>125</v>
      </c>
      <c r="I921" s="56">
        <v>404</v>
      </c>
      <c r="J921" s="52" t="s">
        <v>1576</v>
      </c>
      <c r="K921" s="171" t="str">
        <f t="shared" si="138"/>
        <v>404K16E39</v>
      </c>
      <c r="L921" s="172">
        <f t="shared" si="143"/>
        <v>1</v>
      </c>
      <c r="M921" s="173"/>
      <c r="N921" s="174" t="str">
        <f t="shared" si="137"/>
        <v/>
      </c>
      <c r="O921" s="190" t="str">
        <f>VLOOKUP(D921,TH!D$3:K$3889,6,0)</f>
        <v>x</v>
      </c>
      <c r="P921" s="175" t="str">
        <f>IF(M921&lt;&gt;0,M921,IF(ISNA(VLOOKUP(D921,TH!D$4:K$3889,6,0))=TRUE,"Nợ HP",""))</f>
        <v/>
      </c>
      <c r="Q921" s="174">
        <f t="shared" si="148"/>
        <v>919</v>
      </c>
      <c r="R921" s="175">
        <f t="shared" si="147"/>
        <v>1</v>
      </c>
    </row>
    <row r="922" spans="1:18" ht="24.75" customHeight="1">
      <c r="A922" s="54">
        <f t="shared" si="146"/>
        <v>920</v>
      </c>
      <c r="B922" s="55" t="str">
        <f t="shared" si="141"/>
        <v>K16E3920</v>
      </c>
      <c r="C922" s="54">
        <f t="shared" si="142"/>
        <v>20</v>
      </c>
      <c r="D922" s="50">
        <v>162524373</v>
      </c>
      <c r="E922" s="57" t="s">
        <v>1599</v>
      </c>
      <c r="F922" s="58" t="s">
        <v>383</v>
      </c>
      <c r="G922" s="53" t="s">
        <v>1600</v>
      </c>
      <c r="H922" s="51" t="s">
        <v>1527</v>
      </c>
      <c r="I922" s="56">
        <v>404</v>
      </c>
      <c r="J922" s="52" t="s">
        <v>1576</v>
      </c>
      <c r="K922" s="171" t="str">
        <f t="shared" si="138"/>
        <v>404K16E39</v>
      </c>
      <c r="L922" s="172">
        <f t="shared" si="143"/>
        <v>1</v>
      </c>
      <c r="M922" s="173"/>
      <c r="N922" s="174" t="str">
        <f t="shared" ref="N922:N985" si="149">IF(M922&lt;&gt;0,"Học Ghép","")</f>
        <v/>
      </c>
      <c r="O922" s="190" t="str">
        <f>VLOOKUP(D922,TH!D$3:K$3889,6,0)</f>
        <v>x</v>
      </c>
      <c r="P922" s="175" t="str">
        <f>IF(M922&lt;&gt;0,M922,IF(ISNA(VLOOKUP(D922,TH!D$4:K$3889,6,0))=TRUE,"Nợ HP",""))</f>
        <v/>
      </c>
      <c r="Q922" s="174">
        <f t="shared" si="148"/>
        <v>920</v>
      </c>
      <c r="R922" s="175">
        <f t="shared" si="147"/>
        <v>1</v>
      </c>
    </row>
    <row r="923" spans="1:18" ht="24.75" customHeight="1">
      <c r="A923" s="54">
        <f t="shared" si="146"/>
        <v>921</v>
      </c>
      <c r="B923" s="55" t="str">
        <f t="shared" si="141"/>
        <v>K16E3921</v>
      </c>
      <c r="C923" s="54">
        <f t="shared" si="142"/>
        <v>21</v>
      </c>
      <c r="D923" s="50">
        <v>162524377</v>
      </c>
      <c r="E923" s="57" t="s">
        <v>1601</v>
      </c>
      <c r="F923" s="58" t="s">
        <v>1602</v>
      </c>
      <c r="G923" s="53" t="s">
        <v>1540</v>
      </c>
      <c r="H923" s="51" t="s">
        <v>125</v>
      </c>
      <c r="I923" s="56">
        <v>404</v>
      </c>
      <c r="J923" s="52" t="s">
        <v>1576</v>
      </c>
      <c r="K923" s="171" t="str">
        <f t="shared" ref="K923:K986" si="150">I923&amp;J923</f>
        <v>404K16E39</v>
      </c>
      <c r="L923" s="172">
        <f t="shared" si="143"/>
        <v>1</v>
      </c>
      <c r="M923" s="173"/>
      <c r="N923" s="174" t="str">
        <f t="shared" si="149"/>
        <v/>
      </c>
      <c r="O923" s="190" t="str">
        <f>VLOOKUP(D923,TH!D$3:K$3889,6,0)</f>
        <v>x</v>
      </c>
      <c r="P923" s="175" t="str">
        <f>IF(M923&lt;&gt;0,M923,IF(ISNA(VLOOKUP(D923,TH!D$4:K$3889,6,0))=TRUE,"Nợ HP",""))</f>
        <v/>
      </c>
      <c r="Q923" s="174">
        <f t="shared" si="148"/>
        <v>921</v>
      </c>
      <c r="R923" s="175">
        <f t="shared" si="147"/>
        <v>1</v>
      </c>
    </row>
    <row r="924" spans="1:18" ht="24.75" customHeight="1">
      <c r="A924" s="54">
        <f t="shared" si="146"/>
        <v>922</v>
      </c>
      <c r="B924" s="55" t="str">
        <f t="shared" si="141"/>
        <v>K16E3922</v>
      </c>
      <c r="C924" s="54">
        <f t="shared" si="142"/>
        <v>22</v>
      </c>
      <c r="D924" s="50">
        <v>162524380</v>
      </c>
      <c r="E924" s="57" t="s">
        <v>695</v>
      </c>
      <c r="F924" s="58" t="s">
        <v>1479</v>
      </c>
      <c r="G924" s="53" t="s">
        <v>816</v>
      </c>
      <c r="H924" s="51" t="s">
        <v>125</v>
      </c>
      <c r="I924" s="56">
        <v>404</v>
      </c>
      <c r="J924" s="52" t="s">
        <v>1576</v>
      </c>
      <c r="K924" s="171" t="str">
        <f t="shared" si="150"/>
        <v>404K16E39</v>
      </c>
      <c r="L924" s="172">
        <f t="shared" si="143"/>
        <v>1</v>
      </c>
      <c r="M924" s="173"/>
      <c r="N924" s="174" t="str">
        <f t="shared" si="149"/>
        <v/>
      </c>
      <c r="O924" s="190" t="str">
        <f>VLOOKUP(D924,TH!D$3:K$3889,6,0)</f>
        <v>x</v>
      </c>
      <c r="P924" s="175" t="str">
        <f>IF(M924&lt;&gt;0,M924,IF(ISNA(VLOOKUP(D924,TH!D$4:K$3889,6,0))=TRUE,"Nợ HP",""))</f>
        <v/>
      </c>
      <c r="Q924" s="174">
        <f t="shared" si="148"/>
        <v>922</v>
      </c>
      <c r="R924" s="175">
        <f t="shared" si="147"/>
        <v>1</v>
      </c>
    </row>
    <row r="925" spans="1:18" ht="24.75" customHeight="1">
      <c r="A925" s="54">
        <f t="shared" si="146"/>
        <v>923</v>
      </c>
      <c r="B925" s="55" t="str">
        <f t="shared" si="141"/>
        <v>K16E3923</v>
      </c>
      <c r="C925" s="54">
        <f t="shared" si="142"/>
        <v>23</v>
      </c>
      <c r="D925" s="50">
        <v>162527188</v>
      </c>
      <c r="E925" s="57" t="s">
        <v>1006</v>
      </c>
      <c r="F925" s="58" t="s">
        <v>652</v>
      </c>
      <c r="G925" s="53" t="s">
        <v>505</v>
      </c>
      <c r="H925" s="51" t="s">
        <v>1527</v>
      </c>
      <c r="I925" s="56">
        <v>404</v>
      </c>
      <c r="J925" s="52" t="s">
        <v>1576</v>
      </c>
      <c r="K925" s="171" t="str">
        <f t="shared" si="150"/>
        <v>404K16E39</v>
      </c>
      <c r="L925" s="172">
        <f t="shared" si="143"/>
        <v>1</v>
      </c>
      <c r="M925" s="173"/>
      <c r="N925" s="174" t="str">
        <f t="shared" si="149"/>
        <v/>
      </c>
      <c r="O925" s="190" t="str">
        <f>VLOOKUP(D925,TH!D$3:K$3889,6,0)</f>
        <v>x</v>
      </c>
      <c r="P925" s="175" t="str">
        <f>IF(M925&lt;&gt;0,M925,IF(ISNA(VLOOKUP(D925,TH!D$4:K$3889,6,0))=TRUE,"Nợ HP",""))</f>
        <v/>
      </c>
      <c r="Q925" s="174">
        <f t="shared" si="148"/>
        <v>923</v>
      </c>
      <c r="R925" s="175">
        <f t="shared" si="147"/>
        <v>1</v>
      </c>
    </row>
    <row r="926" spans="1:18" ht="24.75" customHeight="1">
      <c r="A926" s="54">
        <f t="shared" si="146"/>
        <v>924</v>
      </c>
      <c r="B926" s="55" t="str">
        <f t="shared" si="141"/>
        <v>K16E3924</v>
      </c>
      <c r="C926" s="54">
        <f t="shared" si="142"/>
        <v>24</v>
      </c>
      <c r="D926" s="50">
        <v>162526780</v>
      </c>
      <c r="E926" s="57" t="s">
        <v>1603</v>
      </c>
      <c r="F926" s="58" t="s">
        <v>291</v>
      </c>
      <c r="G926" s="53" t="s">
        <v>283</v>
      </c>
      <c r="H926" s="51" t="s">
        <v>125</v>
      </c>
      <c r="I926" s="56">
        <v>404</v>
      </c>
      <c r="J926" s="52" t="s">
        <v>1576</v>
      </c>
      <c r="K926" s="171" t="str">
        <f t="shared" si="150"/>
        <v>404K16E39</v>
      </c>
      <c r="L926" s="172">
        <f t="shared" si="143"/>
        <v>1</v>
      </c>
      <c r="M926" s="173"/>
      <c r="N926" s="174" t="str">
        <f t="shared" si="149"/>
        <v/>
      </c>
      <c r="O926" s="190" t="str">
        <f>VLOOKUP(D926,TH!D$3:K$3889,6,0)</f>
        <v>x</v>
      </c>
      <c r="P926" s="175" t="str">
        <f>IF(M926&lt;&gt;0,M926,IF(ISNA(VLOOKUP(D926,TH!D$4:K$3889,6,0))=TRUE,"Nợ HP",""))</f>
        <v/>
      </c>
      <c r="Q926" s="174">
        <f t="shared" si="148"/>
        <v>924</v>
      </c>
      <c r="R926" s="175">
        <f t="shared" si="147"/>
        <v>1</v>
      </c>
    </row>
    <row r="927" spans="1:18" ht="24.75" customHeight="1">
      <c r="A927" s="54">
        <f t="shared" si="146"/>
        <v>925</v>
      </c>
      <c r="B927" s="55" t="str">
        <f t="shared" si="141"/>
        <v>K16E3925</v>
      </c>
      <c r="C927" s="54">
        <f t="shared" si="142"/>
        <v>25</v>
      </c>
      <c r="D927" s="50">
        <v>142251563</v>
      </c>
      <c r="E927" s="57" t="s">
        <v>1604</v>
      </c>
      <c r="F927" s="58" t="s">
        <v>1605</v>
      </c>
      <c r="G927" s="53">
        <v>32801</v>
      </c>
      <c r="H927" s="51" t="s">
        <v>125</v>
      </c>
      <c r="I927" s="56">
        <v>404</v>
      </c>
      <c r="J927" s="52" t="s">
        <v>1576</v>
      </c>
      <c r="K927" s="171" t="str">
        <f t="shared" si="150"/>
        <v>404K16E39</v>
      </c>
      <c r="L927" s="172">
        <f t="shared" si="143"/>
        <v>1</v>
      </c>
      <c r="M927" s="173"/>
      <c r="N927" s="174" t="str">
        <f t="shared" si="149"/>
        <v/>
      </c>
      <c r="O927" s="190" t="str">
        <f>VLOOKUP(D927,TH!D$3:K$3889,6,0)</f>
        <v>x</v>
      </c>
      <c r="P927" s="175" t="str">
        <f>IF(M927&lt;&gt;0,M927,IF(ISNA(VLOOKUP(D927,TH!D$4:K$3889,6,0))=TRUE,"Nợ HP",""))</f>
        <v/>
      </c>
      <c r="Q927" s="174">
        <f t="shared" si="148"/>
        <v>925</v>
      </c>
      <c r="R927" s="175">
        <f t="shared" si="147"/>
        <v>1</v>
      </c>
    </row>
    <row r="928" spans="1:18" ht="24.75" customHeight="1">
      <c r="A928" s="54">
        <f t="shared" si="146"/>
        <v>926</v>
      </c>
      <c r="B928" s="55" t="str">
        <f t="shared" si="141"/>
        <v>K16E3926</v>
      </c>
      <c r="C928" s="54">
        <f t="shared" si="142"/>
        <v>26</v>
      </c>
      <c r="D928" s="50">
        <v>162314743</v>
      </c>
      <c r="E928" s="57" t="s">
        <v>1606</v>
      </c>
      <c r="F928" s="58" t="s">
        <v>657</v>
      </c>
      <c r="G928" s="53">
        <v>33804</v>
      </c>
      <c r="H928" s="51" t="s">
        <v>125</v>
      </c>
      <c r="I928" s="56">
        <v>404</v>
      </c>
      <c r="J928" s="52" t="s">
        <v>1576</v>
      </c>
      <c r="K928" s="171" t="str">
        <f t="shared" si="150"/>
        <v>404K16E39</v>
      </c>
      <c r="L928" s="172">
        <f t="shared" si="143"/>
        <v>1</v>
      </c>
      <c r="M928" s="173"/>
      <c r="N928" s="174" t="str">
        <f t="shared" si="149"/>
        <v/>
      </c>
      <c r="O928" s="190" t="str">
        <f>VLOOKUP(D928,TH!D$3:K$3889,6,0)</f>
        <v>x</v>
      </c>
      <c r="P928" s="175" t="str">
        <f>IF(M928&lt;&gt;0,M928,IF(ISNA(VLOOKUP(D928,TH!D$4:K$3889,6,0))=TRUE,"Nợ HP",""))</f>
        <v/>
      </c>
      <c r="Q928" s="174">
        <f t="shared" si="148"/>
        <v>926</v>
      </c>
      <c r="R928" s="175">
        <f t="shared" si="147"/>
        <v>1</v>
      </c>
    </row>
    <row r="929" spans="1:18" ht="24.75" customHeight="1">
      <c r="A929" s="54">
        <f t="shared" si="146"/>
        <v>927</v>
      </c>
      <c r="B929" s="55" t="str">
        <f t="shared" si="141"/>
        <v>K16E3927</v>
      </c>
      <c r="C929" s="54">
        <f t="shared" si="142"/>
        <v>27</v>
      </c>
      <c r="D929" s="50">
        <v>162524402</v>
      </c>
      <c r="E929" s="57" t="s">
        <v>1607</v>
      </c>
      <c r="F929" s="58" t="s">
        <v>657</v>
      </c>
      <c r="G929" s="53" t="s">
        <v>551</v>
      </c>
      <c r="H929" s="51" t="s">
        <v>125</v>
      </c>
      <c r="I929" s="56">
        <v>404</v>
      </c>
      <c r="J929" s="52" t="s">
        <v>1576</v>
      </c>
      <c r="K929" s="171" t="str">
        <f t="shared" si="150"/>
        <v>404K16E39</v>
      </c>
      <c r="L929" s="172">
        <f t="shared" si="143"/>
        <v>1</v>
      </c>
      <c r="M929" s="173"/>
      <c r="N929" s="174" t="str">
        <f t="shared" si="149"/>
        <v/>
      </c>
      <c r="O929" s="190" t="str">
        <f>VLOOKUP(D929,TH!D$3:K$3889,6,0)</f>
        <v>x</v>
      </c>
      <c r="P929" s="175" t="str">
        <f>IF(M929&lt;&gt;0,M929,IF(ISNA(VLOOKUP(D929,TH!D$4:K$3889,6,0))=TRUE,"Nợ HP",""))</f>
        <v/>
      </c>
      <c r="Q929" s="174">
        <f t="shared" si="148"/>
        <v>927</v>
      </c>
      <c r="R929" s="175">
        <f t="shared" si="147"/>
        <v>1</v>
      </c>
    </row>
    <row r="930" spans="1:18" ht="24.75" customHeight="1">
      <c r="A930" s="54">
        <f t="shared" si="146"/>
        <v>928</v>
      </c>
      <c r="B930" s="55" t="str">
        <f t="shared" si="141"/>
        <v>K16E3928</v>
      </c>
      <c r="C930" s="54">
        <f t="shared" si="142"/>
        <v>28</v>
      </c>
      <c r="D930" s="50">
        <v>162527434</v>
      </c>
      <c r="E930" s="57" t="s">
        <v>198</v>
      </c>
      <c r="F930" s="58" t="s">
        <v>657</v>
      </c>
      <c r="G930" s="53" t="s">
        <v>1508</v>
      </c>
      <c r="H930" s="51" t="s">
        <v>125</v>
      </c>
      <c r="I930" s="56">
        <v>404</v>
      </c>
      <c r="J930" s="52" t="s">
        <v>1576</v>
      </c>
      <c r="K930" s="171" t="str">
        <f t="shared" si="150"/>
        <v>404K16E39</v>
      </c>
      <c r="L930" s="172">
        <f t="shared" si="143"/>
        <v>1</v>
      </c>
      <c r="M930" s="173"/>
      <c r="N930" s="174" t="str">
        <f t="shared" si="149"/>
        <v/>
      </c>
      <c r="O930" s="190" t="str">
        <f>VLOOKUP(D930,TH!D$3:K$3889,6,0)</f>
        <v>x</v>
      </c>
      <c r="P930" s="175" t="str">
        <f>IF(M930&lt;&gt;0,M930,IF(ISNA(VLOOKUP(D930,TH!D$4:K$3889,6,0))=TRUE,"Nợ HP",""))</f>
        <v/>
      </c>
      <c r="Q930" s="174">
        <f t="shared" si="148"/>
        <v>928</v>
      </c>
      <c r="R930" s="175">
        <f t="shared" si="147"/>
        <v>1</v>
      </c>
    </row>
    <row r="931" spans="1:18" ht="24.75" customHeight="1">
      <c r="A931" s="54">
        <f t="shared" si="146"/>
        <v>929</v>
      </c>
      <c r="B931" s="55" t="str">
        <f t="shared" si="141"/>
        <v>K16E3929</v>
      </c>
      <c r="C931" s="54">
        <f t="shared" si="142"/>
        <v>29</v>
      </c>
      <c r="D931" s="50">
        <v>162524414</v>
      </c>
      <c r="E931" s="57" t="s">
        <v>1608</v>
      </c>
      <c r="F931" s="58" t="s">
        <v>660</v>
      </c>
      <c r="G931" s="53" t="s">
        <v>283</v>
      </c>
      <c r="H931" s="51" t="s">
        <v>1527</v>
      </c>
      <c r="I931" s="56">
        <v>404</v>
      </c>
      <c r="J931" s="52" t="s">
        <v>1576</v>
      </c>
      <c r="K931" s="171" t="str">
        <f t="shared" si="150"/>
        <v>404K16E39</v>
      </c>
      <c r="L931" s="172">
        <f t="shared" si="143"/>
        <v>1</v>
      </c>
      <c r="M931" s="173"/>
      <c r="N931" s="174" t="str">
        <f t="shared" si="149"/>
        <v/>
      </c>
      <c r="O931" s="190" t="str">
        <f>VLOOKUP(D931,TH!D$3:K$3889,6,0)</f>
        <v>x</v>
      </c>
      <c r="P931" s="175" t="str">
        <f>IF(M931&lt;&gt;0,M931,IF(ISNA(VLOOKUP(D931,TH!D$4:K$3889,6,0))=TRUE,"Nợ HP",""))</f>
        <v/>
      </c>
      <c r="Q931" s="174">
        <f t="shared" si="148"/>
        <v>929</v>
      </c>
      <c r="R931" s="175">
        <f t="shared" si="147"/>
        <v>1</v>
      </c>
    </row>
    <row r="932" spans="1:18" ht="24.75" customHeight="1">
      <c r="A932" s="54">
        <f t="shared" si="146"/>
        <v>930</v>
      </c>
      <c r="B932" s="55" t="str">
        <f t="shared" si="141"/>
        <v>K16E3930</v>
      </c>
      <c r="C932" s="54">
        <f t="shared" si="142"/>
        <v>30</v>
      </c>
      <c r="D932" s="50">
        <v>162524417</v>
      </c>
      <c r="E932" s="57" t="s">
        <v>1609</v>
      </c>
      <c r="F932" s="58" t="s">
        <v>660</v>
      </c>
      <c r="G932" s="53" t="s">
        <v>951</v>
      </c>
      <c r="H932" s="51" t="s">
        <v>125</v>
      </c>
      <c r="I932" s="56">
        <v>404</v>
      </c>
      <c r="J932" s="52" t="s">
        <v>1576</v>
      </c>
      <c r="K932" s="171" t="str">
        <f t="shared" si="150"/>
        <v>404K16E39</v>
      </c>
      <c r="L932" s="172">
        <f t="shared" si="143"/>
        <v>1</v>
      </c>
      <c r="M932" s="173"/>
      <c r="N932" s="174" t="str">
        <f t="shared" si="149"/>
        <v/>
      </c>
      <c r="O932" s="190" t="str">
        <f>VLOOKUP(D932,TH!D$3:K$3889,6,0)</f>
        <v>x</v>
      </c>
      <c r="P932" s="175" t="str">
        <f>IF(M932&lt;&gt;0,M932,IF(ISNA(VLOOKUP(D932,TH!D$4:K$3889,6,0))=TRUE,"Nợ HP",""))</f>
        <v/>
      </c>
      <c r="Q932" s="174">
        <f t="shared" si="148"/>
        <v>930</v>
      </c>
      <c r="R932" s="175">
        <f t="shared" si="147"/>
        <v>1</v>
      </c>
    </row>
    <row r="933" spans="1:18" ht="24.75" customHeight="1">
      <c r="A933" s="54">
        <f t="shared" si="146"/>
        <v>931</v>
      </c>
      <c r="B933" s="55" t="str">
        <f t="shared" si="141"/>
        <v>K16E3931</v>
      </c>
      <c r="C933" s="54">
        <f t="shared" si="142"/>
        <v>31</v>
      </c>
      <c r="D933" s="50">
        <v>162524418</v>
      </c>
      <c r="E933" s="57" t="s">
        <v>1587</v>
      </c>
      <c r="F933" s="58" t="s">
        <v>660</v>
      </c>
      <c r="G933" s="53" t="s">
        <v>190</v>
      </c>
      <c r="H933" s="51" t="s">
        <v>1527</v>
      </c>
      <c r="I933" s="56">
        <v>404</v>
      </c>
      <c r="J933" s="52" t="s">
        <v>1576</v>
      </c>
      <c r="K933" s="171" t="str">
        <f t="shared" si="150"/>
        <v>404K16E39</v>
      </c>
      <c r="L933" s="172">
        <f t="shared" si="143"/>
        <v>1</v>
      </c>
      <c r="M933" s="173"/>
      <c r="N933" s="174" t="str">
        <f t="shared" si="149"/>
        <v/>
      </c>
      <c r="O933" s="190" t="str">
        <f>VLOOKUP(D933,TH!D$3:K$3889,6,0)</f>
        <v>x</v>
      </c>
      <c r="P933" s="175" t="str">
        <f>IF(M933&lt;&gt;0,M933,IF(ISNA(VLOOKUP(D933,TH!D$4:K$3889,6,0))=TRUE,"Nợ HP",""))</f>
        <v/>
      </c>
      <c r="Q933" s="174">
        <f t="shared" si="148"/>
        <v>931</v>
      </c>
      <c r="R933" s="175">
        <f t="shared" si="147"/>
        <v>1</v>
      </c>
    </row>
    <row r="934" spans="1:18" ht="24.75" customHeight="1">
      <c r="A934" s="54">
        <f t="shared" si="146"/>
        <v>932</v>
      </c>
      <c r="B934" s="55" t="str">
        <f t="shared" si="141"/>
        <v>K16E3932</v>
      </c>
      <c r="C934" s="54">
        <f t="shared" si="142"/>
        <v>32</v>
      </c>
      <c r="D934" s="50">
        <v>162524420</v>
      </c>
      <c r="E934" s="57" t="s">
        <v>304</v>
      </c>
      <c r="F934" s="58" t="s">
        <v>297</v>
      </c>
      <c r="G934" s="53" t="s">
        <v>460</v>
      </c>
      <c r="H934" s="51" t="s">
        <v>1527</v>
      </c>
      <c r="I934" s="56">
        <v>404</v>
      </c>
      <c r="J934" s="52" t="s">
        <v>1576</v>
      </c>
      <c r="K934" s="171" t="str">
        <f t="shared" si="150"/>
        <v>404K16E39</v>
      </c>
      <c r="L934" s="172">
        <f t="shared" si="143"/>
        <v>1</v>
      </c>
      <c r="M934" s="173"/>
      <c r="N934" s="174" t="str">
        <f t="shared" si="149"/>
        <v/>
      </c>
      <c r="O934" s="190" t="str">
        <f>VLOOKUP(D934,TH!D$3:K$3889,6,0)</f>
        <v>x</v>
      </c>
      <c r="P934" s="175" t="str">
        <f>IF(M934&lt;&gt;0,M934,IF(ISNA(VLOOKUP(D934,TH!D$4:K$3889,6,0))=TRUE,"Nợ HP",""))</f>
        <v/>
      </c>
      <c r="Q934" s="174">
        <f t="shared" si="148"/>
        <v>932</v>
      </c>
      <c r="R934" s="175">
        <f t="shared" si="147"/>
        <v>1</v>
      </c>
    </row>
    <row r="935" spans="1:18" ht="24.75" customHeight="1">
      <c r="A935" s="54">
        <f t="shared" si="146"/>
        <v>933</v>
      </c>
      <c r="B935" s="55" t="str">
        <f t="shared" si="141"/>
        <v>K16E3933</v>
      </c>
      <c r="C935" s="54">
        <f t="shared" si="142"/>
        <v>33</v>
      </c>
      <c r="D935" s="50">
        <v>162524421</v>
      </c>
      <c r="E935" s="57" t="s">
        <v>1610</v>
      </c>
      <c r="F935" s="58" t="s">
        <v>480</v>
      </c>
      <c r="G935" s="53" t="s">
        <v>1611</v>
      </c>
      <c r="H935" s="51" t="s">
        <v>125</v>
      </c>
      <c r="I935" s="56">
        <v>404</v>
      </c>
      <c r="J935" s="52" t="s">
        <v>1576</v>
      </c>
      <c r="K935" s="171" t="str">
        <f t="shared" si="150"/>
        <v>404K16E39</v>
      </c>
      <c r="L935" s="172">
        <f t="shared" si="143"/>
        <v>1</v>
      </c>
      <c r="M935" s="173"/>
      <c r="N935" s="174" t="str">
        <f t="shared" si="149"/>
        <v/>
      </c>
      <c r="O935" s="190" t="str">
        <f>VLOOKUP(D935,TH!D$3:K$3889,6,0)</f>
        <v>x</v>
      </c>
      <c r="P935" s="175" t="str">
        <f>IF(M935&lt;&gt;0,M935,IF(ISNA(VLOOKUP(D935,TH!D$4:K$3889,6,0))=TRUE,"Nợ HP",""))</f>
        <v/>
      </c>
      <c r="Q935" s="174">
        <f t="shared" si="148"/>
        <v>933</v>
      </c>
      <c r="R935" s="175">
        <f t="shared" si="147"/>
        <v>1</v>
      </c>
    </row>
    <row r="936" spans="1:18" ht="24.75" customHeight="1">
      <c r="A936" s="54">
        <f t="shared" si="146"/>
        <v>934</v>
      </c>
      <c r="B936" s="55" t="str">
        <f t="shared" si="141"/>
        <v>K16E3934</v>
      </c>
      <c r="C936" s="54">
        <f t="shared" si="142"/>
        <v>34</v>
      </c>
      <c r="D936" s="50">
        <v>162253668</v>
      </c>
      <c r="E936" s="57" t="s">
        <v>1612</v>
      </c>
      <c r="F936" s="58" t="s">
        <v>303</v>
      </c>
      <c r="G936" s="53" t="s">
        <v>1613</v>
      </c>
      <c r="H936" s="51" t="s">
        <v>125</v>
      </c>
      <c r="I936" s="56">
        <v>404</v>
      </c>
      <c r="J936" s="52" t="s">
        <v>1576</v>
      </c>
      <c r="K936" s="171" t="str">
        <f t="shared" si="150"/>
        <v>404K16E39</v>
      </c>
      <c r="L936" s="172">
        <f t="shared" si="143"/>
        <v>1</v>
      </c>
      <c r="M936" s="173"/>
      <c r="N936" s="174" t="str">
        <f t="shared" si="149"/>
        <v/>
      </c>
      <c r="O936" s="190" t="str">
        <f>VLOOKUP(D936,TH!D$3:K$3889,6,0)</f>
        <v>x</v>
      </c>
      <c r="P936" s="175" t="str">
        <f>IF(M936&lt;&gt;0,M936,IF(ISNA(VLOOKUP(D936,TH!D$4:K$3889,6,0))=TRUE,"Nợ HP",""))</f>
        <v/>
      </c>
      <c r="Q936" s="174">
        <f t="shared" si="148"/>
        <v>934</v>
      </c>
      <c r="R936" s="175">
        <f t="shared" si="147"/>
        <v>1</v>
      </c>
    </row>
    <row r="937" spans="1:18" ht="24.75" customHeight="1">
      <c r="A937" s="54">
        <f t="shared" si="146"/>
        <v>935</v>
      </c>
      <c r="B937" s="55" t="str">
        <f t="shared" si="141"/>
        <v>K16E3935</v>
      </c>
      <c r="C937" s="54">
        <f t="shared" si="142"/>
        <v>35</v>
      </c>
      <c r="D937" s="50">
        <v>162524427</v>
      </c>
      <c r="E937" s="57" t="s">
        <v>416</v>
      </c>
      <c r="F937" s="58" t="s">
        <v>303</v>
      </c>
      <c r="G937" s="53" t="s">
        <v>1105</v>
      </c>
      <c r="H937" s="51" t="s">
        <v>125</v>
      </c>
      <c r="I937" s="56">
        <v>404</v>
      </c>
      <c r="J937" s="52" t="s">
        <v>1576</v>
      </c>
      <c r="K937" s="171" t="str">
        <f t="shared" si="150"/>
        <v>404K16E39</v>
      </c>
      <c r="L937" s="172">
        <f t="shared" si="143"/>
        <v>1</v>
      </c>
      <c r="M937" s="173"/>
      <c r="N937" s="174" t="str">
        <f t="shared" si="149"/>
        <v/>
      </c>
      <c r="O937" s="190" t="str">
        <f>VLOOKUP(D937,TH!D$3:K$3889,6,0)</f>
        <v>x</v>
      </c>
      <c r="P937" s="175" t="str">
        <f>IF(M937&lt;&gt;0,M937,IF(ISNA(VLOOKUP(D937,TH!D$4:K$3889,6,0))=TRUE,"Nợ HP",""))</f>
        <v/>
      </c>
      <c r="Q937" s="174">
        <f t="shared" si="148"/>
        <v>935</v>
      </c>
      <c r="R937" s="175">
        <f t="shared" si="147"/>
        <v>1</v>
      </c>
    </row>
    <row r="938" spans="1:18" ht="24.75" customHeight="1">
      <c r="A938" s="54">
        <f t="shared" si="146"/>
        <v>936</v>
      </c>
      <c r="B938" s="55" t="str">
        <f t="shared" si="141"/>
        <v>K16E3936</v>
      </c>
      <c r="C938" s="54">
        <f t="shared" si="142"/>
        <v>36</v>
      </c>
      <c r="D938" s="50">
        <v>162524429</v>
      </c>
      <c r="E938" s="57" t="s">
        <v>1614</v>
      </c>
      <c r="F938" s="58" t="s">
        <v>303</v>
      </c>
      <c r="G938" s="53" t="s">
        <v>1303</v>
      </c>
      <c r="H938" s="51" t="s">
        <v>1527</v>
      </c>
      <c r="I938" s="56">
        <v>404</v>
      </c>
      <c r="J938" s="52" t="s">
        <v>1576</v>
      </c>
      <c r="K938" s="171" t="str">
        <f t="shared" si="150"/>
        <v>404K16E39</v>
      </c>
      <c r="L938" s="172">
        <f t="shared" si="143"/>
        <v>1</v>
      </c>
      <c r="M938" s="173"/>
      <c r="N938" s="174" t="str">
        <f t="shared" si="149"/>
        <v/>
      </c>
      <c r="O938" s="190" t="str">
        <f>VLOOKUP(D938,TH!D$3:K$3889,6,0)</f>
        <v>x</v>
      </c>
      <c r="P938" s="175" t="str">
        <f>IF(M938&lt;&gt;0,M938,IF(ISNA(VLOOKUP(D938,TH!D$4:K$3889,6,0))=TRUE,"Nợ HP",""))</f>
        <v/>
      </c>
      <c r="Q938" s="174">
        <f t="shared" si="148"/>
        <v>936</v>
      </c>
      <c r="R938" s="175">
        <f t="shared" si="147"/>
        <v>1</v>
      </c>
    </row>
    <row r="939" spans="1:18" ht="24.75" customHeight="1">
      <c r="A939" s="54">
        <f t="shared" si="146"/>
        <v>937</v>
      </c>
      <c r="B939" s="55" t="str">
        <f t="shared" si="141"/>
        <v>K16E3937</v>
      </c>
      <c r="C939" s="54">
        <f t="shared" si="142"/>
        <v>37</v>
      </c>
      <c r="D939" s="50">
        <v>162524433</v>
      </c>
      <c r="E939" s="57" t="s">
        <v>661</v>
      </c>
      <c r="F939" s="58" t="s">
        <v>1615</v>
      </c>
      <c r="G939" s="53" t="s">
        <v>1616</v>
      </c>
      <c r="H939" s="51" t="s">
        <v>125</v>
      </c>
      <c r="I939" s="56">
        <v>404</v>
      </c>
      <c r="J939" s="52" t="s">
        <v>1576</v>
      </c>
      <c r="K939" s="171" t="str">
        <f t="shared" si="150"/>
        <v>404K16E39</v>
      </c>
      <c r="L939" s="172">
        <f t="shared" si="143"/>
        <v>1</v>
      </c>
      <c r="M939" s="173"/>
      <c r="N939" s="174" t="str">
        <f t="shared" si="149"/>
        <v/>
      </c>
      <c r="O939" s="190" t="str">
        <f>VLOOKUP(D939,TH!D$3:K$3889,6,0)</f>
        <v>x</v>
      </c>
      <c r="P939" s="175" t="str">
        <f>IF(M939&lt;&gt;0,M939,IF(ISNA(VLOOKUP(D939,TH!D$4:K$3889,6,0))=TRUE,"Nợ HP",""))</f>
        <v/>
      </c>
      <c r="Q939" s="174">
        <f t="shared" si="148"/>
        <v>937</v>
      </c>
      <c r="R939" s="175">
        <f t="shared" si="147"/>
        <v>1</v>
      </c>
    </row>
    <row r="940" spans="1:18" ht="24.75" customHeight="1">
      <c r="A940" s="54">
        <f t="shared" si="146"/>
        <v>938</v>
      </c>
      <c r="B940" s="55" t="str">
        <f t="shared" si="141"/>
        <v>K16E3938</v>
      </c>
      <c r="C940" s="54">
        <f t="shared" si="142"/>
        <v>38</v>
      </c>
      <c r="D940" s="50">
        <v>162524449</v>
      </c>
      <c r="E940" s="57" t="s">
        <v>393</v>
      </c>
      <c r="F940" s="58" t="s">
        <v>311</v>
      </c>
      <c r="G940" s="53" t="s">
        <v>1617</v>
      </c>
      <c r="H940" s="51" t="s">
        <v>1527</v>
      </c>
      <c r="I940" s="56">
        <v>404</v>
      </c>
      <c r="J940" s="52" t="s">
        <v>1576</v>
      </c>
      <c r="K940" s="171" t="str">
        <f t="shared" si="150"/>
        <v>404K16E39</v>
      </c>
      <c r="L940" s="172">
        <f t="shared" si="143"/>
        <v>1</v>
      </c>
      <c r="M940" s="173"/>
      <c r="N940" s="174" t="str">
        <f t="shared" si="149"/>
        <v/>
      </c>
      <c r="O940" s="190" t="str">
        <f>VLOOKUP(D940,TH!D$3:K$3889,6,0)</f>
        <v>x</v>
      </c>
      <c r="P940" s="175" t="str">
        <f>IF(M940&lt;&gt;0,M940,IF(ISNA(VLOOKUP(D940,TH!D$4:K$3889,6,0))=TRUE,"Nợ HP",""))</f>
        <v/>
      </c>
      <c r="Q940" s="174">
        <f t="shared" si="148"/>
        <v>938</v>
      </c>
      <c r="R940" s="175">
        <f t="shared" si="147"/>
        <v>1</v>
      </c>
    </row>
    <row r="941" spans="1:18" ht="24.75" customHeight="1">
      <c r="A941" s="54">
        <f t="shared" si="146"/>
        <v>939</v>
      </c>
      <c r="B941" s="55" t="str">
        <f t="shared" si="141"/>
        <v>K16E3939</v>
      </c>
      <c r="C941" s="54">
        <f t="shared" si="142"/>
        <v>39</v>
      </c>
      <c r="D941" s="50">
        <v>162524452</v>
      </c>
      <c r="E941" s="57" t="s">
        <v>1618</v>
      </c>
      <c r="F941" s="58" t="s">
        <v>569</v>
      </c>
      <c r="G941" s="53" t="s">
        <v>468</v>
      </c>
      <c r="H941" s="51" t="s">
        <v>125</v>
      </c>
      <c r="I941" s="56">
        <v>404</v>
      </c>
      <c r="J941" s="52" t="s">
        <v>1576</v>
      </c>
      <c r="K941" s="171" t="str">
        <f t="shared" si="150"/>
        <v>404K16E39</v>
      </c>
      <c r="L941" s="172">
        <f t="shared" si="143"/>
        <v>1</v>
      </c>
      <c r="M941" s="173"/>
      <c r="N941" s="174" t="str">
        <f t="shared" si="149"/>
        <v/>
      </c>
      <c r="O941" s="190" t="str">
        <f>VLOOKUP(D941,TH!D$3:K$3889,6,0)</f>
        <v>x</v>
      </c>
      <c r="P941" s="175" t="str">
        <f>IF(M941&lt;&gt;0,M941,IF(ISNA(VLOOKUP(D941,TH!D$4:K$3889,6,0))=TRUE,"Nợ HP",""))</f>
        <v/>
      </c>
      <c r="Q941" s="174">
        <f t="shared" si="148"/>
        <v>939</v>
      </c>
      <c r="R941" s="175">
        <f t="shared" si="147"/>
        <v>1</v>
      </c>
    </row>
    <row r="942" spans="1:18" ht="24.75" customHeight="1">
      <c r="A942" s="54">
        <f t="shared" si="146"/>
        <v>940</v>
      </c>
      <c r="B942" s="55" t="str">
        <f t="shared" si="141"/>
        <v>K16E4001</v>
      </c>
      <c r="C942" s="54">
        <f t="shared" si="142"/>
        <v>1</v>
      </c>
      <c r="D942" s="50">
        <v>162263670</v>
      </c>
      <c r="E942" s="57" t="s">
        <v>1452</v>
      </c>
      <c r="F942" s="58" t="s">
        <v>1348</v>
      </c>
      <c r="G942" s="53" t="s">
        <v>373</v>
      </c>
      <c r="H942" s="51" t="s">
        <v>1619</v>
      </c>
      <c r="I942" s="56">
        <v>302</v>
      </c>
      <c r="J942" s="52" t="s">
        <v>1620</v>
      </c>
      <c r="K942" s="171" t="str">
        <f t="shared" si="150"/>
        <v>302K16E40</v>
      </c>
      <c r="L942" s="172">
        <f t="shared" si="143"/>
        <v>1</v>
      </c>
      <c r="M942" s="173"/>
      <c r="N942" s="174" t="str">
        <f t="shared" si="149"/>
        <v/>
      </c>
      <c r="O942" s="190" t="str">
        <f>VLOOKUP(D942,TH!D$3:K$3889,6,0)</f>
        <v>x</v>
      </c>
      <c r="P942" s="175" t="str">
        <f>IF(M942&lt;&gt;0,M942,IF(ISNA(VLOOKUP(D942,TH!D$4:K$3889,6,0))=TRUE,"Nợ HP",""))</f>
        <v/>
      </c>
      <c r="Q942" s="174">
        <f t="shared" si="148"/>
        <v>940</v>
      </c>
      <c r="R942" s="175">
        <f t="shared" si="147"/>
        <v>1</v>
      </c>
    </row>
    <row r="943" spans="1:18" ht="24.75" customHeight="1">
      <c r="A943" s="54">
        <f t="shared" si="146"/>
        <v>941</v>
      </c>
      <c r="B943" s="55" t="str">
        <f t="shared" si="141"/>
        <v>K16E4002</v>
      </c>
      <c r="C943" s="54">
        <f t="shared" si="142"/>
        <v>2</v>
      </c>
      <c r="D943" s="50">
        <v>162263671</v>
      </c>
      <c r="E943" s="57" t="s">
        <v>1621</v>
      </c>
      <c r="F943" s="58" t="s">
        <v>486</v>
      </c>
      <c r="G943" s="53" t="s">
        <v>1014</v>
      </c>
      <c r="H943" s="51" t="s">
        <v>1619</v>
      </c>
      <c r="I943" s="56">
        <v>302</v>
      </c>
      <c r="J943" s="52" t="s">
        <v>1620</v>
      </c>
      <c r="K943" s="171" t="str">
        <f t="shared" si="150"/>
        <v>302K16E40</v>
      </c>
      <c r="L943" s="172">
        <f t="shared" si="143"/>
        <v>1</v>
      </c>
      <c r="M943" s="173"/>
      <c r="N943" s="174" t="str">
        <f t="shared" si="149"/>
        <v/>
      </c>
      <c r="O943" s="190" t="str">
        <f>VLOOKUP(D943,TH!D$3:K$3889,6,0)</f>
        <v>x</v>
      </c>
      <c r="P943" s="175" t="str">
        <f>IF(M943&lt;&gt;0,M943,IF(ISNA(VLOOKUP(D943,TH!D$4:K$3889,6,0))=TRUE,"Nợ HP",""))</f>
        <v/>
      </c>
      <c r="Q943" s="174">
        <f t="shared" si="148"/>
        <v>941</v>
      </c>
      <c r="R943" s="175">
        <f t="shared" si="147"/>
        <v>1</v>
      </c>
    </row>
    <row r="944" spans="1:18" ht="24.75" customHeight="1">
      <c r="A944" s="54">
        <f t="shared" si="146"/>
        <v>942</v>
      </c>
      <c r="B944" s="55" t="str">
        <f t="shared" si="141"/>
        <v>K16E4003</v>
      </c>
      <c r="C944" s="54">
        <f t="shared" si="142"/>
        <v>3</v>
      </c>
      <c r="D944" s="50">
        <v>162263672</v>
      </c>
      <c r="E944" s="57" t="s">
        <v>741</v>
      </c>
      <c r="F944" s="58" t="s">
        <v>1118</v>
      </c>
      <c r="G944" s="53" t="s">
        <v>1336</v>
      </c>
      <c r="H944" s="51" t="s">
        <v>1619</v>
      </c>
      <c r="I944" s="56">
        <v>302</v>
      </c>
      <c r="J944" s="52" t="s">
        <v>1620</v>
      </c>
      <c r="K944" s="171" t="str">
        <f t="shared" si="150"/>
        <v>302K16E40</v>
      </c>
      <c r="L944" s="172">
        <f t="shared" si="143"/>
        <v>1</v>
      </c>
      <c r="M944" s="173"/>
      <c r="N944" s="174" t="str">
        <f t="shared" si="149"/>
        <v/>
      </c>
      <c r="O944" s="190" t="str">
        <f>VLOOKUP(D944,TH!D$3:K$3889,6,0)</f>
        <v>x</v>
      </c>
      <c r="P944" s="175" t="str">
        <f>IF(M944&lt;&gt;0,M944,IF(ISNA(VLOOKUP(D944,TH!D$4:K$3889,6,0))=TRUE,"Nợ HP",""))</f>
        <v/>
      </c>
      <c r="Q944" s="174">
        <f t="shared" si="148"/>
        <v>942</v>
      </c>
      <c r="R944" s="175">
        <f t="shared" si="147"/>
        <v>1</v>
      </c>
    </row>
    <row r="945" spans="1:18" ht="24.75" customHeight="1">
      <c r="A945" s="54">
        <f t="shared" si="146"/>
        <v>943</v>
      </c>
      <c r="B945" s="55" t="str">
        <f t="shared" si="141"/>
        <v>K16E4004</v>
      </c>
      <c r="C945" s="54">
        <f t="shared" si="142"/>
        <v>4</v>
      </c>
      <c r="D945" s="50">
        <v>162317274</v>
      </c>
      <c r="E945" s="57" t="s">
        <v>431</v>
      </c>
      <c r="F945" s="58" t="s">
        <v>1122</v>
      </c>
      <c r="G945" s="53" t="s">
        <v>1094</v>
      </c>
      <c r="H945" s="51" t="s">
        <v>1619</v>
      </c>
      <c r="I945" s="56">
        <v>302</v>
      </c>
      <c r="J945" s="52" t="s">
        <v>1620</v>
      </c>
      <c r="K945" s="171" t="str">
        <f t="shared" si="150"/>
        <v>302K16E40</v>
      </c>
      <c r="L945" s="172">
        <f t="shared" si="143"/>
        <v>1</v>
      </c>
      <c r="M945" s="173"/>
      <c r="N945" s="174" t="str">
        <f t="shared" si="149"/>
        <v/>
      </c>
      <c r="O945" s="190" t="str">
        <f>VLOOKUP(D945,TH!D$3:K$3889,6,0)</f>
        <v>x</v>
      </c>
      <c r="P945" s="175" t="str">
        <f>IF(M945&lt;&gt;0,M945,IF(ISNA(VLOOKUP(D945,TH!D$4:K$3889,6,0))=TRUE,"Nợ HP",""))</f>
        <v/>
      </c>
      <c r="Q945" s="174">
        <f t="shared" si="148"/>
        <v>943</v>
      </c>
      <c r="R945" s="175">
        <f t="shared" si="147"/>
        <v>1</v>
      </c>
    </row>
    <row r="946" spans="1:18" ht="24.75" customHeight="1">
      <c r="A946" s="54">
        <f t="shared" si="146"/>
        <v>944</v>
      </c>
      <c r="B946" s="55" t="str">
        <f t="shared" si="141"/>
        <v>K16E4005</v>
      </c>
      <c r="C946" s="54">
        <f t="shared" si="142"/>
        <v>5</v>
      </c>
      <c r="D946" s="50">
        <v>162263674</v>
      </c>
      <c r="E946" s="57" t="s">
        <v>1622</v>
      </c>
      <c r="F946" s="58" t="s">
        <v>323</v>
      </c>
      <c r="G946" s="53" t="s">
        <v>1623</v>
      </c>
      <c r="H946" s="51" t="s">
        <v>1619</v>
      </c>
      <c r="I946" s="56">
        <v>302</v>
      </c>
      <c r="J946" s="52" t="s">
        <v>1620</v>
      </c>
      <c r="K946" s="171" t="str">
        <f t="shared" si="150"/>
        <v>302K16E40</v>
      </c>
      <c r="L946" s="172">
        <f t="shared" si="143"/>
        <v>1</v>
      </c>
      <c r="M946" s="173"/>
      <c r="N946" s="174" t="str">
        <f t="shared" si="149"/>
        <v/>
      </c>
      <c r="O946" s="190" t="str">
        <f>VLOOKUP(D946,TH!D$3:K$3889,6,0)</f>
        <v>x</v>
      </c>
      <c r="P946" s="175" t="str">
        <f>IF(M946&lt;&gt;0,M946,IF(ISNA(VLOOKUP(D946,TH!D$4:K$3889,6,0))=TRUE,"Nợ HP",""))</f>
        <v/>
      </c>
      <c r="Q946" s="174">
        <f t="shared" si="148"/>
        <v>944</v>
      </c>
      <c r="R946" s="175">
        <f t="shared" si="147"/>
        <v>1</v>
      </c>
    </row>
    <row r="947" spans="1:18" ht="24.75" customHeight="1">
      <c r="A947" s="54">
        <f t="shared" si="146"/>
        <v>945</v>
      </c>
      <c r="B947" s="55" t="str">
        <f t="shared" si="141"/>
        <v>K16E4006</v>
      </c>
      <c r="C947" s="54">
        <f t="shared" si="142"/>
        <v>6</v>
      </c>
      <c r="D947" s="50">
        <v>162267317</v>
      </c>
      <c r="E947" s="57" t="s">
        <v>1624</v>
      </c>
      <c r="F947" s="58" t="s">
        <v>199</v>
      </c>
      <c r="G947" s="53" t="s">
        <v>1625</v>
      </c>
      <c r="H947" s="51" t="s">
        <v>1619</v>
      </c>
      <c r="I947" s="56">
        <v>302</v>
      </c>
      <c r="J947" s="52" t="s">
        <v>1620</v>
      </c>
      <c r="K947" s="171" t="str">
        <f t="shared" si="150"/>
        <v>302K16E40</v>
      </c>
      <c r="L947" s="172">
        <f t="shared" si="143"/>
        <v>1</v>
      </c>
      <c r="M947" s="173"/>
      <c r="N947" s="174" t="str">
        <f t="shared" si="149"/>
        <v/>
      </c>
      <c r="O947" s="190" t="str">
        <f>VLOOKUP(D947,TH!D$3:K$3889,6,0)</f>
        <v>x</v>
      </c>
      <c r="P947" s="175" t="str">
        <f>IF(M947&lt;&gt;0,M947,IF(ISNA(VLOOKUP(D947,TH!D$4:K$3889,6,0))=TRUE,"Nợ HP",""))</f>
        <v/>
      </c>
      <c r="Q947" s="174">
        <f t="shared" si="148"/>
        <v>945</v>
      </c>
      <c r="R947" s="175">
        <f t="shared" si="147"/>
        <v>1</v>
      </c>
    </row>
    <row r="948" spans="1:18" ht="24.75" customHeight="1">
      <c r="A948" s="54">
        <f t="shared" si="146"/>
        <v>946</v>
      </c>
      <c r="B948" s="55" t="str">
        <f t="shared" si="141"/>
        <v>K16E4007</v>
      </c>
      <c r="C948" s="54">
        <f t="shared" si="142"/>
        <v>7</v>
      </c>
      <c r="D948" s="50">
        <v>162263675</v>
      </c>
      <c r="E948" s="57" t="s">
        <v>1155</v>
      </c>
      <c r="F948" s="58" t="s">
        <v>683</v>
      </c>
      <c r="G948" s="53" t="s">
        <v>1301</v>
      </c>
      <c r="H948" s="51" t="s">
        <v>1619</v>
      </c>
      <c r="I948" s="56">
        <v>302</v>
      </c>
      <c r="J948" s="52" t="s">
        <v>1620</v>
      </c>
      <c r="K948" s="171" t="str">
        <f t="shared" si="150"/>
        <v>302K16E40</v>
      </c>
      <c r="L948" s="172">
        <f t="shared" si="143"/>
        <v>1</v>
      </c>
      <c r="M948" s="173"/>
      <c r="N948" s="174" t="str">
        <f t="shared" si="149"/>
        <v/>
      </c>
      <c r="O948" s="190" t="str">
        <f>VLOOKUP(D948,TH!D$3:K$3889,6,0)</f>
        <v>x</v>
      </c>
      <c r="P948" s="175" t="str">
        <f>IF(M948&lt;&gt;0,M948,IF(ISNA(VLOOKUP(D948,TH!D$4:K$3889,6,0))=TRUE,"Nợ HP",""))</f>
        <v/>
      </c>
      <c r="Q948" s="174">
        <f t="shared" si="148"/>
        <v>946</v>
      </c>
      <c r="R948" s="175">
        <f t="shared" si="147"/>
        <v>1</v>
      </c>
    </row>
    <row r="949" spans="1:18" ht="24.75" customHeight="1">
      <c r="A949" s="54">
        <f t="shared" si="146"/>
        <v>947</v>
      </c>
      <c r="B949" s="55" t="str">
        <f t="shared" si="141"/>
        <v>K16E4008</v>
      </c>
      <c r="C949" s="54">
        <f t="shared" si="142"/>
        <v>8</v>
      </c>
      <c r="D949" s="50">
        <v>162263677</v>
      </c>
      <c r="E949" s="57" t="s">
        <v>1536</v>
      </c>
      <c r="F949" s="58" t="s">
        <v>437</v>
      </c>
      <c r="G949" s="53" t="s">
        <v>874</v>
      </c>
      <c r="H949" s="51" t="s">
        <v>1619</v>
      </c>
      <c r="I949" s="56">
        <v>302</v>
      </c>
      <c r="J949" s="52" t="s">
        <v>1620</v>
      </c>
      <c r="K949" s="171" t="str">
        <f t="shared" si="150"/>
        <v>302K16E40</v>
      </c>
      <c r="L949" s="172">
        <f t="shared" si="143"/>
        <v>1</v>
      </c>
      <c r="M949" s="173"/>
      <c r="N949" s="174" t="str">
        <f t="shared" si="149"/>
        <v/>
      </c>
      <c r="O949" s="190" t="str">
        <f>VLOOKUP(D949,TH!D$3:K$3889,6,0)</f>
        <v>x</v>
      </c>
      <c r="P949" s="175" t="str">
        <f>IF(M949&lt;&gt;0,M949,IF(ISNA(VLOOKUP(D949,TH!D$4:K$3889,6,0))=TRUE,"Nợ HP",""))</f>
        <v/>
      </c>
      <c r="Q949" s="174">
        <f t="shared" si="148"/>
        <v>947</v>
      </c>
      <c r="R949" s="175">
        <f t="shared" si="147"/>
        <v>1</v>
      </c>
    </row>
    <row r="950" spans="1:18" ht="24.75" customHeight="1">
      <c r="A950" s="54">
        <f t="shared" si="146"/>
        <v>948</v>
      </c>
      <c r="B950" s="55" t="str">
        <f t="shared" si="141"/>
        <v>K16E4009</v>
      </c>
      <c r="C950" s="54">
        <f t="shared" si="142"/>
        <v>9</v>
      </c>
      <c r="D950" s="50">
        <v>162267263</v>
      </c>
      <c r="E950" s="57" t="s">
        <v>433</v>
      </c>
      <c r="F950" s="58" t="s">
        <v>437</v>
      </c>
      <c r="G950" s="53" t="s">
        <v>318</v>
      </c>
      <c r="H950" s="51" t="s">
        <v>1619</v>
      </c>
      <c r="I950" s="56">
        <v>302</v>
      </c>
      <c r="J950" s="52" t="s">
        <v>1620</v>
      </c>
      <c r="K950" s="171" t="str">
        <f t="shared" si="150"/>
        <v>302K16E40</v>
      </c>
      <c r="L950" s="172">
        <f t="shared" si="143"/>
        <v>1</v>
      </c>
      <c r="M950" s="173"/>
      <c r="N950" s="174" t="str">
        <f t="shared" si="149"/>
        <v/>
      </c>
      <c r="O950" s="190" t="str">
        <f>VLOOKUP(D950,TH!D$3:K$3889,6,0)</f>
        <v>x</v>
      </c>
      <c r="P950" s="175" t="str">
        <f>IF(M950&lt;&gt;0,M950,IF(ISNA(VLOOKUP(D950,TH!D$4:K$3889,6,0))=TRUE,"Nợ HP",""))</f>
        <v/>
      </c>
      <c r="Q950" s="174">
        <f t="shared" si="148"/>
        <v>948</v>
      </c>
      <c r="R950" s="175">
        <f t="shared" si="147"/>
        <v>1</v>
      </c>
    </row>
    <row r="951" spans="1:18" ht="24.75" customHeight="1">
      <c r="A951" s="54">
        <f t="shared" si="146"/>
        <v>949</v>
      </c>
      <c r="B951" s="55" t="str">
        <f t="shared" si="141"/>
        <v>K16E4010</v>
      </c>
      <c r="C951" s="54">
        <f t="shared" si="142"/>
        <v>10</v>
      </c>
      <c r="D951" s="50">
        <v>162267475</v>
      </c>
      <c r="E951" s="57" t="s">
        <v>1626</v>
      </c>
      <c r="F951" s="58" t="s">
        <v>601</v>
      </c>
      <c r="G951" s="53" t="s">
        <v>1203</v>
      </c>
      <c r="H951" s="51" t="s">
        <v>1619</v>
      </c>
      <c r="I951" s="56">
        <v>302</v>
      </c>
      <c r="J951" s="52" t="s">
        <v>1620</v>
      </c>
      <c r="K951" s="171" t="str">
        <f t="shared" si="150"/>
        <v>302K16E40</v>
      </c>
      <c r="L951" s="172">
        <f t="shared" si="143"/>
        <v>1</v>
      </c>
      <c r="M951" s="173"/>
      <c r="N951" s="174" t="str">
        <f t="shared" si="149"/>
        <v/>
      </c>
      <c r="O951" s="190" t="str">
        <f>VLOOKUP(D951,TH!D$3:K$3889,6,0)</f>
        <v>x</v>
      </c>
      <c r="P951" s="175" t="str">
        <f>IF(M951&lt;&gt;0,M951,IF(ISNA(VLOOKUP(D951,TH!D$4:K$3889,6,0))=TRUE,"Nợ HP",""))</f>
        <v/>
      </c>
      <c r="Q951" s="174">
        <f t="shared" si="148"/>
        <v>949</v>
      </c>
      <c r="R951" s="175">
        <f t="shared" si="147"/>
        <v>1</v>
      </c>
    </row>
    <row r="952" spans="1:18" ht="24.75" customHeight="1">
      <c r="A952" s="54">
        <f t="shared" si="146"/>
        <v>950</v>
      </c>
      <c r="B952" s="55" t="str">
        <f t="shared" si="141"/>
        <v>K16E4011</v>
      </c>
      <c r="C952" s="54">
        <f t="shared" si="142"/>
        <v>11</v>
      </c>
      <c r="D952" s="50">
        <v>162263678</v>
      </c>
      <c r="E952" s="57" t="s">
        <v>1627</v>
      </c>
      <c r="F952" s="58" t="s">
        <v>1628</v>
      </c>
      <c r="G952" s="53" t="s">
        <v>329</v>
      </c>
      <c r="H952" s="51" t="s">
        <v>1619</v>
      </c>
      <c r="I952" s="56">
        <v>302</v>
      </c>
      <c r="J952" s="52" t="s">
        <v>1620</v>
      </c>
      <c r="K952" s="171" t="str">
        <f t="shared" si="150"/>
        <v>302K16E40</v>
      </c>
      <c r="L952" s="172">
        <f t="shared" si="143"/>
        <v>1</v>
      </c>
      <c r="M952" s="173"/>
      <c r="N952" s="174" t="str">
        <f t="shared" si="149"/>
        <v/>
      </c>
      <c r="O952" s="190" t="str">
        <f>VLOOKUP(D952,TH!D$3:K$3889,6,0)</f>
        <v>x</v>
      </c>
      <c r="P952" s="175" t="str">
        <f>IF(M952&lt;&gt;0,M952,IF(ISNA(VLOOKUP(D952,TH!D$4:K$3889,6,0))=TRUE,"Nợ HP",""))</f>
        <v/>
      </c>
      <c r="Q952" s="174">
        <f t="shared" si="148"/>
        <v>950</v>
      </c>
      <c r="R952" s="175">
        <f t="shared" si="147"/>
        <v>1</v>
      </c>
    </row>
    <row r="953" spans="1:18" ht="24.75" customHeight="1">
      <c r="A953" s="54">
        <f t="shared" si="146"/>
        <v>951</v>
      </c>
      <c r="B953" s="55" t="str">
        <f t="shared" si="141"/>
        <v>K16E4012</v>
      </c>
      <c r="C953" s="54">
        <f t="shared" si="142"/>
        <v>12</v>
      </c>
      <c r="D953" s="50">
        <v>162354022</v>
      </c>
      <c r="E953" s="57" t="s">
        <v>1629</v>
      </c>
      <c r="F953" s="58" t="s">
        <v>238</v>
      </c>
      <c r="G953" s="53" t="s">
        <v>1630</v>
      </c>
      <c r="H953" s="51" t="s">
        <v>1619</v>
      </c>
      <c r="I953" s="56">
        <v>302</v>
      </c>
      <c r="J953" s="52" t="s">
        <v>1620</v>
      </c>
      <c r="K953" s="171" t="str">
        <f t="shared" si="150"/>
        <v>302K16E40</v>
      </c>
      <c r="L953" s="172">
        <f t="shared" si="143"/>
        <v>1</v>
      </c>
      <c r="M953" s="173"/>
      <c r="N953" s="174" t="str">
        <f t="shared" si="149"/>
        <v/>
      </c>
      <c r="O953" s="190" t="str">
        <f>VLOOKUP(D953,TH!D$3:K$3889,6,0)</f>
        <v>x</v>
      </c>
      <c r="P953" s="175" t="str">
        <f>IF(M953&lt;&gt;0,M953,IF(ISNA(VLOOKUP(D953,TH!D$4:K$3889,6,0))=TRUE,"Nợ HP",""))</f>
        <v/>
      </c>
      <c r="Q953" s="174">
        <f t="shared" si="148"/>
        <v>951</v>
      </c>
      <c r="R953" s="175">
        <f t="shared" si="147"/>
        <v>1</v>
      </c>
    </row>
    <row r="954" spans="1:18" ht="24.75" customHeight="1">
      <c r="A954" s="54">
        <f t="shared" si="146"/>
        <v>952</v>
      </c>
      <c r="B954" s="55" t="str">
        <f t="shared" si="141"/>
        <v>K16E4013</v>
      </c>
      <c r="C954" s="54">
        <f t="shared" si="142"/>
        <v>13</v>
      </c>
      <c r="D954" s="50">
        <v>162266930</v>
      </c>
      <c r="E954" s="57" t="s">
        <v>1360</v>
      </c>
      <c r="F954" s="58" t="s">
        <v>241</v>
      </c>
      <c r="G954" s="53" t="s">
        <v>426</v>
      </c>
      <c r="H954" s="51" t="s">
        <v>1619</v>
      </c>
      <c r="I954" s="56">
        <v>302</v>
      </c>
      <c r="J954" s="52" t="s">
        <v>1620</v>
      </c>
      <c r="K954" s="171" t="str">
        <f t="shared" si="150"/>
        <v>302K16E40</v>
      </c>
      <c r="L954" s="172">
        <f t="shared" si="143"/>
        <v>1</v>
      </c>
      <c r="M954" s="173"/>
      <c r="N954" s="174" t="str">
        <f t="shared" si="149"/>
        <v/>
      </c>
      <c r="O954" s="190" t="str">
        <f>VLOOKUP(D954,TH!D$3:K$3889,6,0)</f>
        <v>x</v>
      </c>
      <c r="P954" s="175" t="str">
        <f>IF(M954&lt;&gt;0,M954,IF(ISNA(VLOOKUP(D954,TH!D$4:K$3889,6,0))=TRUE,"Nợ HP",""))</f>
        <v/>
      </c>
      <c r="Q954" s="174">
        <f t="shared" si="148"/>
        <v>952</v>
      </c>
      <c r="R954" s="175">
        <f t="shared" si="147"/>
        <v>1</v>
      </c>
    </row>
    <row r="955" spans="1:18" ht="24.75" customHeight="1">
      <c r="A955" s="54">
        <f t="shared" si="146"/>
        <v>953</v>
      </c>
      <c r="B955" s="55" t="str">
        <f t="shared" si="141"/>
        <v>K16E4014</v>
      </c>
      <c r="C955" s="54">
        <f t="shared" si="142"/>
        <v>14</v>
      </c>
      <c r="D955" s="50">
        <v>162263680</v>
      </c>
      <c r="E955" s="57" t="s">
        <v>1631</v>
      </c>
      <c r="F955" s="58" t="s">
        <v>453</v>
      </c>
      <c r="G955" s="53" t="s">
        <v>1424</v>
      </c>
      <c r="H955" s="51" t="s">
        <v>1619</v>
      </c>
      <c r="I955" s="56">
        <v>302</v>
      </c>
      <c r="J955" s="52" t="s">
        <v>1620</v>
      </c>
      <c r="K955" s="171" t="str">
        <f t="shared" si="150"/>
        <v>302K16E40</v>
      </c>
      <c r="L955" s="172">
        <f t="shared" si="143"/>
        <v>1</v>
      </c>
      <c r="M955" s="173"/>
      <c r="N955" s="174" t="str">
        <f t="shared" si="149"/>
        <v/>
      </c>
      <c r="O955" s="190" t="str">
        <f>VLOOKUP(D955,TH!D$3:K$3889,6,0)</f>
        <v>x</v>
      </c>
      <c r="P955" s="175" t="str">
        <f>IF(M955&lt;&gt;0,M955,IF(ISNA(VLOOKUP(D955,TH!D$4:K$3889,6,0))=TRUE,"Nợ HP",""))</f>
        <v/>
      </c>
      <c r="Q955" s="174">
        <f t="shared" si="148"/>
        <v>953</v>
      </c>
      <c r="R955" s="175">
        <f t="shared" si="147"/>
        <v>1</v>
      </c>
    </row>
    <row r="956" spans="1:18" ht="24.75" customHeight="1">
      <c r="A956" s="54">
        <f t="shared" si="146"/>
        <v>954</v>
      </c>
      <c r="B956" s="55" t="str">
        <f t="shared" si="141"/>
        <v>K16E4015</v>
      </c>
      <c r="C956" s="54">
        <f t="shared" si="142"/>
        <v>15</v>
      </c>
      <c r="D956" s="50">
        <v>162267354</v>
      </c>
      <c r="E956" s="57" t="s">
        <v>1632</v>
      </c>
      <c r="F956" s="58" t="s">
        <v>453</v>
      </c>
      <c r="G956" s="53" t="s">
        <v>268</v>
      </c>
      <c r="H956" s="51" t="s">
        <v>1619</v>
      </c>
      <c r="I956" s="56">
        <v>302</v>
      </c>
      <c r="J956" s="52" t="s">
        <v>1620</v>
      </c>
      <c r="K956" s="171" t="str">
        <f t="shared" si="150"/>
        <v>302K16E40</v>
      </c>
      <c r="L956" s="172">
        <f t="shared" si="143"/>
        <v>1</v>
      </c>
      <c r="M956" s="173"/>
      <c r="N956" s="174" t="str">
        <f t="shared" si="149"/>
        <v/>
      </c>
      <c r="O956" s="190" t="str">
        <f>VLOOKUP(D956,TH!D$3:K$3889,6,0)</f>
        <v>x</v>
      </c>
      <c r="P956" s="175" t="str">
        <f>IF(M956&lt;&gt;0,M956,IF(ISNA(VLOOKUP(D956,TH!D$4:K$3889,6,0))=TRUE,"Nợ HP",""))</f>
        <v/>
      </c>
      <c r="Q956" s="174">
        <f t="shared" si="148"/>
        <v>954</v>
      </c>
      <c r="R956" s="175">
        <f t="shared" si="147"/>
        <v>1</v>
      </c>
    </row>
    <row r="957" spans="1:18" ht="24.75" customHeight="1">
      <c r="A957" s="54">
        <f t="shared" si="146"/>
        <v>955</v>
      </c>
      <c r="B957" s="55" t="str">
        <f t="shared" si="141"/>
        <v>K16E4016</v>
      </c>
      <c r="C957" s="54">
        <f t="shared" si="142"/>
        <v>16</v>
      </c>
      <c r="D957" s="50">
        <v>162524306</v>
      </c>
      <c r="E957" s="57" t="s">
        <v>393</v>
      </c>
      <c r="F957" s="58" t="s">
        <v>1633</v>
      </c>
      <c r="G957" s="53" t="s">
        <v>644</v>
      </c>
      <c r="H957" s="51" t="s">
        <v>1619</v>
      </c>
      <c r="I957" s="56">
        <v>302</v>
      </c>
      <c r="J957" s="52" t="s">
        <v>1620</v>
      </c>
      <c r="K957" s="171" t="str">
        <f t="shared" si="150"/>
        <v>302K16E40</v>
      </c>
      <c r="L957" s="172">
        <f t="shared" si="143"/>
        <v>1</v>
      </c>
      <c r="M957" s="173"/>
      <c r="N957" s="174" t="str">
        <f t="shared" si="149"/>
        <v/>
      </c>
      <c r="O957" s="190" t="str">
        <f>VLOOKUP(D957,TH!D$3:K$3889,6,0)</f>
        <v>x</v>
      </c>
      <c r="P957" s="175" t="str">
        <f>IF(M957&lt;&gt;0,M957,IF(ISNA(VLOOKUP(D957,TH!D$4:K$3889,6,0))=TRUE,"Nợ HP",""))</f>
        <v/>
      </c>
      <c r="Q957" s="174">
        <f t="shared" si="148"/>
        <v>955</v>
      </c>
      <c r="R957" s="175">
        <f t="shared" si="147"/>
        <v>1</v>
      </c>
    </row>
    <row r="958" spans="1:18" ht="24.75" customHeight="1">
      <c r="A958" s="54">
        <f t="shared" si="146"/>
        <v>956</v>
      </c>
      <c r="B958" s="55" t="str">
        <f t="shared" si="141"/>
        <v>K16E4017</v>
      </c>
      <c r="C958" s="54">
        <f t="shared" si="142"/>
        <v>17</v>
      </c>
      <c r="D958" s="50">
        <v>162263683</v>
      </c>
      <c r="E958" s="57" t="s">
        <v>1634</v>
      </c>
      <c r="F958" s="58" t="s">
        <v>539</v>
      </c>
      <c r="G958" s="53" t="s">
        <v>540</v>
      </c>
      <c r="H958" s="51" t="s">
        <v>1619</v>
      </c>
      <c r="I958" s="56">
        <v>302</v>
      </c>
      <c r="J958" s="52" t="s">
        <v>1620</v>
      </c>
      <c r="K958" s="171" t="str">
        <f t="shared" si="150"/>
        <v>302K16E40</v>
      </c>
      <c r="L958" s="172">
        <f t="shared" si="143"/>
        <v>1</v>
      </c>
      <c r="M958" s="173"/>
      <c r="N958" s="174" t="str">
        <f t="shared" si="149"/>
        <v/>
      </c>
      <c r="O958" s="190" t="str">
        <f>VLOOKUP(D958,TH!D$3:K$3889,6,0)</f>
        <v>x</v>
      </c>
      <c r="P958" s="175" t="str">
        <f>IF(M958&lt;&gt;0,M958,IF(ISNA(VLOOKUP(D958,TH!D$4:K$3889,6,0))=TRUE,"Nợ HP",""))</f>
        <v/>
      </c>
      <c r="Q958" s="174">
        <f t="shared" si="148"/>
        <v>956</v>
      </c>
      <c r="R958" s="175">
        <f t="shared" si="147"/>
        <v>1</v>
      </c>
    </row>
    <row r="959" spans="1:18" ht="24.75" customHeight="1">
      <c r="A959" s="54">
        <f t="shared" si="146"/>
        <v>957</v>
      </c>
      <c r="B959" s="55" t="str">
        <f t="shared" si="141"/>
        <v>K16E4018</v>
      </c>
      <c r="C959" s="54">
        <f t="shared" si="142"/>
        <v>18</v>
      </c>
      <c r="D959" s="50">
        <v>162263684</v>
      </c>
      <c r="E959" s="57" t="s">
        <v>695</v>
      </c>
      <c r="F959" s="58" t="s">
        <v>546</v>
      </c>
      <c r="G959" s="53" t="s">
        <v>321</v>
      </c>
      <c r="H959" s="51" t="s">
        <v>1619</v>
      </c>
      <c r="I959" s="56">
        <v>302</v>
      </c>
      <c r="J959" s="52" t="s">
        <v>1620</v>
      </c>
      <c r="K959" s="171" t="str">
        <f t="shared" si="150"/>
        <v>302K16E40</v>
      </c>
      <c r="L959" s="172">
        <f t="shared" si="143"/>
        <v>1</v>
      </c>
      <c r="M959" s="173"/>
      <c r="N959" s="174" t="str">
        <f t="shared" si="149"/>
        <v/>
      </c>
      <c r="O959" s="190" t="str">
        <f>VLOOKUP(D959,TH!D$3:K$3889,6,0)</f>
        <v>x</v>
      </c>
      <c r="P959" s="175" t="str">
        <f>IF(M959&lt;&gt;0,M959,IF(ISNA(VLOOKUP(D959,TH!D$4:K$3889,6,0))=TRUE,"Nợ HP",""))</f>
        <v/>
      </c>
      <c r="Q959" s="174">
        <f t="shared" si="148"/>
        <v>957</v>
      </c>
      <c r="R959" s="175">
        <f t="shared" si="147"/>
        <v>1</v>
      </c>
    </row>
    <row r="960" spans="1:18" ht="24.75" customHeight="1">
      <c r="A960" s="54">
        <f t="shared" si="146"/>
        <v>958</v>
      </c>
      <c r="B960" s="55" t="str">
        <f t="shared" si="141"/>
        <v>K16E4019</v>
      </c>
      <c r="C960" s="54">
        <f t="shared" si="142"/>
        <v>19</v>
      </c>
      <c r="D960" s="50">
        <v>162314712</v>
      </c>
      <c r="E960" s="57" t="s">
        <v>1635</v>
      </c>
      <c r="F960" s="58" t="s">
        <v>1479</v>
      </c>
      <c r="G960" s="53" t="s">
        <v>654</v>
      </c>
      <c r="H960" s="51" t="s">
        <v>1619</v>
      </c>
      <c r="I960" s="56">
        <v>302</v>
      </c>
      <c r="J960" s="52" t="s">
        <v>1620</v>
      </c>
      <c r="K960" s="171" t="str">
        <f t="shared" si="150"/>
        <v>302K16E40</v>
      </c>
      <c r="L960" s="172">
        <f t="shared" si="143"/>
        <v>1</v>
      </c>
      <c r="M960" s="173"/>
      <c r="N960" s="174" t="str">
        <f t="shared" si="149"/>
        <v/>
      </c>
      <c r="O960" s="190" t="str">
        <f>VLOOKUP(D960,TH!D$3:K$3889,6,0)</f>
        <v>x</v>
      </c>
      <c r="P960" s="175" t="str">
        <f>IF(M960&lt;&gt;0,M960,IF(ISNA(VLOOKUP(D960,TH!D$4:K$3889,6,0))=TRUE,"Nợ HP",""))</f>
        <v/>
      </c>
      <c r="Q960" s="174">
        <f t="shared" si="148"/>
        <v>958</v>
      </c>
      <c r="R960" s="175">
        <f t="shared" si="147"/>
        <v>1</v>
      </c>
    </row>
    <row r="961" spans="1:18" ht="24.75" customHeight="1">
      <c r="A961" s="54">
        <f t="shared" si="146"/>
        <v>959</v>
      </c>
      <c r="B961" s="55" t="str">
        <f t="shared" si="141"/>
        <v>K16E4020</v>
      </c>
      <c r="C961" s="54">
        <f t="shared" si="142"/>
        <v>20</v>
      </c>
      <c r="D961" s="50">
        <v>162267177</v>
      </c>
      <c r="E961" s="57" t="s">
        <v>1636</v>
      </c>
      <c r="F961" s="58" t="s">
        <v>288</v>
      </c>
      <c r="G961" s="53" t="s">
        <v>1056</v>
      </c>
      <c r="H961" s="51" t="s">
        <v>1619</v>
      </c>
      <c r="I961" s="56">
        <v>302</v>
      </c>
      <c r="J961" s="52" t="s">
        <v>1620</v>
      </c>
      <c r="K961" s="171" t="str">
        <f t="shared" si="150"/>
        <v>302K16E40</v>
      </c>
      <c r="L961" s="172">
        <f t="shared" si="143"/>
        <v>1</v>
      </c>
      <c r="M961" s="173"/>
      <c r="N961" s="174" t="str">
        <f t="shared" si="149"/>
        <v/>
      </c>
      <c r="O961" s="190" t="str">
        <f>VLOOKUP(D961,TH!D$3:K$3889,6,0)</f>
        <v>x</v>
      </c>
      <c r="P961" s="175" t="str">
        <f>IF(M961&lt;&gt;0,M961,IF(ISNA(VLOOKUP(D961,TH!D$4:K$3889,6,0))=TRUE,"Nợ HP",""))</f>
        <v/>
      </c>
      <c r="Q961" s="174">
        <f t="shared" si="148"/>
        <v>959</v>
      </c>
      <c r="R961" s="175">
        <f t="shared" si="147"/>
        <v>1</v>
      </c>
    </row>
    <row r="962" spans="1:18" ht="24.75" customHeight="1">
      <c r="A962" s="54">
        <f t="shared" si="146"/>
        <v>960</v>
      </c>
      <c r="B962" s="55" t="str">
        <f t="shared" si="141"/>
        <v>K16E4021</v>
      </c>
      <c r="C962" s="54">
        <f t="shared" si="142"/>
        <v>21</v>
      </c>
      <c r="D962" s="50">
        <v>162263687</v>
      </c>
      <c r="E962" s="57" t="s">
        <v>210</v>
      </c>
      <c r="F962" s="58" t="s">
        <v>1637</v>
      </c>
      <c r="G962" s="53" t="s">
        <v>1148</v>
      </c>
      <c r="H962" s="51" t="s">
        <v>1619</v>
      </c>
      <c r="I962" s="56">
        <v>302</v>
      </c>
      <c r="J962" s="52" t="s">
        <v>1620</v>
      </c>
      <c r="K962" s="171" t="str">
        <f t="shared" si="150"/>
        <v>302K16E40</v>
      </c>
      <c r="L962" s="172">
        <f t="shared" si="143"/>
        <v>1</v>
      </c>
      <c r="M962" s="173"/>
      <c r="N962" s="174" t="str">
        <f t="shared" si="149"/>
        <v/>
      </c>
      <c r="O962" s="190" t="str">
        <f>VLOOKUP(D962,TH!D$3:K$3889,6,0)</f>
        <v>x</v>
      </c>
      <c r="P962" s="175" t="str">
        <f>IF(M962&lt;&gt;0,M962,IF(ISNA(VLOOKUP(D962,TH!D$4:K$3889,6,0))=TRUE,"Nợ HP",""))</f>
        <v/>
      </c>
      <c r="Q962" s="174">
        <f t="shared" si="148"/>
        <v>960</v>
      </c>
      <c r="R962" s="175">
        <f t="shared" si="147"/>
        <v>1</v>
      </c>
    </row>
    <row r="963" spans="1:18" ht="24.75" customHeight="1">
      <c r="A963" s="54">
        <f t="shared" si="146"/>
        <v>961</v>
      </c>
      <c r="B963" s="55" t="str">
        <f t="shared" ref="B963:B1026" si="151">J963&amp;TEXT(C963,"00")</f>
        <v>K16E4022</v>
      </c>
      <c r="C963" s="54">
        <f t="shared" ref="C963:C1026" si="152">IF(J963&lt;&gt;J962,1,C962+1)</f>
        <v>22</v>
      </c>
      <c r="D963" s="50">
        <v>162267620</v>
      </c>
      <c r="E963" s="57" t="s">
        <v>695</v>
      </c>
      <c r="F963" s="58" t="s">
        <v>1637</v>
      </c>
      <c r="G963" s="53">
        <v>0</v>
      </c>
      <c r="H963" s="51" t="s">
        <v>1619</v>
      </c>
      <c r="I963" s="56">
        <v>302</v>
      </c>
      <c r="J963" s="52" t="s">
        <v>1620</v>
      </c>
      <c r="K963" s="171" t="str">
        <f t="shared" si="150"/>
        <v>302K16E40</v>
      </c>
      <c r="L963" s="172">
        <f t="shared" ref="L963:L1026" si="153">COUNTIF($D$3:$D$4101,D963)</f>
        <v>1</v>
      </c>
      <c r="M963" s="173"/>
      <c r="N963" s="174" t="str">
        <f t="shared" si="149"/>
        <v/>
      </c>
      <c r="O963" s="190" t="str">
        <f>VLOOKUP(D963,TH!D$3:K$3889,6,0)</f>
        <v>x</v>
      </c>
      <c r="P963" s="175" t="str">
        <f>IF(M963&lt;&gt;0,M963,IF(ISNA(VLOOKUP(D963,TH!D$4:K$3889,6,0))=TRUE,"Nợ HP",""))</f>
        <v/>
      </c>
      <c r="Q963" s="174">
        <f t="shared" si="148"/>
        <v>961</v>
      </c>
      <c r="R963" s="175">
        <f t="shared" si="147"/>
        <v>1</v>
      </c>
    </row>
    <row r="964" spans="1:18" ht="24.75" customHeight="1">
      <c r="A964" s="54">
        <f t="shared" si="146"/>
        <v>962</v>
      </c>
      <c r="B964" s="55" t="str">
        <f t="shared" si="151"/>
        <v>K16E4101</v>
      </c>
      <c r="C964" s="54">
        <f t="shared" si="152"/>
        <v>1</v>
      </c>
      <c r="D964" s="50">
        <v>162223359</v>
      </c>
      <c r="E964" s="57" t="s">
        <v>1638</v>
      </c>
      <c r="F964" s="58" t="s">
        <v>486</v>
      </c>
      <c r="G964" s="53" t="s">
        <v>1182</v>
      </c>
      <c r="H964" s="51" t="s">
        <v>1639</v>
      </c>
      <c r="I964" s="56">
        <v>106</v>
      </c>
      <c r="J964" s="52" t="s">
        <v>1640</v>
      </c>
      <c r="K964" s="171" t="str">
        <f t="shared" si="150"/>
        <v>106K16E41</v>
      </c>
      <c r="L964" s="172">
        <f t="shared" si="153"/>
        <v>1</v>
      </c>
      <c r="M964" s="173"/>
      <c r="N964" s="174" t="str">
        <f t="shared" si="149"/>
        <v/>
      </c>
      <c r="O964" s="190" t="str">
        <f>VLOOKUP(D964,TH!D$3:K$3889,6,0)</f>
        <v>x</v>
      </c>
      <c r="P964" s="175" t="str">
        <f>IF(M964&lt;&gt;0,M964,IF(ISNA(VLOOKUP(D964,TH!D$4:K$3889,6,0))=TRUE,"Nợ HP",""))</f>
        <v/>
      </c>
      <c r="Q964" s="174">
        <f t="shared" si="148"/>
        <v>962</v>
      </c>
      <c r="R964" s="175">
        <f t="shared" si="147"/>
        <v>1</v>
      </c>
    </row>
    <row r="965" spans="1:18" ht="24.75" customHeight="1">
      <c r="A965" s="54">
        <f t="shared" si="146"/>
        <v>963</v>
      </c>
      <c r="B965" s="55" t="str">
        <f t="shared" si="151"/>
        <v>K16E4102</v>
      </c>
      <c r="C965" s="54">
        <f t="shared" si="152"/>
        <v>2</v>
      </c>
      <c r="D965" s="50">
        <v>162223360</v>
      </c>
      <c r="E965" s="57" t="s">
        <v>1047</v>
      </c>
      <c r="F965" s="58" t="s">
        <v>408</v>
      </c>
      <c r="G965" s="53" t="s">
        <v>1641</v>
      </c>
      <c r="H965" s="51" t="s">
        <v>1639</v>
      </c>
      <c r="I965" s="56">
        <v>106</v>
      </c>
      <c r="J965" s="52" t="s">
        <v>1640</v>
      </c>
      <c r="K965" s="171" t="str">
        <f t="shared" si="150"/>
        <v>106K16E41</v>
      </c>
      <c r="L965" s="172">
        <f t="shared" si="153"/>
        <v>1</v>
      </c>
      <c r="M965" s="173"/>
      <c r="N965" s="174" t="str">
        <f t="shared" si="149"/>
        <v/>
      </c>
      <c r="O965" s="190" t="str">
        <f>VLOOKUP(D965,TH!D$3:K$3889,6,0)</f>
        <v>x</v>
      </c>
      <c r="P965" s="175" t="str">
        <f>IF(M965&lt;&gt;0,M965,IF(ISNA(VLOOKUP(D965,TH!D$4:K$3889,6,0))=TRUE,"Nợ HP",""))</f>
        <v/>
      </c>
      <c r="Q965" s="174">
        <f t="shared" si="148"/>
        <v>963</v>
      </c>
      <c r="R965" s="175">
        <f t="shared" si="147"/>
        <v>1</v>
      </c>
    </row>
    <row r="966" spans="1:18" ht="24.75" customHeight="1">
      <c r="A966" s="54">
        <f t="shared" si="146"/>
        <v>964</v>
      </c>
      <c r="B966" s="55" t="str">
        <f t="shared" si="151"/>
        <v>K16E4103</v>
      </c>
      <c r="C966" s="54">
        <f t="shared" si="152"/>
        <v>3</v>
      </c>
      <c r="D966" s="50">
        <v>162223362</v>
      </c>
      <c r="E966" s="57" t="s">
        <v>114</v>
      </c>
      <c r="F966" s="58" t="s">
        <v>1022</v>
      </c>
      <c r="G966" s="53" t="s">
        <v>1586</v>
      </c>
      <c r="H966" s="51" t="s">
        <v>1639</v>
      </c>
      <c r="I966" s="56">
        <v>106</v>
      </c>
      <c r="J966" s="52" t="s">
        <v>1640</v>
      </c>
      <c r="K966" s="171" t="str">
        <f t="shared" si="150"/>
        <v>106K16E41</v>
      </c>
      <c r="L966" s="172">
        <f t="shared" si="153"/>
        <v>1</v>
      </c>
      <c r="M966" s="173"/>
      <c r="N966" s="174" t="str">
        <f t="shared" si="149"/>
        <v/>
      </c>
      <c r="O966" s="190" t="str">
        <f>VLOOKUP(D966,TH!D$3:K$3889,6,0)</f>
        <v>x</v>
      </c>
      <c r="P966" s="175" t="str">
        <f>IF(M966&lt;&gt;0,M966,IF(ISNA(VLOOKUP(D966,TH!D$4:K$3889,6,0))=TRUE,"Nợ HP",""))</f>
        <v/>
      </c>
      <c r="Q966" s="174">
        <f t="shared" si="148"/>
        <v>964</v>
      </c>
      <c r="R966" s="175">
        <f t="shared" si="147"/>
        <v>1</v>
      </c>
    </row>
    <row r="967" spans="1:18" ht="24.75" customHeight="1">
      <c r="A967" s="54">
        <f t="shared" si="146"/>
        <v>965</v>
      </c>
      <c r="B967" s="55" t="str">
        <f t="shared" si="151"/>
        <v>K16E4104</v>
      </c>
      <c r="C967" s="54">
        <f t="shared" si="152"/>
        <v>4</v>
      </c>
      <c r="D967" s="50">
        <v>162223365</v>
      </c>
      <c r="E967" s="57" t="s">
        <v>1642</v>
      </c>
      <c r="F967" s="58" t="s">
        <v>979</v>
      </c>
      <c r="G967" s="53" t="s">
        <v>1021</v>
      </c>
      <c r="H967" s="51" t="s">
        <v>1639</v>
      </c>
      <c r="I967" s="56">
        <v>106</v>
      </c>
      <c r="J967" s="52" t="s">
        <v>1640</v>
      </c>
      <c r="K967" s="171" t="str">
        <f t="shared" si="150"/>
        <v>106K16E41</v>
      </c>
      <c r="L967" s="172">
        <f t="shared" si="153"/>
        <v>1</v>
      </c>
      <c r="M967" s="173"/>
      <c r="N967" s="174" t="str">
        <f t="shared" si="149"/>
        <v/>
      </c>
      <c r="O967" s="190" t="str">
        <f>VLOOKUP(D967,TH!D$3:K$3889,6,0)</f>
        <v>x</v>
      </c>
      <c r="P967" s="175" t="str">
        <f>IF(M967&lt;&gt;0,M967,IF(ISNA(VLOOKUP(D967,TH!D$4:K$3889,6,0))=TRUE,"Nợ HP",""))</f>
        <v/>
      </c>
      <c r="Q967" s="174">
        <f t="shared" si="148"/>
        <v>965</v>
      </c>
      <c r="R967" s="175">
        <f t="shared" si="147"/>
        <v>1</v>
      </c>
    </row>
    <row r="968" spans="1:18" ht="24.75" customHeight="1">
      <c r="A968" s="54">
        <f t="shared" ref="A968:A1031" si="154">A967+1</f>
        <v>966</v>
      </c>
      <c r="B968" s="55" t="str">
        <f t="shared" si="151"/>
        <v>K16E4105</v>
      </c>
      <c r="C968" s="54">
        <f t="shared" si="152"/>
        <v>5</v>
      </c>
      <c r="D968" s="50">
        <v>162223367</v>
      </c>
      <c r="E968" s="57" t="s">
        <v>1574</v>
      </c>
      <c r="F968" s="58" t="s">
        <v>193</v>
      </c>
      <c r="G968" s="53" t="s">
        <v>266</v>
      </c>
      <c r="H968" s="51" t="s">
        <v>1639</v>
      </c>
      <c r="I968" s="56">
        <v>106</v>
      </c>
      <c r="J968" s="52" t="s">
        <v>1640</v>
      </c>
      <c r="K968" s="171" t="str">
        <f t="shared" si="150"/>
        <v>106K16E41</v>
      </c>
      <c r="L968" s="172">
        <f t="shared" si="153"/>
        <v>1</v>
      </c>
      <c r="M968" s="173"/>
      <c r="N968" s="174" t="str">
        <f t="shared" si="149"/>
        <v/>
      </c>
      <c r="O968" s="190" t="str">
        <f>VLOOKUP(D968,TH!D$3:K$3889,6,0)</f>
        <v>x</v>
      </c>
      <c r="P968" s="175" t="str">
        <f>IF(M968&lt;&gt;0,M968,IF(ISNA(VLOOKUP(D968,TH!D$4:K$3889,6,0))=TRUE,"Nợ HP",""))</f>
        <v/>
      </c>
      <c r="Q968" s="174">
        <f t="shared" si="148"/>
        <v>966</v>
      </c>
      <c r="R968" s="175">
        <f t="shared" ref="R968:R1031" si="155">R967</f>
        <v>1</v>
      </c>
    </row>
    <row r="969" spans="1:18" ht="24.75" customHeight="1">
      <c r="A969" s="54">
        <f t="shared" si="154"/>
        <v>967</v>
      </c>
      <c r="B969" s="55" t="str">
        <f t="shared" si="151"/>
        <v>K16E4106</v>
      </c>
      <c r="C969" s="54">
        <f t="shared" si="152"/>
        <v>6</v>
      </c>
      <c r="D969" s="50">
        <v>162223372</v>
      </c>
      <c r="E969" s="57" t="s">
        <v>1643</v>
      </c>
      <c r="F969" s="58" t="s">
        <v>504</v>
      </c>
      <c r="G969" s="53" t="s">
        <v>1644</v>
      </c>
      <c r="H969" s="51" t="s">
        <v>1639</v>
      </c>
      <c r="I969" s="56">
        <v>106</v>
      </c>
      <c r="J969" s="52" t="s">
        <v>1640</v>
      </c>
      <c r="K969" s="171" t="str">
        <f t="shared" si="150"/>
        <v>106K16E41</v>
      </c>
      <c r="L969" s="172">
        <f t="shared" si="153"/>
        <v>1</v>
      </c>
      <c r="M969" s="173"/>
      <c r="N969" s="174" t="str">
        <f t="shared" si="149"/>
        <v/>
      </c>
      <c r="O969" s="190" t="str">
        <f>VLOOKUP(D969,TH!D$3:K$3889,6,0)</f>
        <v>x</v>
      </c>
      <c r="P969" s="175" t="str">
        <f>IF(M969&lt;&gt;0,M969,IF(ISNA(VLOOKUP(D969,TH!D$4:K$3889,6,0))=TRUE,"Nợ HP",""))</f>
        <v/>
      </c>
      <c r="Q969" s="174">
        <f t="shared" si="148"/>
        <v>967</v>
      </c>
      <c r="R969" s="175">
        <f t="shared" si="155"/>
        <v>1</v>
      </c>
    </row>
    <row r="970" spans="1:18" ht="24.75" customHeight="1">
      <c r="A970" s="54">
        <f t="shared" si="154"/>
        <v>968</v>
      </c>
      <c r="B970" s="55" t="str">
        <f t="shared" si="151"/>
        <v>K16E4107</v>
      </c>
      <c r="C970" s="54">
        <f t="shared" si="152"/>
        <v>7</v>
      </c>
      <c r="D970" s="50">
        <v>162223373</v>
      </c>
      <c r="E970" s="57" t="s">
        <v>114</v>
      </c>
      <c r="F970" s="58" t="s">
        <v>1645</v>
      </c>
      <c r="G970" s="53" t="s">
        <v>1646</v>
      </c>
      <c r="H970" s="51" t="s">
        <v>1639</v>
      </c>
      <c r="I970" s="56">
        <v>106</v>
      </c>
      <c r="J970" s="52" t="s">
        <v>1640</v>
      </c>
      <c r="K970" s="171" t="str">
        <f t="shared" si="150"/>
        <v>106K16E41</v>
      </c>
      <c r="L970" s="172">
        <f t="shared" si="153"/>
        <v>1</v>
      </c>
      <c r="M970" s="173"/>
      <c r="N970" s="174" t="str">
        <f t="shared" si="149"/>
        <v/>
      </c>
      <c r="O970" s="190" t="str">
        <f>VLOOKUP(D970,TH!D$3:K$3889,6,0)</f>
        <v>x</v>
      </c>
      <c r="P970" s="175" t="str">
        <f>IF(M970&lt;&gt;0,M970,IF(ISNA(VLOOKUP(D970,TH!D$4:K$3889,6,0))=TRUE,"Nợ HP",""))</f>
        <v/>
      </c>
      <c r="Q970" s="174">
        <f t="shared" si="148"/>
        <v>968</v>
      </c>
      <c r="R970" s="175">
        <f t="shared" si="155"/>
        <v>1</v>
      </c>
    </row>
    <row r="971" spans="1:18" ht="24.75" customHeight="1">
      <c r="A971" s="54">
        <f t="shared" si="154"/>
        <v>969</v>
      </c>
      <c r="B971" s="55" t="str">
        <f t="shared" si="151"/>
        <v>K16E4108</v>
      </c>
      <c r="C971" s="54">
        <f t="shared" si="152"/>
        <v>8</v>
      </c>
      <c r="D971" s="50">
        <v>162223376</v>
      </c>
      <c r="E971" s="57" t="s">
        <v>1647</v>
      </c>
      <c r="F971" s="58" t="s">
        <v>1648</v>
      </c>
      <c r="G971" s="53" t="s">
        <v>768</v>
      </c>
      <c r="H971" s="51" t="s">
        <v>1639</v>
      </c>
      <c r="I971" s="56">
        <v>106</v>
      </c>
      <c r="J971" s="52" t="s">
        <v>1640</v>
      </c>
      <c r="K971" s="171" t="str">
        <f t="shared" si="150"/>
        <v>106K16E41</v>
      </c>
      <c r="L971" s="172">
        <f t="shared" si="153"/>
        <v>1</v>
      </c>
      <c r="M971" s="173"/>
      <c r="N971" s="174" t="str">
        <f t="shared" si="149"/>
        <v/>
      </c>
      <c r="O971" s="190" t="str">
        <f>VLOOKUP(D971,TH!D$3:K$3889,6,0)</f>
        <v>x</v>
      </c>
      <c r="P971" s="175" t="str">
        <f>IF(M971&lt;&gt;0,M971,IF(ISNA(VLOOKUP(D971,TH!D$4:K$3889,6,0))=TRUE,"Nợ HP",""))</f>
        <v/>
      </c>
      <c r="Q971" s="174">
        <f t="shared" ref="Q971:Q1034" si="156">Q970+1</f>
        <v>969</v>
      </c>
      <c r="R971" s="175">
        <f t="shared" si="155"/>
        <v>1</v>
      </c>
    </row>
    <row r="972" spans="1:18" ht="24.75" customHeight="1">
      <c r="A972" s="54">
        <f t="shared" si="154"/>
        <v>970</v>
      </c>
      <c r="B972" s="55" t="str">
        <f t="shared" si="151"/>
        <v>K16E4109</v>
      </c>
      <c r="C972" s="54">
        <f t="shared" si="152"/>
        <v>9</v>
      </c>
      <c r="D972" s="50">
        <v>162223378</v>
      </c>
      <c r="E972" s="57" t="s">
        <v>1649</v>
      </c>
      <c r="F972" s="58" t="s">
        <v>205</v>
      </c>
      <c r="G972" s="53" t="s">
        <v>816</v>
      </c>
      <c r="H972" s="51" t="s">
        <v>1639</v>
      </c>
      <c r="I972" s="56">
        <v>106</v>
      </c>
      <c r="J972" s="52" t="s">
        <v>1640</v>
      </c>
      <c r="K972" s="171" t="str">
        <f t="shared" si="150"/>
        <v>106K16E41</v>
      </c>
      <c r="L972" s="172">
        <f t="shared" si="153"/>
        <v>1</v>
      </c>
      <c r="M972" s="173"/>
      <c r="N972" s="174" t="str">
        <f t="shared" si="149"/>
        <v/>
      </c>
      <c r="O972" s="190" t="str">
        <f>VLOOKUP(D972,TH!D$3:K$3889,6,0)</f>
        <v>x</v>
      </c>
      <c r="P972" s="175" t="str">
        <f>IF(M972&lt;&gt;0,M972,IF(ISNA(VLOOKUP(D972,TH!D$4:K$3889,6,0))=TRUE,"Nợ HP",""))</f>
        <v/>
      </c>
      <c r="Q972" s="174">
        <f t="shared" si="156"/>
        <v>970</v>
      </c>
      <c r="R972" s="175">
        <f t="shared" si="155"/>
        <v>1</v>
      </c>
    </row>
    <row r="973" spans="1:18" ht="24.75" customHeight="1">
      <c r="A973" s="54">
        <f t="shared" si="154"/>
        <v>971</v>
      </c>
      <c r="B973" s="55" t="str">
        <f t="shared" si="151"/>
        <v>K16E4110</v>
      </c>
      <c r="C973" s="54">
        <f t="shared" si="152"/>
        <v>10</v>
      </c>
      <c r="D973" s="50">
        <v>162223380</v>
      </c>
      <c r="E973" s="57" t="s">
        <v>1650</v>
      </c>
      <c r="F973" s="58" t="s">
        <v>205</v>
      </c>
      <c r="G973" s="53" t="s">
        <v>458</v>
      </c>
      <c r="H973" s="51" t="s">
        <v>1639</v>
      </c>
      <c r="I973" s="56">
        <v>106</v>
      </c>
      <c r="J973" s="52" t="s">
        <v>1640</v>
      </c>
      <c r="K973" s="171" t="str">
        <f t="shared" si="150"/>
        <v>106K16E41</v>
      </c>
      <c r="L973" s="172">
        <f t="shared" si="153"/>
        <v>1</v>
      </c>
      <c r="M973" s="173"/>
      <c r="N973" s="174" t="str">
        <f t="shared" si="149"/>
        <v/>
      </c>
      <c r="O973" s="190" t="str">
        <f>VLOOKUP(D973,TH!D$3:K$3889,6,0)</f>
        <v>x</v>
      </c>
      <c r="P973" s="175" t="str">
        <f>IF(M973&lt;&gt;0,M973,IF(ISNA(VLOOKUP(D973,TH!D$4:K$3889,6,0))=TRUE,"Nợ HP",""))</f>
        <v/>
      </c>
      <c r="Q973" s="174">
        <f t="shared" si="156"/>
        <v>971</v>
      </c>
      <c r="R973" s="175">
        <f t="shared" si="155"/>
        <v>1</v>
      </c>
    </row>
    <row r="974" spans="1:18" ht="24.75" customHeight="1">
      <c r="A974" s="54">
        <f t="shared" si="154"/>
        <v>972</v>
      </c>
      <c r="B974" s="55" t="str">
        <f t="shared" si="151"/>
        <v>K16E4111</v>
      </c>
      <c r="C974" s="54">
        <f t="shared" si="152"/>
        <v>11</v>
      </c>
      <c r="D974" s="50">
        <v>162226432</v>
      </c>
      <c r="E974" s="57" t="s">
        <v>1651</v>
      </c>
      <c r="F974" s="58" t="s">
        <v>205</v>
      </c>
      <c r="G974" s="53" t="s">
        <v>1652</v>
      </c>
      <c r="H974" s="51" t="s">
        <v>1639</v>
      </c>
      <c r="I974" s="56">
        <v>106</v>
      </c>
      <c r="J974" s="52" t="s">
        <v>1640</v>
      </c>
      <c r="K974" s="171" t="str">
        <f t="shared" si="150"/>
        <v>106K16E41</v>
      </c>
      <c r="L974" s="172">
        <f t="shared" si="153"/>
        <v>1</v>
      </c>
      <c r="M974" s="173"/>
      <c r="N974" s="174" t="str">
        <f t="shared" si="149"/>
        <v/>
      </c>
      <c r="O974" s="190" t="str">
        <f>VLOOKUP(D974,TH!D$3:K$3889,6,0)</f>
        <v>x</v>
      </c>
      <c r="P974" s="175" t="str">
        <f>IF(M974&lt;&gt;0,M974,IF(ISNA(VLOOKUP(D974,TH!D$4:K$3889,6,0))=TRUE,"Nợ HP",""))</f>
        <v/>
      </c>
      <c r="Q974" s="174">
        <f t="shared" si="156"/>
        <v>972</v>
      </c>
      <c r="R974" s="175">
        <f t="shared" si="155"/>
        <v>1</v>
      </c>
    </row>
    <row r="975" spans="1:18" ht="24.75" customHeight="1">
      <c r="A975" s="54">
        <f t="shared" si="154"/>
        <v>973</v>
      </c>
      <c r="B975" s="55" t="str">
        <f t="shared" si="151"/>
        <v>K16E4112</v>
      </c>
      <c r="C975" s="54">
        <f t="shared" si="152"/>
        <v>12</v>
      </c>
      <c r="D975" s="50">
        <v>162223388</v>
      </c>
      <c r="E975" s="57" t="s">
        <v>114</v>
      </c>
      <c r="F975" s="58" t="s">
        <v>1261</v>
      </c>
      <c r="G975" s="53" t="s">
        <v>324</v>
      </c>
      <c r="H975" s="51" t="s">
        <v>1639</v>
      </c>
      <c r="I975" s="56">
        <v>106</v>
      </c>
      <c r="J975" s="52" t="s">
        <v>1640</v>
      </c>
      <c r="K975" s="171" t="str">
        <f t="shared" si="150"/>
        <v>106K16E41</v>
      </c>
      <c r="L975" s="172">
        <f t="shared" si="153"/>
        <v>1</v>
      </c>
      <c r="M975" s="173"/>
      <c r="N975" s="174" t="str">
        <f t="shared" si="149"/>
        <v/>
      </c>
      <c r="O975" s="190" t="str">
        <f>VLOOKUP(D975,TH!D$3:K$3889,6,0)</f>
        <v>x</v>
      </c>
      <c r="P975" s="175" t="str">
        <f>IF(M975&lt;&gt;0,M975,IF(ISNA(VLOOKUP(D975,TH!D$4:K$3889,6,0))=TRUE,"Nợ HP",""))</f>
        <v/>
      </c>
      <c r="Q975" s="174">
        <f t="shared" si="156"/>
        <v>973</v>
      </c>
      <c r="R975" s="175">
        <f t="shared" si="155"/>
        <v>1</v>
      </c>
    </row>
    <row r="976" spans="1:18" ht="24.75" customHeight="1">
      <c r="A976" s="54">
        <f t="shared" si="154"/>
        <v>974</v>
      </c>
      <c r="B976" s="55" t="str">
        <f t="shared" si="151"/>
        <v>K16E4113</v>
      </c>
      <c r="C976" s="54">
        <f t="shared" si="152"/>
        <v>13</v>
      </c>
      <c r="D976" s="50">
        <v>162223389</v>
      </c>
      <c r="E976" s="57" t="s">
        <v>1653</v>
      </c>
      <c r="F976" s="58" t="s">
        <v>146</v>
      </c>
      <c r="G976" s="53" t="s">
        <v>985</v>
      </c>
      <c r="H976" s="51" t="s">
        <v>1639</v>
      </c>
      <c r="I976" s="56">
        <v>106</v>
      </c>
      <c r="J976" s="52" t="s">
        <v>1640</v>
      </c>
      <c r="K976" s="171" t="str">
        <f t="shared" si="150"/>
        <v>106K16E41</v>
      </c>
      <c r="L976" s="172">
        <f t="shared" si="153"/>
        <v>1</v>
      </c>
      <c r="M976" s="173"/>
      <c r="N976" s="174" t="str">
        <f t="shared" si="149"/>
        <v/>
      </c>
      <c r="O976" s="190" t="str">
        <f>VLOOKUP(D976,TH!D$3:K$3889,6,0)</f>
        <v>x</v>
      </c>
      <c r="P976" s="175" t="str">
        <f>IF(M976&lt;&gt;0,M976,IF(ISNA(VLOOKUP(D976,TH!D$4:K$3889,6,0))=TRUE,"Nợ HP",""))</f>
        <v/>
      </c>
      <c r="Q976" s="174">
        <f t="shared" si="156"/>
        <v>974</v>
      </c>
      <c r="R976" s="175">
        <f t="shared" si="155"/>
        <v>1</v>
      </c>
    </row>
    <row r="977" spans="1:18" ht="24.75" customHeight="1">
      <c r="A977" s="54">
        <f t="shared" si="154"/>
        <v>975</v>
      </c>
      <c r="B977" s="55" t="str">
        <f t="shared" si="151"/>
        <v>K16E4114</v>
      </c>
      <c r="C977" s="54">
        <f t="shared" si="152"/>
        <v>14</v>
      </c>
      <c r="D977" s="50">
        <v>162223393</v>
      </c>
      <c r="E977" s="57" t="s">
        <v>1654</v>
      </c>
      <c r="F977" s="58" t="s">
        <v>1628</v>
      </c>
      <c r="G977" s="53" t="s">
        <v>356</v>
      </c>
      <c r="H977" s="51" t="s">
        <v>1639</v>
      </c>
      <c r="I977" s="56">
        <v>106</v>
      </c>
      <c r="J977" s="52" t="s">
        <v>1640</v>
      </c>
      <c r="K977" s="171" t="str">
        <f t="shared" si="150"/>
        <v>106K16E41</v>
      </c>
      <c r="L977" s="172">
        <f t="shared" si="153"/>
        <v>1</v>
      </c>
      <c r="M977" s="173"/>
      <c r="N977" s="174" t="str">
        <f t="shared" si="149"/>
        <v/>
      </c>
      <c r="O977" s="190" t="str">
        <f>VLOOKUP(D977,TH!D$3:K$3889,6,0)</f>
        <v>x</v>
      </c>
      <c r="P977" s="175" t="str">
        <f>IF(M977&lt;&gt;0,M977,IF(ISNA(VLOOKUP(D977,TH!D$4:K$3889,6,0))=TRUE,"Nợ HP",""))</f>
        <v/>
      </c>
      <c r="Q977" s="174">
        <f t="shared" si="156"/>
        <v>975</v>
      </c>
      <c r="R977" s="175">
        <f t="shared" si="155"/>
        <v>1</v>
      </c>
    </row>
    <row r="978" spans="1:18" ht="24.75" customHeight="1">
      <c r="A978" s="54">
        <f t="shared" si="154"/>
        <v>976</v>
      </c>
      <c r="B978" s="55" t="str">
        <f t="shared" si="151"/>
        <v>K16E4115</v>
      </c>
      <c r="C978" s="54">
        <f t="shared" si="152"/>
        <v>15</v>
      </c>
      <c r="D978" s="50">
        <v>162226635</v>
      </c>
      <c r="E978" s="57" t="s">
        <v>1655</v>
      </c>
      <c r="F978" s="58" t="s">
        <v>221</v>
      </c>
      <c r="G978" s="53" t="s">
        <v>1656</v>
      </c>
      <c r="H978" s="51" t="s">
        <v>1639</v>
      </c>
      <c r="I978" s="56">
        <v>106</v>
      </c>
      <c r="J978" s="52" t="s">
        <v>1640</v>
      </c>
      <c r="K978" s="171" t="str">
        <f t="shared" si="150"/>
        <v>106K16E41</v>
      </c>
      <c r="L978" s="172">
        <f t="shared" si="153"/>
        <v>1</v>
      </c>
      <c r="M978" s="173"/>
      <c r="N978" s="174" t="str">
        <f t="shared" si="149"/>
        <v/>
      </c>
      <c r="O978" s="190" t="str">
        <f>VLOOKUP(D978,TH!D$3:K$3889,6,0)</f>
        <v>x</v>
      </c>
      <c r="P978" s="175" t="str">
        <f>IF(M978&lt;&gt;0,M978,IF(ISNA(VLOOKUP(D978,TH!D$4:K$3889,6,0))=TRUE,"Nợ HP",""))</f>
        <v/>
      </c>
      <c r="Q978" s="174">
        <f t="shared" si="156"/>
        <v>976</v>
      </c>
      <c r="R978" s="175">
        <f t="shared" si="155"/>
        <v>1</v>
      </c>
    </row>
    <row r="979" spans="1:18" ht="24.75" customHeight="1">
      <c r="A979" s="54">
        <f t="shared" si="154"/>
        <v>977</v>
      </c>
      <c r="B979" s="55" t="str">
        <f t="shared" si="151"/>
        <v>K16E4116</v>
      </c>
      <c r="C979" s="54">
        <f t="shared" si="152"/>
        <v>16</v>
      </c>
      <c r="D979" s="50">
        <v>162223400</v>
      </c>
      <c r="E979" s="57" t="s">
        <v>1657</v>
      </c>
      <c r="F979" s="58" t="s">
        <v>112</v>
      </c>
      <c r="G979" s="53" t="s">
        <v>1173</v>
      </c>
      <c r="H979" s="51" t="s">
        <v>1639</v>
      </c>
      <c r="I979" s="56">
        <v>106</v>
      </c>
      <c r="J979" s="52" t="s">
        <v>1640</v>
      </c>
      <c r="K979" s="171" t="str">
        <f t="shared" si="150"/>
        <v>106K16E41</v>
      </c>
      <c r="L979" s="172">
        <f t="shared" si="153"/>
        <v>1</v>
      </c>
      <c r="M979" s="173"/>
      <c r="N979" s="174" t="str">
        <f t="shared" si="149"/>
        <v/>
      </c>
      <c r="O979" s="190" t="str">
        <f>VLOOKUP(D979,TH!D$3:K$3889,6,0)</f>
        <v>x</v>
      </c>
      <c r="P979" s="175" t="str">
        <f>IF(M979&lt;&gt;0,M979,IF(ISNA(VLOOKUP(D979,TH!D$4:K$3889,6,0))=TRUE,"Nợ HP",""))</f>
        <v/>
      </c>
      <c r="Q979" s="174">
        <f t="shared" si="156"/>
        <v>977</v>
      </c>
      <c r="R979" s="175">
        <f t="shared" si="155"/>
        <v>1</v>
      </c>
    </row>
    <row r="980" spans="1:18" ht="24.75" customHeight="1">
      <c r="A980" s="54">
        <f t="shared" si="154"/>
        <v>978</v>
      </c>
      <c r="B980" s="55" t="str">
        <f t="shared" si="151"/>
        <v>K16E4117</v>
      </c>
      <c r="C980" s="54">
        <f t="shared" si="152"/>
        <v>17</v>
      </c>
      <c r="D980" s="50">
        <v>162223402</v>
      </c>
      <c r="E980" s="57" t="s">
        <v>261</v>
      </c>
      <c r="F980" s="58" t="s">
        <v>767</v>
      </c>
      <c r="G980" s="53" t="s">
        <v>931</v>
      </c>
      <c r="H980" s="51" t="s">
        <v>1639</v>
      </c>
      <c r="I980" s="56">
        <v>106</v>
      </c>
      <c r="J980" s="52" t="s">
        <v>1640</v>
      </c>
      <c r="K980" s="171" t="str">
        <f t="shared" si="150"/>
        <v>106K16E41</v>
      </c>
      <c r="L980" s="172">
        <f t="shared" si="153"/>
        <v>1</v>
      </c>
      <c r="M980" s="173"/>
      <c r="N980" s="174" t="str">
        <f t="shared" si="149"/>
        <v/>
      </c>
      <c r="O980" s="190" t="str">
        <f>VLOOKUP(D980,TH!D$3:K$3889,6,0)</f>
        <v>x</v>
      </c>
      <c r="P980" s="175" t="str">
        <f>IF(M980&lt;&gt;0,M980,IF(ISNA(VLOOKUP(D980,TH!D$4:K$3889,6,0))=TRUE,"Nợ HP",""))</f>
        <v/>
      </c>
      <c r="Q980" s="174">
        <f t="shared" si="156"/>
        <v>978</v>
      </c>
      <c r="R980" s="175">
        <f t="shared" si="155"/>
        <v>1</v>
      </c>
    </row>
    <row r="981" spans="1:18" ht="24.75" customHeight="1">
      <c r="A981" s="54">
        <f t="shared" si="154"/>
        <v>979</v>
      </c>
      <c r="B981" s="55" t="str">
        <f t="shared" si="151"/>
        <v>K16E4118</v>
      </c>
      <c r="C981" s="54">
        <f t="shared" si="152"/>
        <v>18</v>
      </c>
      <c r="D981" s="50">
        <v>162223406</v>
      </c>
      <c r="E981" s="57" t="s">
        <v>213</v>
      </c>
      <c r="F981" s="58" t="s">
        <v>276</v>
      </c>
      <c r="G981" s="53" t="s">
        <v>973</v>
      </c>
      <c r="H981" s="51" t="s">
        <v>1639</v>
      </c>
      <c r="I981" s="56">
        <v>106</v>
      </c>
      <c r="J981" s="52" t="s">
        <v>1640</v>
      </c>
      <c r="K981" s="171" t="str">
        <f t="shared" si="150"/>
        <v>106K16E41</v>
      </c>
      <c r="L981" s="172">
        <f t="shared" si="153"/>
        <v>1</v>
      </c>
      <c r="M981" s="173"/>
      <c r="N981" s="174" t="str">
        <f t="shared" si="149"/>
        <v/>
      </c>
      <c r="O981" s="190" t="str">
        <f>VLOOKUP(D981,TH!D$3:K$3889,6,0)</f>
        <v>x</v>
      </c>
      <c r="P981" s="175" t="str">
        <f>IF(M981&lt;&gt;0,M981,IF(ISNA(VLOOKUP(D981,TH!D$4:K$3889,6,0))=TRUE,"Nợ HP",""))</f>
        <v/>
      </c>
      <c r="Q981" s="174">
        <f t="shared" si="156"/>
        <v>979</v>
      </c>
      <c r="R981" s="175">
        <f t="shared" si="155"/>
        <v>1</v>
      </c>
    </row>
    <row r="982" spans="1:18" ht="24.75" customHeight="1">
      <c r="A982" s="54">
        <f t="shared" si="154"/>
        <v>980</v>
      </c>
      <c r="B982" s="55" t="str">
        <f t="shared" si="151"/>
        <v>K16E4119</v>
      </c>
      <c r="C982" s="54">
        <f t="shared" si="152"/>
        <v>19</v>
      </c>
      <c r="D982" s="50">
        <v>162223409</v>
      </c>
      <c r="E982" s="57" t="s">
        <v>284</v>
      </c>
      <c r="F982" s="58" t="s">
        <v>1658</v>
      </c>
      <c r="G982" s="53">
        <v>33883</v>
      </c>
      <c r="H982" s="51" t="s">
        <v>1639</v>
      </c>
      <c r="I982" s="56">
        <v>106</v>
      </c>
      <c r="J982" s="52" t="s">
        <v>1640</v>
      </c>
      <c r="K982" s="171" t="str">
        <f t="shared" si="150"/>
        <v>106K16E41</v>
      </c>
      <c r="L982" s="172">
        <f t="shared" si="153"/>
        <v>1</v>
      </c>
      <c r="M982" s="173"/>
      <c r="N982" s="174" t="str">
        <f t="shared" si="149"/>
        <v/>
      </c>
      <c r="O982" s="190" t="str">
        <f>VLOOKUP(D982,TH!D$3:K$3889,6,0)</f>
        <v>x</v>
      </c>
      <c r="P982" s="175" t="str">
        <f>IF(M982&lt;&gt;0,M982,IF(ISNA(VLOOKUP(D982,TH!D$4:K$3889,6,0))=TRUE,"Nợ HP",""))</f>
        <v/>
      </c>
      <c r="Q982" s="174">
        <f t="shared" si="156"/>
        <v>980</v>
      </c>
      <c r="R982" s="175">
        <f t="shared" si="155"/>
        <v>1</v>
      </c>
    </row>
    <row r="983" spans="1:18" ht="24.75" customHeight="1">
      <c r="A983" s="54">
        <f t="shared" si="154"/>
        <v>981</v>
      </c>
      <c r="B983" s="55" t="str">
        <f t="shared" si="151"/>
        <v>K16E4120</v>
      </c>
      <c r="C983" s="54">
        <f t="shared" si="152"/>
        <v>20</v>
      </c>
      <c r="D983" s="50">
        <v>162223413</v>
      </c>
      <c r="E983" s="57" t="s">
        <v>1024</v>
      </c>
      <c r="F983" s="58" t="s">
        <v>285</v>
      </c>
      <c r="G983" s="53" t="s">
        <v>551</v>
      </c>
      <c r="H983" s="51" t="s">
        <v>1639</v>
      </c>
      <c r="I983" s="56">
        <v>106</v>
      </c>
      <c r="J983" s="52" t="s">
        <v>1640</v>
      </c>
      <c r="K983" s="171" t="str">
        <f t="shared" si="150"/>
        <v>106K16E41</v>
      </c>
      <c r="L983" s="172">
        <f t="shared" si="153"/>
        <v>1</v>
      </c>
      <c r="M983" s="173"/>
      <c r="N983" s="174" t="str">
        <f t="shared" si="149"/>
        <v/>
      </c>
      <c r="O983" s="190" t="str">
        <f>VLOOKUP(D983,TH!D$3:K$3889,6,0)</f>
        <v>x</v>
      </c>
      <c r="P983" s="175" t="str">
        <f>IF(M983&lt;&gt;0,M983,IF(ISNA(VLOOKUP(D983,TH!D$4:K$3889,6,0))=TRUE,"Nợ HP",""))</f>
        <v/>
      </c>
      <c r="Q983" s="174">
        <f t="shared" si="156"/>
        <v>981</v>
      </c>
      <c r="R983" s="175">
        <f t="shared" si="155"/>
        <v>1</v>
      </c>
    </row>
    <row r="984" spans="1:18" ht="24.75" customHeight="1">
      <c r="A984" s="54">
        <f t="shared" si="154"/>
        <v>982</v>
      </c>
      <c r="B984" s="55" t="str">
        <f t="shared" si="151"/>
        <v>K16E4121</v>
      </c>
      <c r="C984" s="54">
        <f t="shared" si="152"/>
        <v>21</v>
      </c>
      <c r="D984" s="50">
        <v>162223415</v>
      </c>
      <c r="E984" s="57" t="s">
        <v>793</v>
      </c>
      <c r="F984" s="58" t="s">
        <v>1659</v>
      </c>
      <c r="G984" s="53" t="s">
        <v>460</v>
      </c>
      <c r="H984" s="51" t="s">
        <v>1639</v>
      </c>
      <c r="I984" s="56">
        <v>106</v>
      </c>
      <c r="J984" s="52" t="s">
        <v>1640</v>
      </c>
      <c r="K984" s="171" t="str">
        <f t="shared" si="150"/>
        <v>106K16E41</v>
      </c>
      <c r="L984" s="172">
        <f t="shared" si="153"/>
        <v>1</v>
      </c>
      <c r="M984" s="173"/>
      <c r="N984" s="174" t="str">
        <f t="shared" si="149"/>
        <v/>
      </c>
      <c r="O984" s="190" t="str">
        <f>VLOOKUP(D984,TH!D$3:K$3889,6,0)</f>
        <v>x</v>
      </c>
      <c r="P984" s="175" t="str">
        <f>IF(M984&lt;&gt;0,M984,IF(ISNA(VLOOKUP(D984,TH!D$4:K$3889,6,0))=TRUE,"Nợ HP",""))</f>
        <v/>
      </c>
      <c r="Q984" s="174">
        <f t="shared" si="156"/>
        <v>982</v>
      </c>
      <c r="R984" s="175">
        <f t="shared" si="155"/>
        <v>1</v>
      </c>
    </row>
    <row r="985" spans="1:18" ht="24.75" customHeight="1">
      <c r="A985" s="54">
        <f t="shared" si="154"/>
        <v>983</v>
      </c>
      <c r="B985" s="55" t="str">
        <f t="shared" si="151"/>
        <v>K16E4122</v>
      </c>
      <c r="C985" s="54">
        <f t="shared" si="152"/>
        <v>22</v>
      </c>
      <c r="D985" s="50">
        <v>162223417</v>
      </c>
      <c r="E985" s="57" t="s">
        <v>1024</v>
      </c>
      <c r="F985" s="58" t="s">
        <v>297</v>
      </c>
      <c r="G985" s="53" t="s">
        <v>949</v>
      </c>
      <c r="H985" s="51" t="s">
        <v>1639</v>
      </c>
      <c r="I985" s="56">
        <v>106</v>
      </c>
      <c r="J985" s="52" t="s">
        <v>1640</v>
      </c>
      <c r="K985" s="171" t="str">
        <f t="shared" si="150"/>
        <v>106K16E41</v>
      </c>
      <c r="L985" s="172">
        <f t="shared" si="153"/>
        <v>1</v>
      </c>
      <c r="M985" s="173"/>
      <c r="N985" s="174" t="str">
        <f t="shared" si="149"/>
        <v/>
      </c>
      <c r="O985" s="190" t="str">
        <f>VLOOKUP(D985,TH!D$3:K$3889,6,0)</f>
        <v>x</v>
      </c>
      <c r="P985" s="175" t="str">
        <f>IF(M985&lt;&gt;0,M985,IF(ISNA(VLOOKUP(D985,TH!D$4:K$3889,6,0))=TRUE,"Nợ HP",""))</f>
        <v/>
      </c>
      <c r="Q985" s="174">
        <f t="shared" si="156"/>
        <v>983</v>
      </c>
      <c r="R985" s="175">
        <f t="shared" si="155"/>
        <v>1</v>
      </c>
    </row>
    <row r="986" spans="1:18" ht="24.75" customHeight="1">
      <c r="A986" s="54">
        <f t="shared" si="154"/>
        <v>984</v>
      </c>
      <c r="B986" s="55" t="str">
        <f t="shared" si="151"/>
        <v>K16E4123</v>
      </c>
      <c r="C986" s="54">
        <f t="shared" si="152"/>
        <v>23</v>
      </c>
      <c r="D986" s="50">
        <v>162223419</v>
      </c>
      <c r="E986" s="57" t="s">
        <v>1436</v>
      </c>
      <c r="F986" s="58" t="s">
        <v>300</v>
      </c>
      <c r="G986" s="53" t="s">
        <v>1660</v>
      </c>
      <c r="H986" s="51" t="s">
        <v>1639</v>
      </c>
      <c r="I986" s="56">
        <v>106</v>
      </c>
      <c r="J986" s="52" t="s">
        <v>1640</v>
      </c>
      <c r="K986" s="171" t="str">
        <f t="shared" si="150"/>
        <v>106K16E41</v>
      </c>
      <c r="L986" s="172">
        <f t="shared" si="153"/>
        <v>1</v>
      </c>
      <c r="M986" s="173"/>
      <c r="N986" s="174" t="str">
        <f t="shared" ref="N986:N1055" si="157">IF(M986&lt;&gt;0,"Học Ghép","")</f>
        <v/>
      </c>
      <c r="O986" s="190" t="str">
        <f>VLOOKUP(D986,TH!D$3:K$3889,6,0)</f>
        <v>x</v>
      </c>
      <c r="P986" s="175" t="str">
        <f>IF(M986&lt;&gt;0,M986,IF(ISNA(VLOOKUP(D986,TH!D$4:K$3889,6,0))=TRUE,"Nợ HP",""))</f>
        <v/>
      </c>
      <c r="Q986" s="174">
        <f t="shared" si="156"/>
        <v>984</v>
      </c>
      <c r="R986" s="175">
        <f t="shared" si="155"/>
        <v>1</v>
      </c>
    </row>
    <row r="987" spans="1:18" ht="24.75" customHeight="1">
      <c r="A987" s="54">
        <f t="shared" si="154"/>
        <v>985</v>
      </c>
      <c r="B987" s="55" t="str">
        <f t="shared" si="151"/>
        <v>K16E4124</v>
      </c>
      <c r="C987" s="54">
        <f t="shared" si="152"/>
        <v>24</v>
      </c>
      <c r="D987" s="50">
        <v>162226637</v>
      </c>
      <c r="E987" s="57" t="s">
        <v>1661</v>
      </c>
      <c r="F987" s="58" t="s">
        <v>303</v>
      </c>
      <c r="G987" s="53" t="s">
        <v>1153</v>
      </c>
      <c r="H987" s="51" t="s">
        <v>1639</v>
      </c>
      <c r="I987" s="56">
        <v>106</v>
      </c>
      <c r="J987" s="52" t="s">
        <v>1640</v>
      </c>
      <c r="K987" s="171" t="str">
        <f t="shared" ref="K987:K1055" si="158">I987&amp;J987</f>
        <v>106K16E41</v>
      </c>
      <c r="L987" s="172">
        <f t="shared" si="153"/>
        <v>1</v>
      </c>
      <c r="M987" s="173"/>
      <c r="N987" s="174" t="str">
        <f t="shared" si="157"/>
        <v/>
      </c>
      <c r="O987" s="190" t="str">
        <f>VLOOKUP(D987,TH!D$3:K$3889,6,0)</f>
        <v>x</v>
      </c>
      <c r="P987" s="175" t="str">
        <f>IF(M987&lt;&gt;0,M987,IF(ISNA(VLOOKUP(D987,TH!D$4:K$3889,6,0))=TRUE,"Nợ HP",""))</f>
        <v/>
      </c>
      <c r="Q987" s="174">
        <f t="shared" si="156"/>
        <v>985</v>
      </c>
      <c r="R987" s="175">
        <f t="shared" si="155"/>
        <v>1</v>
      </c>
    </row>
    <row r="988" spans="1:18" ht="24.75" customHeight="1">
      <c r="A988" s="54">
        <f t="shared" si="154"/>
        <v>986</v>
      </c>
      <c r="B988" s="55" t="str">
        <f t="shared" si="151"/>
        <v>K16E4125</v>
      </c>
      <c r="C988" s="54">
        <f t="shared" si="152"/>
        <v>25</v>
      </c>
      <c r="D988" s="50">
        <v>162223423</v>
      </c>
      <c r="E988" s="57" t="s">
        <v>1662</v>
      </c>
      <c r="F988" s="58" t="s">
        <v>1663</v>
      </c>
      <c r="G988" s="53">
        <v>33942</v>
      </c>
      <c r="H988" s="51" t="s">
        <v>1639</v>
      </c>
      <c r="I988" s="56">
        <v>106</v>
      </c>
      <c r="J988" s="52" t="s">
        <v>1640</v>
      </c>
      <c r="K988" s="171" t="str">
        <f t="shared" si="158"/>
        <v>106K16E41</v>
      </c>
      <c r="L988" s="172">
        <f t="shared" si="153"/>
        <v>1</v>
      </c>
      <c r="M988" s="173"/>
      <c r="N988" s="174" t="str">
        <f t="shared" si="157"/>
        <v/>
      </c>
      <c r="O988" s="190" t="str">
        <f>VLOOKUP(D988,TH!D$3:K$3889,6,0)</f>
        <v>x</v>
      </c>
      <c r="P988" s="175" t="str">
        <f>IF(M988&lt;&gt;0,M988,IF(ISNA(VLOOKUP(D988,TH!D$4:K$3889,6,0))=TRUE,"Nợ HP",""))</f>
        <v/>
      </c>
      <c r="Q988" s="174">
        <f t="shared" si="156"/>
        <v>986</v>
      </c>
      <c r="R988" s="175">
        <f t="shared" si="155"/>
        <v>1</v>
      </c>
    </row>
    <row r="989" spans="1:18" ht="24.75" customHeight="1">
      <c r="A989" s="54">
        <f t="shared" si="154"/>
        <v>987</v>
      </c>
      <c r="B989" s="55" t="str">
        <f t="shared" si="151"/>
        <v>K16E4126</v>
      </c>
      <c r="C989" s="54">
        <f t="shared" si="152"/>
        <v>26</v>
      </c>
      <c r="D989" s="50">
        <v>162223425</v>
      </c>
      <c r="E989" s="57" t="s">
        <v>1664</v>
      </c>
      <c r="F989" s="58" t="s">
        <v>565</v>
      </c>
      <c r="G989" s="53" t="s">
        <v>477</v>
      </c>
      <c r="H989" s="51" t="s">
        <v>1639</v>
      </c>
      <c r="I989" s="56">
        <v>106</v>
      </c>
      <c r="J989" s="52" t="s">
        <v>1640</v>
      </c>
      <c r="K989" s="171" t="str">
        <f t="shared" si="158"/>
        <v>106K16E41</v>
      </c>
      <c r="L989" s="172">
        <f t="shared" si="153"/>
        <v>1</v>
      </c>
      <c r="M989" s="173"/>
      <c r="N989" s="174" t="str">
        <f t="shared" si="157"/>
        <v/>
      </c>
      <c r="O989" s="190" t="str">
        <f>VLOOKUP(D989,TH!D$3:K$3889,6,0)</f>
        <v>x</v>
      </c>
      <c r="P989" s="175" t="str">
        <f>IF(M989&lt;&gt;0,M989,IF(ISNA(VLOOKUP(D989,TH!D$4:K$3889,6,0))=TRUE,"Nợ HP",""))</f>
        <v/>
      </c>
      <c r="Q989" s="174">
        <f t="shared" si="156"/>
        <v>987</v>
      </c>
      <c r="R989" s="175">
        <f t="shared" si="155"/>
        <v>1</v>
      </c>
    </row>
    <row r="990" spans="1:18" ht="24.75" customHeight="1">
      <c r="A990" s="54">
        <f t="shared" si="154"/>
        <v>988</v>
      </c>
      <c r="B990" s="55" t="str">
        <f t="shared" si="151"/>
        <v>K16E4127</v>
      </c>
      <c r="C990" s="54">
        <f t="shared" si="152"/>
        <v>27</v>
      </c>
      <c r="D990" s="50">
        <v>162223428</v>
      </c>
      <c r="E990" s="57" t="s">
        <v>1032</v>
      </c>
      <c r="F990" s="58" t="s">
        <v>911</v>
      </c>
      <c r="G990" s="53" t="s">
        <v>1665</v>
      </c>
      <c r="H990" s="51" t="s">
        <v>1639</v>
      </c>
      <c r="I990" s="56">
        <v>106</v>
      </c>
      <c r="J990" s="52" t="s">
        <v>1640</v>
      </c>
      <c r="K990" s="171" t="str">
        <f t="shared" si="158"/>
        <v>106K16E41</v>
      </c>
      <c r="L990" s="172">
        <f t="shared" si="153"/>
        <v>1</v>
      </c>
      <c r="M990" s="173"/>
      <c r="N990" s="174" t="str">
        <f t="shared" si="157"/>
        <v/>
      </c>
      <c r="O990" s="190" t="str">
        <f>VLOOKUP(D990,TH!D$3:K$3889,6,0)</f>
        <v>x</v>
      </c>
      <c r="P990" s="175" t="str">
        <f>IF(M990&lt;&gt;0,M990,IF(ISNA(VLOOKUP(D990,TH!D$4:K$3889,6,0))=TRUE,"Nợ HP",""))</f>
        <v/>
      </c>
      <c r="Q990" s="174">
        <f t="shared" si="156"/>
        <v>988</v>
      </c>
      <c r="R990" s="175">
        <f t="shared" si="155"/>
        <v>1</v>
      </c>
    </row>
    <row r="991" spans="1:18" ht="24.75" customHeight="1">
      <c r="A991" s="54">
        <f t="shared" si="154"/>
        <v>989</v>
      </c>
      <c r="B991" s="55" t="str">
        <f t="shared" si="151"/>
        <v>K16E4128</v>
      </c>
      <c r="C991" s="54">
        <f t="shared" si="152"/>
        <v>28</v>
      </c>
      <c r="D991" s="50">
        <v>162223432</v>
      </c>
      <c r="E991" s="57" t="s">
        <v>469</v>
      </c>
      <c r="F991" s="58" t="s">
        <v>308</v>
      </c>
      <c r="G991" s="53" t="s">
        <v>1346</v>
      </c>
      <c r="H991" s="51" t="s">
        <v>1639</v>
      </c>
      <c r="I991" s="56">
        <v>106</v>
      </c>
      <c r="J991" s="52" t="s">
        <v>1640</v>
      </c>
      <c r="K991" s="171" t="str">
        <f t="shared" si="158"/>
        <v>106K16E41</v>
      </c>
      <c r="L991" s="172">
        <f t="shared" si="153"/>
        <v>1</v>
      </c>
      <c r="M991" s="173"/>
      <c r="N991" s="174" t="str">
        <f t="shared" si="157"/>
        <v/>
      </c>
      <c r="O991" s="190" t="str">
        <f>VLOOKUP(D991,TH!D$3:K$3889,6,0)</f>
        <v>x</v>
      </c>
      <c r="P991" s="175" t="str">
        <f>IF(M991&lt;&gt;0,M991,IF(ISNA(VLOOKUP(D991,TH!D$4:K$3889,6,0))=TRUE,"Nợ HP",""))</f>
        <v/>
      </c>
      <c r="Q991" s="174">
        <f t="shared" si="156"/>
        <v>989</v>
      </c>
      <c r="R991" s="175">
        <f t="shared" si="155"/>
        <v>1</v>
      </c>
    </row>
    <row r="992" spans="1:18" ht="24.75" customHeight="1">
      <c r="A992" s="54">
        <f t="shared" si="154"/>
        <v>990</v>
      </c>
      <c r="B992" s="55" t="str">
        <f t="shared" si="151"/>
        <v>K16E4129</v>
      </c>
      <c r="C992" s="54">
        <f t="shared" si="152"/>
        <v>29</v>
      </c>
      <c r="D992" s="50">
        <v>162223433</v>
      </c>
      <c r="E992" s="57" t="s">
        <v>1666</v>
      </c>
      <c r="F992" s="58" t="s">
        <v>311</v>
      </c>
      <c r="G992" s="53" t="s">
        <v>531</v>
      </c>
      <c r="H992" s="51" t="s">
        <v>1639</v>
      </c>
      <c r="I992" s="56">
        <v>106</v>
      </c>
      <c r="J992" s="52" t="s">
        <v>1640</v>
      </c>
      <c r="K992" s="171" t="str">
        <f t="shared" si="158"/>
        <v>106K16E41</v>
      </c>
      <c r="L992" s="172">
        <f t="shared" si="153"/>
        <v>1</v>
      </c>
      <c r="M992" s="173"/>
      <c r="N992" s="174" t="str">
        <f t="shared" si="157"/>
        <v/>
      </c>
      <c r="O992" s="190" t="str">
        <f>VLOOKUP(D992,TH!D$3:K$3889,6,0)</f>
        <v>x</v>
      </c>
      <c r="P992" s="175" t="str">
        <f>IF(M992&lt;&gt;0,M992,IF(ISNA(VLOOKUP(D992,TH!D$4:K$3889,6,0))=TRUE,"Nợ HP",""))</f>
        <v/>
      </c>
      <c r="Q992" s="174">
        <f t="shared" si="156"/>
        <v>990</v>
      </c>
      <c r="R992" s="175">
        <f t="shared" si="155"/>
        <v>1</v>
      </c>
    </row>
    <row r="993" spans="1:18" ht="24.75" customHeight="1">
      <c r="A993" s="54">
        <f t="shared" si="154"/>
        <v>991</v>
      </c>
      <c r="B993" s="55" t="str">
        <f t="shared" si="151"/>
        <v>K16E4130</v>
      </c>
      <c r="C993" s="54">
        <f t="shared" si="152"/>
        <v>30</v>
      </c>
      <c r="D993" s="333">
        <v>169221597</v>
      </c>
      <c r="E993" s="334" t="s">
        <v>2349</v>
      </c>
      <c r="F993" s="335" t="s">
        <v>205</v>
      </c>
      <c r="G993" s="336"/>
      <c r="H993" s="51" t="s">
        <v>2350</v>
      </c>
      <c r="I993" s="56">
        <v>106</v>
      </c>
      <c r="J993" s="52" t="s">
        <v>1640</v>
      </c>
      <c r="K993" s="171" t="str">
        <f t="shared" ref="K993" si="159">I993&amp;J993</f>
        <v>106K16E41</v>
      </c>
      <c r="L993" s="172">
        <f t="shared" si="153"/>
        <v>1</v>
      </c>
      <c r="M993" s="173">
        <v>24602</v>
      </c>
      <c r="N993" s="174" t="str">
        <f t="shared" ref="N993" si="160">IF(M993&lt;&gt;0,"Học Ghép","")</f>
        <v>Học Ghép</v>
      </c>
      <c r="O993" s="190" t="e">
        <f>VLOOKUP(D993,TH!D$3:K$3889,6,0)</f>
        <v>#N/A</v>
      </c>
      <c r="P993" s="175">
        <f>IF(M993&lt;&gt;0,M993,IF(ISNA(VLOOKUP(D993,TH!D$4:K$3889,6,0))=TRUE,"Nợ HP",""))</f>
        <v>24602</v>
      </c>
      <c r="Q993" s="174">
        <f t="shared" si="156"/>
        <v>991</v>
      </c>
      <c r="R993" s="175">
        <f t="shared" si="155"/>
        <v>1</v>
      </c>
    </row>
    <row r="994" spans="1:18" ht="24.75" customHeight="1">
      <c r="A994" s="54">
        <f t="shared" si="154"/>
        <v>992</v>
      </c>
      <c r="B994" s="55" t="str">
        <f t="shared" si="151"/>
        <v>K16E4201</v>
      </c>
      <c r="C994" s="54">
        <f t="shared" si="152"/>
        <v>1</v>
      </c>
      <c r="D994" s="50">
        <v>162223361</v>
      </c>
      <c r="E994" s="57" t="s">
        <v>1667</v>
      </c>
      <c r="F994" s="58" t="s">
        <v>1668</v>
      </c>
      <c r="G994" s="53" t="s">
        <v>1101</v>
      </c>
      <c r="H994" s="51" t="s">
        <v>130</v>
      </c>
      <c r="I994" s="56">
        <v>106</v>
      </c>
      <c r="J994" s="52" t="s">
        <v>1669</v>
      </c>
      <c r="K994" s="171" t="str">
        <f t="shared" si="158"/>
        <v>106K16E42</v>
      </c>
      <c r="L994" s="172">
        <f t="shared" si="153"/>
        <v>1</v>
      </c>
      <c r="M994" s="173"/>
      <c r="N994" s="174" t="str">
        <f t="shared" si="157"/>
        <v/>
      </c>
      <c r="O994" s="190" t="str">
        <f>VLOOKUP(D994,TH!D$3:K$3889,6,0)</f>
        <v>x</v>
      </c>
      <c r="P994" s="175" t="str">
        <f>IF(M994&lt;&gt;0,M994,IF(ISNA(VLOOKUP(D994,TH!D$4:K$3889,6,0))=TRUE,"Nợ HP",""))</f>
        <v/>
      </c>
      <c r="Q994" s="174">
        <f t="shared" si="156"/>
        <v>992</v>
      </c>
      <c r="R994" s="175">
        <f t="shared" si="155"/>
        <v>1</v>
      </c>
    </row>
    <row r="995" spans="1:18" ht="24.75" customHeight="1">
      <c r="A995" s="54">
        <f t="shared" si="154"/>
        <v>993</v>
      </c>
      <c r="B995" s="55" t="str">
        <f t="shared" si="151"/>
        <v>K16E4202</v>
      </c>
      <c r="C995" s="54">
        <f t="shared" si="152"/>
        <v>2</v>
      </c>
      <c r="D995" s="50">
        <v>162223366</v>
      </c>
      <c r="E995" s="57" t="s">
        <v>1032</v>
      </c>
      <c r="F995" s="58" t="s">
        <v>184</v>
      </c>
      <c r="G995" s="53" t="s">
        <v>1314</v>
      </c>
      <c r="H995" s="51" t="s">
        <v>130</v>
      </c>
      <c r="I995" s="56">
        <v>106</v>
      </c>
      <c r="J995" s="52" t="s">
        <v>1669</v>
      </c>
      <c r="K995" s="171" t="str">
        <f t="shared" si="158"/>
        <v>106K16E42</v>
      </c>
      <c r="L995" s="172">
        <f t="shared" si="153"/>
        <v>1</v>
      </c>
      <c r="M995" s="173"/>
      <c r="N995" s="174" t="str">
        <f t="shared" si="157"/>
        <v/>
      </c>
      <c r="O995" s="190" t="str">
        <f>VLOOKUP(D995,TH!D$3:K$3889,6,0)</f>
        <v>x</v>
      </c>
      <c r="P995" s="175" t="str">
        <f>IF(M995&lt;&gt;0,M995,IF(ISNA(VLOOKUP(D995,TH!D$4:K$3889,6,0))=TRUE,"Nợ HP",""))</f>
        <v/>
      </c>
      <c r="Q995" s="174">
        <f t="shared" si="156"/>
        <v>993</v>
      </c>
      <c r="R995" s="175">
        <f t="shared" si="155"/>
        <v>1</v>
      </c>
    </row>
    <row r="996" spans="1:18" ht="24.75" customHeight="1">
      <c r="A996" s="54">
        <f t="shared" si="154"/>
        <v>994</v>
      </c>
      <c r="B996" s="55" t="str">
        <f t="shared" si="151"/>
        <v>K16E4203</v>
      </c>
      <c r="C996" s="54">
        <f t="shared" si="152"/>
        <v>3</v>
      </c>
      <c r="D996" s="50">
        <v>162223368</v>
      </c>
      <c r="E996" s="57" t="s">
        <v>360</v>
      </c>
      <c r="F996" s="58" t="s">
        <v>196</v>
      </c>
      <c r="G996" s="53" t="s">
        <v>497</v>
      </c>
      <c r="H996" s="51" t="s">
        <v>130</v>
      </c>
      <c r="I996" s="56">
        <v>106</v>
      </c>
      <c r="J996" s="52" t="s">
        <v>1669</v>
      </c>
      <c r="K996" s="171" t="str">
        <f t="shared" si="158"/>
        <v>106K16E42</v>
      </c>
      <c r="L996" s="172">
        <f t="shared" si="153"/>
        <v>1</v>
      </c>
      <c r="M996" s="173"/>
      <c r="N996" s="174" t="str">
        <f t="shared" si="157"/>
        <v/>
      </c>
      <c r="O996" s="190" t="str">
        <f>VLOOKUP(D996,TH!D$3:K$3889,6,0)</f>
        <v>x</v>
      </c>
      <c r="P996" s="175" t="str">
        <f>IF(M996&lt;&gt;0,M996,IF(ISNA(VLOOKUP(D996,TH!D$4:K$3889,6,0))=TRUE,"Nợ HP",""))</f>
        <v/>
      </c>
      <c r="Q996" s="174">
        <f t="shared" si="156"/>
        <v>994</v>
      </c>
      <c r="R996" s="175">
        <f t="shared" si="155"/>
        <v>1</v>
      </c>
    </row>
    <row r="997" spans="1:18" ht="24.75" customHeight="1">
      <c r="A997" s="54">
        <f t="shared" si="154"/>
        <v>995</v>
      </c>
      <c r="B997" s="55" t="str">
        <f t="shared" si="151"/>
        <v>K16E4204</v>
      </c>
      <c r="C997" s="54">
        <f t="shared" si="152"/>
        <v>4</v>
      </c>
      <c r="D997" s="50">
        <v>162226431</v>
      </c>
      <c r="E997" s="57" t="s">
        <v>281</v>
      </c>
      <c r="F997" s="58" t="s">
        <v>504</v>
      </c>
      <c r="G997" s="53" t="s">
        <v>368</v>
      </c>
      <c r="H997" s="51" t="s">
        <v>130</v>
      </c>
      <c r="I997" s="56">
        <v>106</v>
      </c>
      <c r="J997" s="52" t="s">
        <v>1669</v>
      </c>
      <c r="K997" s="171" t="str">
        <f t="shared" si="158"/>
        <v>106K16E42</v>
      </c>
      <c r="L997" s="172">
        <f t="shared" si="153"/>
        <v>1</v>
      </c>
      <c r="M997" s="173"/>
      <c r="N997" s="174" t="str">
        <f>IF(M997&lt;&gt;0,"Học Ghép","")</f>
        <v/>
      </c>
      <c r="O997" s="190" t="str">
        <f>VLOOKUP(D997,TH!D$3:K$3889,6,0)</f>
        <v>x</v>
      </c>
      <c r="P997" s="175" t="str">
        <f>IF(M997&lt;&gt;0,M997,IF(ISNA(VLOOKUP(D997,TH!D$4:K$3889,6,0))=TRUE,"Nợ HP",""))</f>
        <v/>
      </c>
      <c r="Q997" s="174">
        <f t="shared" si="156"/>
        <v>995</v>
      </c>
      <c r="R997" s="175">
        <f t="shared" si="155"/>
        <v>1</v>
      </c>
    </row>
    <row r="998" spans="1:18" ht="24.75" customHeight="1">
      <c r="A998" s="54">
        <f t="shared" si="154"/>
        <v>996</v>
      </c>
      <c r="B998" s="55" t="str">
        <f t="shared" si="151"/>
        <v>K16E4205</v>
      </c>
      <c r="C998" s="54">
        <f t="shared" si="152"/>
        <v>5</v>
      </c>
      <c r="D998" s="50">
        <v>162223375</v>
      </c>
      <c r="E998" s="57" t="s">
        <v>1088</v>
      </c>
      <c r="F998" s="58" t="s">
        <v>202</v>
      </c>
      <c r="G998" s="53" t="s">
        <v>871</v>
      </c>
      <c r="H998" s="51" t="s">
        <v>130</v>
      </c>
      <c r="I998" s="56">
        <v>106</v>
      </c>
      <c r="J998" s="52" t="s">
        <v>1669</v>
      </c>
      <c r="K998" s="171" t="str">
        <f t="shared" si="158"/>
        <v>106K16E42</v>
      </c>
      <c r="L998" s="172">
        <f t="shared" si="153"/>
        <v>1</v>
      </c>
      <c r="M998" s="173"/>
      <c r="N998" s="174" t="str">
        <f t="shared" si="157"/>
        <v/>
      </c>
      <c r="O998" s="190" t="str">
        <f>VLOOKUP(D998,TH!D$3:K$3889,6,0)</f>
        <v>x</v>
      </c>
      <c r="P998" s="175" t="str">
        <f>IF(M998&lt;&gt;0,M998,IF(ISNA(VLOOKUP(D998,TH!D$4:K$3889,6,0))=TRUE,"Nợ HP",""))</f>
        <v/>
      </c>
      <c r="Q998" s="174">
        <f t="shared" si="156"/>
        <v>996</v>
      </c>
      <c r="R998" s="175">
        <f t="shared" si="155"/>
        <v>1</v>
      </c>
    </row>
    <row r="999" spans="1:18" ht="24.75" customHeight="1">
      <c r="A999" s="54">
        <f t="shared" si="154"/>
        <v>997</v>
      </c>
      <c r="B999" s="55" t="str">
        <f t="shared" si="151"/>
        <v>K16E4206</v>
      </c>
      <c r="C999" s="54">
        <f t="shared" si="152"/>
        <v>6</v>
      </c>
      <c r="D999" s="50">
        <v>162223377</v>
      </c>
      <c r="E999" s="57" t="s">
        <v>635</v>
      </c>
      <c r="F999" s="58" t="s">
        <v>683</v>
      </c>
      <c r="G999" s="53" t="s">
        <v>936</v>
      </c>
      <c r="H999" s="51" t="s">
        <v>130</v>
      </c>
      <c r="I999" s="56">
        <v>106</v>
      </c>
      <c r="J999" s="52" t="s">
        <v>1669</v>
      </c>
      <c r="K999" s="171" t="str">
        <f t="shared" si="158"/>
        <v>106K16E42</v>
      </c>
      <c r="L999" s="172">
        <f t="shared" si="153"/>
        <v>1</v>
      </c>
      <c r="M999" s="173"/>
      <c r="N999" s="174" t="str">
        <f t="shared" si="157"/>
        <v/>
      </c>
      <c r="O999" s="190" t="str">
        <f>VLOOKUP(D999,TH!D$3:K$3889,6,0)</f>
        <v>x</v>
      </c>
      <c r="P999" s="175" t="str">
        <f>IF(M999&lt;&gt;0,M999,IF(ISNA(VLOOKUP(D999,TH!D$4:K$3889,6,0))=TRUE,"Nợ HP",""))</f>
        <v/>
      </c>
      <c r="Q999" s="174">
        <f t="shared" si="156"/>
        <v>997</v>
      </c>
      <c r="R999" s="175">
        <f t="shared" si="155"/>
        <v>1</v>
      </c>
    </row>
    <row r="1000" spans="1:18" ht="24.75" customHeight="1">
      <c r="A1000" s="54">
        <f t="shared" si="154"/>
        <v>998</v>
      </c>
      <c r="B1000" s="55" t="str">
        <f t="shared" si="151"/>
        <v>K16E4207</v>
      </c>
      <c r="C1000" s="54">
        <f t="shared" si="152"/>
        <v>7</v>
      </c>
      <c r="D1000" s="50">
        <v>162223381</v>
      </c>
      <c r="E1000" s="57" t="s">
        <v>1670</v>
      </c>
      <c r="F1000" s="58" t="s">
        <v>205</v>
      </c>
      <c r="G1000" s="53" t="s">
        <v>1671</v>
      </c>
      <c r="H1000" s="51" t="s">
        <v>130</v>
      </c>
      <c r="I1000" s="56">
        <v>106</v>
      </c>
      <c r="J1000" s="52" t="s">
        <v>1669</v>
      </c>
      <c r="K1000" s="171" t="str">
        <f t="shared" si="158"/>
        <v>106K16E42</v>
      </c>
      <c r="L1000" s="172">
        <f t="shared" si="153"/>
        <v>1</v>
      </c>
      <c r="M1000" s="173"/>
      <c r="N1000" s="174" t="str">
        <f t="shared" si="157"/>
        <v/>
      </c>
      <c r="O1000" s="190" t="str">
        <f>VLOOKUP(D1000,TH!D$3:K$3889,6,0)</f>
        <v>x</v>
      </c>
      <c r="P1000" s="175" t="str">
        <f>IF(M1000&lt;&gt;0,M1000,IF(ISNA(VLOOKUP(D1000,TH!D$4:K$3889,6,0))=TRUE,"Nợ HP",""))</f>
        <v/>
      </c>
      <c r="Q1000" s="174">
        <f t="shared" si="156"/>
        <v>998</v>
      </c>
      <c r="R1000" s="175">
        <f t="shared" si="155"/>
        <v>1</v>
      </c>
    </row>
    <row r="1001" spans="1:18" ht="24.75" customHeight="1">
      <c r="A1001" s="54">
        <f t="shared" si="154"/>
        <v>999</v>
      </c>
      <c r="B1001" s="55" t="str">
        <f t="shared" si="151"/>
        <v>K16E4208</v>
      </c>
      <c r="C1001" s="54">
        <f t="shared" si="152"/>
        <v>8</v>
      </c>
      <c r="D1001" s="50">
        <v>162223382</v>
      </c>
      <c r="E1001" s="57" t="s">
        <v>1068</v>
      </c>
      <c r="F1001" s="58" t="s">
        <v>1411</v>
      </c>
      <c r="G1001" s="53" t="s">
        <v>512</v>
      </c>
      <c r="H1001" s="51" t="s">
        <v>130</v>
      </c>
      <c r="I1001" s="56">
        <v>106</v>
      </c>
      <c r="J1001" s="52" t="s">
        <v>1669</v>
      </c>
      <c r="K1001" s="171" t="str">
        <f t="shared" si="158"/>
        <v>106K16E42</v>
      </c>
      <c r="L1001" s="172">
        <f t="shared" si="153"/>
        <v>1</v>
      </c>
      <c r="M1001" s="173"/>
      <c r="N1001" s="174" t="str">
        <f t="shared" si="157"/>
        <v/>
      </c>
      <c r="O1001" s="190" t="str">
        <f>VLOOKUP(D1001,TH!D$3:K$3889,6,0)</f>
        <v>x</v>
      </c>
      <c r="P1001" s="175" t="str">
        <f>IF(M1001&lt;&gt;0,M1001,IF(ISNA(VLOOKUP(D1001,TH!D$4:K$3889,6,0))=TRUE,"Nợ HP",""))</f>
        <v/>
      </c>
      <c r="Q1001" s="174">
        <f t="shared" si="156"/>
        <v>999</v>
      </c>
      <c r="R1001" s="175">
        <f t="shared" si="155"/>
        <v>1</v>
      </c>
    </row>
    <row r="1002" spans="1:18" ht="24.75" customHeight="1">
      <c r="A1002" s="54">
        <f t="shared" si="154"/>
        <v>1000</v>
      </c>
      <c r="B1002" s="55" t="str">
        <f t="shared" si="151"/>
        <v>K16E4209</v>
      </c>
      <c r="C1002" s="54">
        <f t="shared" si="152"/>
        <v>9</v>
      </c>
      <c r="D1002" s="50">
        <v>162263676</v>
      </c>
      <c r="E1002" s="57" t="s">
        <v>1024</v>
      </c>
      <c r="F1002" s="58" t="s">
        <v>1672</v>
      </c>
      <c r="G1002" s="53" t="s">
        <v>1673</v>
      </c>
      <c r="H1002" s="51" t="s">
        <v>1639</v>
      </c>
      <c r="I1002" s="56">
        <v>106</v>
      </c>
      <c r="J1002" s="52" t="s">
        <v>1669</v>
      </c>
      <c r="K1002" s="171" t="str">
        <f t="shared" si="158"/>
        <v>106K16E42</v>
      </c>
      <c r="L1002" s="172">
        <f t="shared" si="153"/>
        <v>1</v>
      </c>
      <c r="M1002" s="173"/>
      <c r="N1002" s="174" t="str">
        <f t="shared" si="157"/>
        <v/>
      </c>
      <c r="O1002" s="190" t="str">
        <f>VLOOKUP(D1002,TH!D$3:K$3889,6,0)</f>
        <v>x</v>
      </c>
      <c r="P1002" s="175" t="str">
        <f>IF(M1002&lt;&gt;0,M1002,IF(ISNA(VLOOKUP(D1002,TH!D$4:K$3889,6,0))=TRUE,"Nợ HP",""))</f>
        <v/>
      </c>
      <c r="Q1002" s="174">
        <f t="shared" si="156"/>
        <v>1000</v>
      </c>
      <c r="R1002" s="175">
        <f t="shared" si="155"/>
        <v>1</v>
      </c>
    </row>
    <row r="1003" spans="1:18" ht="24.75" customHeight="1">
      <c r="A1003" s="54">
        <f t="shared" si="154"/>
        <v>1001</v>
      </c>
      <c r="B1003" s="55" t="str">
        <f t="shared" si="151"/>
        <v>K16E4210</v>
      </c>
      <c r="C1003" s="54">
        <f t="shared" si="152"/>
        <v>10</v>
      </c>
      <c r="D1003" s="50">
        <v>162223384</v>
      </c>
      <c r="E1003" s="57" t="s">
        <v>1674</v>
      </c>
      <c r="F1003" s="58" t="s">
        <v>211</v>
      </c>
      <c r="G1003" s="53" t="s">
        <v>1675</v>
      </c>
      <c r="H1003" s="51" t="s">
        <v>130</v>
      </c>
      <c r="I1003" s="56">
        <v>106</v>
      </c>
      <c r="J1003" s="52" t="s">
        <v>1669</v>
      </c>
      <c r="K1003" s="171" t="str">
        <f t="shared" si="158"/>
        <v>106K16E42</v>
      </c>
      <c r="L1003" s="172">
        <f t="shared" si="153"/>
        <v>1</v>
      </c>
      <c r="M1003" s="173"/>
      <c r="N1003" s="174" t="str">
        <f t="shared" si="157"/>
        <v/>
      </c>
      <c r="O1003" s="190" t="str">
        <f>VLOOKUP(D1003,TH!D$3:K$3889,6,0)</f>
        <v>x</v>
      </c>
      <c r="P1003" s="175" t="str">
        <f>IF(M1003&lt;&gt;0,M1003,IF(ISNA(VLOOKUP(D1003,TH!D$4:K$3889,6,0))=TRUE,"Nợ HP",""))</f>
        <v/>
      </c>
      <c r="Q1003" s="174">
        <f t="shared" si="156"/>
        <v>1001</v>
      </c>
      <c r="R1003" s="175">
        <f t="shared" si="155"/>
        <v>1</v>
      </c>
    </row>
    <row r="1004" spans="1:18" ht="24.75" customHeight="1">
      <c r="A1004" s="54">
        <f t="shared" si="154"/>
        <v>1002</v>
      </c>
      <c r="B1004" s="55" t="str">
        <f t="shared" si="151"/>
        <v>K16E4211</v>
      </c>
      <c r="C1004" s="54">
        <f t="shared" si="152"/>
        <v>11</v>
      </c>
      <c r="D1004" s="50">
        <v>162223386</v>
      </c>
      <c r="E1004" s="57" t="s">
        <v>1482</v>
      </c>
      <c r="F1004" s="58" t="s">
        <v>1261</v>
      </c>
      <c r="G1004" s="53" t="s">
        <v>598</v>
      </c>
      <c r="H1004" s="51" t="s">
        <v>130</v>
      </c>
      <c r="I1004" s="56">
        <v>106</v>
      </c>
      <c r="J1004" s="52" t="s">
        <v>1669</v>
      </c>
      <c r="K1004" s="171" t="str">
        <f t="shared" si="158"/>
        <v>106K16E42</v>
      </c>
      <c r="L1004" s="172">
        <f t="shared" si="153"/>
        <v>1</v>
      </c>
      <c r="M1004" s="173"/>
      <c r="N1004" s="174" t="str">
        <f t="shared" si="157"/>
        <v/>
      </c>
      <c r="O1004" s="190" t="str">
        <f>VLOOKUP(D1004,TH!D$3:K$3889,6,0)</f>
        <v>x</v>
      </c>
      <c r="P1004" s="175" t="str">
        <f>IF(M1004&lt;&gt;0,M1004,IF(ISNA(VLOOKUP(D1004,TH!D$4:K$3889,6,0))=TRUE,"Nợ HP",""))</f>
        <v/>
      </c>
      <c r="Q1004" s="174">
        <f t="shared" si="156"/>
        <v>1002</v>
      </c>
      <c r="R1004" s="175">
        <f t="shared" si="155"/>
        <v>1</v>
      </c>
    </row>
    <row r="1005" spans="1:18" ht="24.75" customHeight="1">
      <c r="A1005" s="54">
        <f t="shared" si="154"/>
        <v>1003</v>
      </c>
      <c r="B1005" s="55" t="str">
        <f t="shared" si="151"/>
        <v>K16E4212</v>
      </c>
      <c r="C1005" s="54">
        <f t="shared" si="152"/>
        <v>12</v>
      </c>
      <c r="D1005" s="50">
        <v>162223391</v>
      </c>
      <c r="E1005" s="57" t="s">
        <v>1676</v>
      </c>
      <c r="F1005" s="58" t="s">
        <v>146</v>
      </c>
      <c r="G1005" s="53" t="s">
        <v>609</v>
      </c>
      <c r="H1005" s="51" t="s">
        <v>130</v>
      </c>
      <c r="I1005" s="56">
        <v>106</v>
      </c>
      <c r="J1005" s="52" t="s">
        <v>1669</v>
      </c>
      <c r="K1005" s="171" t="str">
        <f t="shared" si="158"/>
        <v>106K16E42</v>
      </c>
      <c r="L1005" s="172">
        <f t="shared" si="153"/>
        <v>1</v>
      </c>
      <c r="M1005" s="173"/>
      <c r="N1005" s="174" t="str">
        <f t="shared" si="157"/>
        <v/>
      </c>
      <c r="O1005" s="190" t="str">
        <f>VLOOKUP(D1005,TH!D$3:K$3889,6,0)</f>
        <v>x</v>
      </c>
      <c r="P1005" s="175" t="str">
        <f>IF(M1005&lt;&gt;0,M1005,IF(ISNA(VLOOKUP(D1005,TH!D$4:K$3889,6,0))=TRUE,"Nợ HP",""))</f>
        <v/>
      </c>
      <c r="Q1005" s="174">
        <f t="shared" si="156"/>
        <v>1003</v>
      </c>
      <c r="R1005" s="175">
        <f t="shared" si="155"/>
        <v>1</v>
      </c>
    </row>
    <row r="1006" spans="1:18" ht="24.75" customHeight="1">
      <c r="A1006" s="54">
        <f t="shared" si="154"/>
        <v>1004</v>
      </c>
      <c r="B1006" s="55" t="str">
        <f t="shared" si="151"/>
        <v>K16E4213</v>
      </c>
      <c r="C1006" s="54">
        <f t="shared" si="152"/>
        <v>13</v>
      </c>
      <c r="D1006" s="50">
        <v>162223395</v>
      </c>
      <c r="E1006" s="57" t="s">
        <v>1677</v>
      </c>
      <c r="F1006" s="58" t="s">
        <v>1312</v>
      </c>
      <c r="G1006" s="53" t="s">
        <v>1678</v>
      </c>
      <c r="H1006" s="51" t="s">
        <v>130</v>
      </c>
      <c r="I1006" s="56">
        <v>106</v>
      </c>
      <c r="J1006" s="52" t="s">
        <v>1669</v>
      </c>
      <c r="K1006" s="171" t="str">
        <f t="shared" si="158"/>
        <v>106K16E42</v>
      </c>
      <c r="L1006" s="172">
        <f t="shared" si="153"/>
        <v>1</v>
      </c>
      <c r="M1006" s="173"/>
      <c r="N1006" s="174" t="str">
        <f t="shared" si="157"/>
        <v/>
      </c>
      <c r="O1006" s="190" t="str">
        <f>VLOOKUP(D1006,TH!D$3:K$3889,6,0)</f>
        <v>x</v>
      </c>
      <c r="P1006" s="175" t="str">
        <f>IF(M1006&lt;&gt;0,M1006,IF(ISNA(VLOOKUP(D1006,TH!D$4:K$3889,6,0))=TRUE,"Nợ HP",""))</f>
        <v/>
      </c>
      <c r="Q1006" s="174">
        <f t="shared" si="156"/>
        <v>1004</v>
      </c>
      <c r="R1006" s="175">
        <f t="shared" si="155"/>
        <v>1</v>
      </c>
    </row>
    <row r="1007" spans="1:18" ht="24.75" customHeight="1">
      <c r="A1007" s="54">
        <f t="shared" si="154"/>
        <v>1005</v>
      </c>
      <c r="B1007" s="55" t="str">
        <f t="shared" si="151"/>
        <v>K16E4214</v>
      </c>
      <c r="C1007" s="54">
        <f t="shared" si="152"/>
        <v>14</v>
      </c>
      <c r="D1007" s="50">
        <v>162223396</v>
      </c>
      <c r="E1007" s="57" t="s">
        <v>1038</v>
      </c>
      <c r="F1007" s="58" t="s">
        <v>692</v>
      </c>
      <c r="G1007" s="53" t="s">
        <v>733</v>
      </c>
      <c r="H1007" s="51" t="s">
        <v>130</v>
      </c>
      <c r="I1007" s="56">
        <v>106</v>
      </c>
      <c r="J1007" s="52" t="s">
        <v>1669</v>
      </c>
      <c r="K1007" s="171" t="str">
        <f t="shared" si="158"/>
        <v>106K16E42</v>
      </c>
      <c r="L1007" s="172">
        <f t="shared" si="153"/>
        <v>1</v>
      </c>
      <c r="M1007" s="173"/>
      <c r="N1007" s="174" t="str">
        <f t="shared" si="157"/>
        <v/>
      </c>
      <c r="O1007" s="190" t="str">
        <f>VLOOKUP(D1007,TH!D$3:K$3889,6,0)</f>
        <v>x</v>
      </c>
      <c r="P1007" s="175" t="str">
        <f>IF(M1007&lt;&gt;0,M1007,IF(ISNA(VLOOKUP(D1007,TH!D$4:K$3889,6,0))=TRUE,"Nợ HP",""))</f>
        <v/>
      </c>
      <c r="Q1007" s="174">
        <f t="shared" si="156"/>
        <v>1005</v>
      </c>
      <c r="R1007" s="175">
        <f t="shared" si="155"/>
        <v>1</v>
      </c>
    </row>
    <row r="1008" spans="1:18" ht="24.75" customHeight="1">
      <c r="A1008" s="54">
        <f t="shared" si="154"/>
        <v>1006</v>
      </c>
      <c r="B1008" s="55" t="str">
        <f t="shared" si="151"/>
        <v>K16E4215</v>
      </c>
      <c r="C1008" s="54">
        <f t="shared" si="152"/>
        <v>15</v>
      </c>
      <c r="D1008" s="50">
        <v>162223397</v>
      </c>
      <c r="E1008" s="57" t="s">
        <v>281</v>
      </c>
      <c r="F1008" s="58" t="s">
        <v>238</v>
      </c>
      <c r="G1008" s="53" t="s">
        <v>1679</v>
      </c>
      <c r="H1008" s="51" t="s">
        <v>130</v>
      </c>
      <c r="I1008" s="56">
        <v>106</v>
      </c>
      <c r="J1008" s="52" t="s">
        <v>1669</v>
      </c>
      <c r="K1008" s="171" t="str">
        <f t="shared" si="158"/>
        <v>106K16E42</v>
      </c>
      <c r="L1008" s="172">
        <f t="shared" si="153"/>
        <v>1</v>
      </c>
      <c r="M1008" s="173"/>
      <c r="N1008" s="174" t="str">
        <f t="shared" si="157"/>
        <v/>
      </c>
      <c r="O1008" s="190" t="str">
        <f>VLOOKUP(D1008,TH!D$3:K$3889,6,0)</f>
        <v>x</v>
      </c>
      <c r="P1008" s="175" t="str">
        <f>IF(M1008&lt;&gt;0,M1008,IF(ISNA(VLOOKUP(D1008,TH!D$4:K$3889,6,0))=TRUE,"Nợ HP",""))</f>
        <v/>
      </c>
      <c r="Q1008" s="174">
        <f t="shared" si="156"/>
        <v>1006</v>
      </c>
      <c r="R1008" s="175">
        <f t="shared" si="155"/>
        <v>1</v>
      </c>
    </row>
    <row r="1009" spans="1:18" ht="24.75" customHeight="1">
      <c r="A1009" s="54">
        <f t="shared" si="154"/>
        <v>1007</v>
      </c>
      <c r="B1009" s="55" t="str">
        <f t="shared" si="151"/>
        <v>K16E4216</v>
      </c>
      <c r="C1009" s="54">
        <f t="shared" si="152"/>
        <v>16</v>
      </c>
      <c r="D1009" s="50">
        <v>162227671</v>
      </c>
      <c r="E1009" s="57" t="s">
        <v>1680</v>
      </c>
      <c r="F1009" s="58" t="s">
        <v>241</v>
      </c>
      <c r="G1009" s="53">
        <v>33411</v>
      </c>
      <c r="H1009" s="51" t="s">
        <v>130</v>
      </c>
      <c r="I1009" s="56">
        <v>106</v>
      </c>
      <c r="J1009" s="52" t="s">
        <v>1669</v>
      </c>
      <c r="K1009" s="171" t="str">
        <f t="shared" si="158"/>
        <v>106K16E42</v>
      </c>
      <c r="L1009" s="172">
        <f t="shared" si="153"/>
        <v>1</v>
      </c>
      <c r="M1009" s="173"/>
      <c r="N1009" s="174" t="str">
        <f t="shared" si="157"/>
        <v/>
      </c>
      <c r="O1009" s="190" t="str">
        <f>VLOOKUP(D1009,TH!D$3:K$3889,6,0)</f>
        <v>x</v>
      </c>
      <c r="P1009" s="175" t="str">
        <f>IF(M1009&lt;&gt;0,M1009,IF(ISNA(VLOOKUP(D1009,TH!D$4:K$3889,6,0))=TRUE,"Nợ HP",""))</f>
        <v/>
      </c>
      <c r="Q1009" s="174">
        <f t="shared" si="156"/>
        <v>1007</v>
      </c>
      <c r="R1009" s="175">
        <f t="shared" si="155"/>
        <v>1</v>
      </c>
    </row>
    <row r="1010" spans="1:18" ht="24.75" customHeight="1">
      <c r="A1010" s="54">
        <f t="shared" si="154"/>
        <v>1008</v>
      </c>
      <c r="B1010" s="55" t="str">
        <f t="shared" si="151"/>
        <v>K16E4217</v>
      </c>
      <c r="C1010" s="54">
        <f t="shared" si="152"/>
        <v>17</v>
      </c>
      <c r="D1010" s="50">
        <v>162223399</v>
      </c>
      <c r="E1010" s="57" t="s">
        <v>1681</v>
      </c>
      <c r="F1010" s="58" t="s">
        <v>112</v>
      </c>
      <c r="G1010" s="53" t="s">
        <v>1375</v>
      </c>
      <c r="H1010" s="51" t="s">
        <v>130</v>
      </c>
      <c r="I1010" s="56">
        <v>106</v>
      </c>
      <c r="J1010" s="52" t="s">
        <v>1669</v>
      </c>
      <c r="K1010" s="171" t="str">
        <f t="shared" si="158"/>
        <v>106K16E42</v>
      </c>
      <c r="L1010" s="172">
        <f t="shared" si="153"/>
        <v>1</v>
      </c>
      <c r="M1010" s="173"/>
      <c r="N1010" s="174" t="str">
        <f t="shared" si="157"/>
        <v/>
      </c>
      <c r="O1010" s="190" t="str">
        <f>VLOOKUP(D1010,TH!D$3:K$3889,6,0)</f>
        <v>x</v>
      </c>
      <c r="P1010" s="175" t="str">
        <f>IF(M1010&lt;&gt;0,M1010,IF(ISNA(VLOOKUP(D1010,TH!D$4:K$3889,6,0))=TRUE,"Nợ HP",""))</f>
        <v/>
      </c>
      <c r="Q1010" s="174">
        <f t="shared" si="156"/>
        <v>1008</v>
      </c>
      <c r="R1010" s="175">
        <f t="shared" si="155"/>
        <v>1</v>
      </c>
    </row>
    <row r="1011" spans="1:18" ht="24.75" customHeight="1">
      <c r="A1011" s="54">
        <f t="shared" si="154"/>
        <v>1009</v>
      </c>
      <c r="B1011" s="55" t="str">
        <f t="shared" si="151"/>
        <v>K16E4218</v>
      </c>
      <c r="C1011" s="54">
        <f t="shared" si="152"/>
        <v>18</v>
      </c>
      <c r="D1011" s="50">
        <v>162227086</v>
      </c>
      <c r="E1011" s="57" t="s">
        <v>1682</v>
      </c>
      <c r="F1011" s="58" t="s">
        <v>459</v>
      </c>
      <c r="G1011" s="53" t="s">
        <v>1271</v>
      </c>
      <c r="H1011" s="51" t="s">
        <v>130</v>
      </c>
      <c r="I1011" s="56">
        <v>106</v>
      </c>
      <c r="J1011" s="52" t="s">
        <v>1669</v>
      </c>
      <c r="K1011" s="171" t="str">
        <f t="shared" si="158"/>
        <v>106K16E42</v>
      </c>
      <c r="L1011" s="172">
        <f t="shared" si="153"/>
        <v>1</v>
      </c>
      <c r="M1011" s="173"/>
      <c r="N1011" s="174" t="str">
        <f t="shared" si="157"/>
        <v/>
      </c>
      <c r="O1011" s="190" t="str">
        <f>VLOOKUP(D1011,TH!D$3:K$3889,6,0)</f>
        <v>x</v>
      </c>
      <c r="P1011" s="175" t="str">
        <f>IF(M1011&lt;&gt;0,M1011,IF(ISNA(VLOOKUP(D1011,TH!D$4:K$3889,6,0))=TRUE,"Nợ HP",""))</f>
        <v/>
      </c>
      <c r="Q1011" s="174">
        <f t="shared" si="156"/>
        <v>1009</v>
      </c>
      <c r="R1011" s="175">
        <f t="shared" si="155"/>
        <v>1</v>
      </c>
    </row>
    <row r="1012" spans="1:18" ht="24.75" customHeight="1">
      <c r="A1012" s="54">
        <f t="shared" si="154"/>
        <v>1010</v>
      </c>
      <c r="B1012" s="55" t="str">
        <f t="shared" si="151"/>
        <v>K16E4219</v>
      </c>
      <c r="C1012" s="54">
        <f t="shared" si="152"/>
        <v>19</v>
      </c>
      <c r="D1012" s="50">
        <v>162123065</v>
      </c>
      <c r="E1012" s="57" t="s">
        <v>974</v>
      </c>
      <c r="F1012" s="58" t="s">
        <v>361</v>
      </c>
      <c r="G1012" s="53" t="s">
        <v>1338</v>
      </c>
      <c r="H1012" s="51" t="s">
        <v>130</v>
      </c>
      <c r="I1012" s="56">
        <v>106</v>
      </c>
      <c r="J1012" s="52" t="s">
        <v>1669</v>
      </c>
      <c r="K1012" s="171" t="str">
        <f t="shared" si="158"/>
        <v>106K16E42</v>
      </c>
      <c r="L1012" s="172">
        <f t="shared" si="153"/>
        <v>1</v>
      </c>
      <c r="M1012" s="173"/>
      <c r="N1012" s="174" t="str">
        <f t="shared" si="157"/>
        <v/>
      </c>
      <c r="O1012" s="190" t="str">
        <f>VLOOKUP(D1012,TH!D$3:K$3889,6,0)</f>
        <v>x</v>
      </c>
      <c r="P1012" s="175" t="str">
        <f>IF(M1012&lt;&gt;0,M1012,IF(ISNA(VLOOKUP(D1012,TH!D$4:K$3889,6,0))=TRUE,"Nợ HP",""))</f>
        <v/>
      </c>
      <c r="Q1012" s="174">
        <f t="shared" si="156"/>
        <v>1010</v>
      </c>
      <c r="R1012" s="175">
        <f t="shared" si="155"/>
        <v>1</v>
      </c>
    </row>
    <row r="1013" spans="1:18" ht="24.75" customHeight="1">
      <c r="A1013" s="54">
        <f t="shared" si="154"/>
        <v>1011</v>
      </c>
      <c r="B1013" s="55" t="str">
        <f t="shared" si="151"/>
        <v>K16E4220</v>
      </c>
      <c r="C1013" s="54">
        <f t="shared" si="152"/>
        <v>20</v>
      </c>
      <c r="D1013" s="50">
        <v>162223408</v>
      </c>
      <c r="E1013" s="57" t="s">
        <v>248</v>
      </c>
      <c r="F1013" s="58" t="s">
        <v>143</v>
      </c>
      <c r="G1013" s="53" t="s">
        <v>247</v>
      </c>
      <c r="H1013" s="51" t="s">
        <v>130</v>
      </c>
      <c r="I1013" s="56">
        <v>106</v>
      </c>
      <c r="J1013" s="52" t="s">
        <v>1669</v>
      </c>
      <c r="K1013" s="171" t="str">
        <f t="shared" si="158"/>
        <v>106K16E42</v>
      </c>
      <c r="L1013" s="172">
        <f t="shared" si="153"/>
        <v>1</v>
      </c>
      <c r="M1013" s="173"/>
      <c r="N1013" s="174" t="str">
        <f t="shared" si="157"/>
        <v/>
      </c>
      <c r="O1013" s="190" t="str">
        <f>VLOOKUP(D1013,TH!D$3:K$3889,6,0)</f>
        <v>x</v>
      </c>
      <c r="P1013" s="175" t="str">
        <f>IF(M1013&lt;&gt;0,M1013,IF(ISNA(VLOOKUP(D1013,TH!D$4:K$3889,6,0))=TRUE,"Nợ HP",""))</f>
        <v/>
      </c>
      <c r="Q1013" s="174">
        <f t="shared" si="156"/>
        <v>1011</v>
      </c>
      <c r="R1013" s="175">
        <f t="shared" si="155"/>
        <v>1</v>
      </c>
    </row>
    <row r="1014" spans="1:18" ht="24.75" customHeight="1">
      <c r="A1014" s="54">
        <f t="shared" si="154"/>
        <v>1012</v>
      </c>
      <c r="B1014" s="55" t="str">
        <f t="shared" si="151"/>
        <v>K16E4221</v>
      </c>
      <c r="C1014" s="54">
        <f t="shared" si="152"/>
        <v>21</v>
      </c>
      <c r="D1014" s="50">
        <v>162223410</v>
      </c>
      <c r="E1014" s="57" t="s">
        <v>281</v>
      </c>
      <c r="F1014" s="58" t="s">
        <v>642</v>
      </c>
      <c r="G1014" s="53" t="s">
        <v>680</v>
      </c>
      <c r="H1014" s="51" t="s">
        <v>130</v>
      </c>
      <c r="I1014" s="56">
        <v>106</v>
      </c>
      <c r="J1014" s="52" t="s">
        <v>1669</v>
      </c>
      <c r="K1014" s="171" t="str">
        <f t="shared" si="158"/>
        <v>106K16E42</v>
      </c>
      <c r="L1014" s="172">
        <f t="shared" si="153"/>
        <v>1</v>
      </c>
      <c r="M1014" s="173"/>
      <c r="N1014" s="174" t="str">
        <f t="shared" si="157"/>
        <v/>
      </c>
      <c r="O1014" s="190" t="str">
        <f>VLOOKUP(D1014,TH!D$3:K$3889,6,0)</f>
        <v>x</v>
      </c>
      <c r="P1014" s="175" t="str">
        <f>IF(M1014&lt;&gt;0,M1014,IF(ISNA(VLOOKUP(D1014,TH!D$4:K$3889,6,0))=TRUE,"Nợ HP",""))</f>
        <v/>
      </c>
      <c r="Q1014" s="174">
        <f t="shared" si="156"/>
        <v>1012</v>
      </c>
      <c r="R1014" s="175">
        <f t="shared" si="155"/>
        <v>1</v>
      </c>
    </row>
    <row r="1015" spans="1:18" ht="24.75" customHeight="1">
      <c r="A1015" s="54">
        <f t="shared" si="154"/>
        <v>1013</v>
      </c>
      <c r="B1015" s="55" t="str">
        <f t="shared" si="151"/>
        <v>K16E4222</v>
      </c>
      <c r="C1015" s="54">
        <f t="shared" si="152"/>
        <v>22</v>
      </c>
      <c r="D1015" s="50">
        <v>162226923</v>
      </c>
      <c r="E1015" s="57" t="s">
        <v>1683</v>
      </c>
      <c r="F1015" s="58" t="s">
        <v>546</v>
      </c>
      <c r="G1015" s="53" t="s">
        <v>242</v>
      </c>
      <c r="H1015" s="51" t="s">
        <v>1639</v>
      </c>
      <c r="I1015" s="56">
        <v>106</v>
      </c>
      <c r="J1015" s="52" t="s">
        <v>1669</v>
      </c>
      <c r="K1015" s="171" t="str">
        <f t="shared" si="158"/>
        <v>106K16E42</v>
      </c>
      <c r="L1015" s="172">
        <f t="shared" si="153"/>
        <v>1</v>
      </c>
      <c r="M1015" s="173"/>
      <c r="N1015" s="174" t="str">
        <f t="shared" si="157"/>
        <v/>
      </c>
      <c r="O1015" s="190" t="str">
        <f>VLOOKUP(D1015,TH!D$3:K$3889,6,0)</f>
        <v>x</v>
      </c>
      <c r="P1015" s="175" t="str">
        <f>IF(M1015&lt;&gt;0,M1015,IF(ISNA(VLOOKUP(D1015,TH!D$4:K$3889,6,0))=TRUE,"Nợ HP",""))</f>
        <v/>
      </c>
      <c r="Q1015" s="174">
        <f t="shared" si="156"/>
        <v>1013</v>
      </c>
      <c r="R1015" s="175">
        <f t="shared" si="155"/>
        <v>1</v>
      </c>
    </row>
    <row r="1016" spans="1:18" ht="24.75" customHeight="1">
      <c r="A1016" s="54">
        <f t="shared" si="154"/>
        <v>1014</v>
      </c>
      <c r="B1016" s="55" t="str">
        <f t="shared" si="151"/>
        <v>K16E4223</v>
      </c>
      <c r="C1016" s="54">
        <f t="shared" si="152"/>
        <v>23</v>
      </c>
      <c r="D1016" s="50">
        <v>162223412</v>
      </c>
      <c r="E1016" s="57" t="s">
        <v>1684</v>
      </c>
      <c r="F1016" s="58" t="s">
        <v>649</v>
      </c>
      <c r="G1016" s="53" t="s">
        <v>1685</v>
      </c>
      <c r="H1016" s="51" t="s">
        <v>130</v>
      </c>
      <c r="I1016" s="56">
        <v>106</v>
      </c>
      <c r="J1016" s="52" t="s">
        <v>1669</v>
      </c>
      <c r="K1016" s="171" t="str">
        <f t="shared" si="158"/>
        <v>106K16E42</v>
      </c>
      <c r="L1016" s="172">
        <f t="shared" si="153"/>
        <v>1</v>
      </c>
      <c r="M1016" s="173"/>
      <c r="N1016" s="174" t="str">
        <f t="shared" si="157"/>
        <v/>
      </c>
      <c r="O1016" s="190" t="str">
        <f>VLOOKUP(D1016,TH!D$3:K$3889,6,0)</f>
        <v>x</v>
      </c>
      <c r="P1016" s="175" t="str">
        <f>IF(M1016&lt;&gt;0,M1016,IF(ISNA(VLOOKUP(D1016,TH!D$4:K$3889,6,0))=TRUE,"Nợ HP",""))</f>
        <v/>
      </c>
      <c r="Q1016" s="174">
        <f t="shared" si="156"/>
        <v>1014</v>
      </c>
      <c r="R1016" s="175">
        <f t="shared" si="155"/>
        <v>1</v>
      </c>
    </row>
    <row r="1017" spans="1:18" ht="24.75" customHeight="1">
      <c r="A1017" s="54">
        <f t="shared" si="154"/>
        <v>1015</v>
      </c>
      <c r="B1017" s="55" t="str">
        <f t="shared" si="151"/>
        <v>K16E4224</v>
      </c>
      <c r="C1017" s="54">
        <f t="shared" si="152"/>
        <v>24</v>
      </c>
      <c r="D1017" s="50">
        <v>162223414</v>
      </c>
      <c r="E1017" s="57" t="s">
        <v>1686</v>
      </c>
      <c r="F1017" s="58" t="s">
        <v>1687</v>
      </c>
      <c r="G1017" s="53" t="s">
        <v>1314</v>
      </c>
      <c r="H1017" s="51" t="s">
        <v>130</v>
      </c>
      <c r="I1017" s="56">
        <v>106</v>
      </c>
      <c r="J1017" s="52" t="s">
        <v>1669</v>
      </c>
      <c r="K1017" s="171" t="str">
        <f t="shared" si="158"/>
        <v>106K16E42</v>
      </c>
      <c r="L1017" s="172">
        <f t="shared" si="153"/>
        <v>1</v>
      </c>
      <c r="M1017" s="173"/>
      <c r="N1017" s="174" t="str">
        <f t="shared" si="157"/>
        <v/>
      </c>
      <c r="O1017" s="190" t="str">
        <f>VLOOKUP(D1017,TH!D$3:K$3889,6,0)</f>
        <v>x</v>
      </c>
      <c r="P1017" s="175" t="str">
        <f>IF(M1017&lt;&gt;0,M1017,IF(ISNA(VLOOKUP(D1017,TH!D$4:K$3889,6,0))=TRUE,"Nợ HP",""))</f>
        <v/>
      </c>
      <c r="Q1017" s="174">
        <f t="shared" si="156"/>
        <v>1015</v>
      </c>
      <c r="R1017" s="175">
        <f t="shared" si="155"/>
        <v>1</v>
      </c>
    </row>
    <row r="1018" spans="1:18" ht="24.75" customHeight="1">
      <c r="A1018" s="54">
        <f t="shared" si="154"/>
        <v>1016</v>
      </c>
      <c r="B1018" s="55" t="str">
        <f t="shared" si="151"/>
        <v>K16E4225</v>
      </c>
      <c r="C1018" s="54">
        <f t="shared" si="152"/>
        <v>25</v>
      </c>
      <c r="D1018" s="50">
        <v>162223416</v>
      </c>
      <c r="E1018" s="57" t="s">
        <v>1024</v>
      </c>
      <c r="F1018" s="58" t="s">
        <v>1688</v>
      </c>
      <c r="G1018" s="53" t="s">
        <v>249</v>
      </c>
      <c r="H1018" s="51" t="s">
        <v>130</v>
      </c>
      <c r="I1018" s="56">
        <v>106</v>
      </c>
      <c r="J1018" s="52" t="s">
        <v>1669</v>
      </c>
      <c r="K1018" s="171" t="str">
        <f t="shared" si="158"/>
        <v>106K16E42</v>
      </c>
      <c r="L1018" s="172">
        <f t="shared" si="153"/>
        <v>1</v>
      </c>
      <c r="M1018" s="173"/>
      <c r="N1018" s="174" t="str">
        <f t="shared" si="157"/>
        <v/>
      </c>
      <c r="O1018" s="190" t="str">
        <f>VLOOKUP(D1018,TH!D$3:K$3889,6,0)</f>
        <v>x</v>
      </c>
      <c r="P1018" s="175" t="str">
        <f>IF(M1018&lt;&gt;0,M1018,IF(ISNA(VLOOKUP(D1018,TH!D$4:K$3889,6,0))=TRUE,"Nợ HP",""))</f>
        <v/>
      </c>
      <c r="Q1018" s="174">
        <f t="shared" si="156"/>
        <v>1016</v>
      </c>
      <c r="R1018" s="175">
        <f t="shared" si="155"/>
        <v>1</v>
      </c>
    </row>
    <row r="1019" spans="1:18" ht="24.75" customHeight="1">
      <c r="A1019" s="54">
        <f t="shared" si="154"/>
        <v>1017</v>
      </c>
      <c r="B1019" s="55" t="str">
        <f t="shared" si="151"/>
        <v>K16E4226</v>
      </c>
      <c r="C1019" s="54">
        <f t="shared" si="152"/>
        <v>26</v>
      </c>
      <c r="D1019" s="50">
        <v>162223420</v>
      </c>
      <c r="E1019" s="57" t="s">
        <v>1689</v>
      </c>
      <c r="F1019" s="58" t="s">
        <v>1690</v>
      </c>
      <c r="G1019" s="53" t="s">
        <v>854</v>
      </c>
      <c r="H1019" s="51" t="s">
        <v>130</v>
      </c>
      <c r="I1019" s="56">
        <v>106</v>
      </c>
      <c r="J1019" s="52" t="s">
        <v>1669</v>
      </c>
      <c r="K1019" s="171" t="str">
        <f t="shared" si="158"/>
        <v>106K16E42</v>
      </c>
      <c r="L1019" s="172">
        <f t="shared" si="153"/>
        <v>1</v>
      </c>
      <c r="M1019" s="173"/>
      <c r="N1019" s="174" t="str">
        <f t="shared" si="157"/>
        <v/>
      </c>
      <c r="O1019" s="190" t="str">
        <f>VLOOKUP(D1019,TH!D$3:K$3889,6,0)</f>
        <v>x</v>
      </c>
      <c r="P1019" s="175" t="str">
        <f>IF(M1019&lt;&gt;0,M1019,IF(ISNA(VLOOKUP(D1019,TH!D$4:K$3889,6,0))=TRUE,"Nợ HP",""))</f>
        <v/>
      </c>
      <c r="Q1019" s="174">
        <f t="shared" si="156"/>
        <v>1017</v>
      </c>
      <c r="R1019" s="175">
        <f t="shared" si="155"/>
        <v>1</v>
      </c>
    </row>
    <row r="1020" spans="1:18" ht="24.75" customHeight="1">
      <c r="A1020" s="54">
        <f t="shared" si="154"/>
        <v>1018</v>
      </c>
      <c r="B1020" s="55" t="str">
        <f t="shared" si="151"/>
        <v>K16E4227</v>
      </c>
      <c r="C1020" s="54">
        <f t="shared" si="152"/>
        <v>27</v>
      </c>
      <c r="D1020" s="50">
        <v>162227420</v>
      </c>
      <c r="E1020" s="57" t="s">
        <v>304</v>
      </c>
      <c r="F1020" s="58" t="s">
        <v>305</v>
      </c>
      <c r="G1020" s="53" t="s">
        <v>1256</v>
      </c>
      <c r="H1020" s="51" t="s">
        <v>1639</v>
      </c>
      <c r="I1020" s="56">
        <v>106</v>
      </c>
      <c r="J1020" s="52" t="s">
        <v>1669</v>
      </c>
      <c r="K1020" s="171" t="str">
        <f t="shared" si="158"/>
        <v>106K16E42</v>
      </c>
      <c r="L1020" s="172">
        <f t="shared" si="153"/>
        <v>1</v>
      </c>
      <c r="M1020" s="173"/>
      <c r="N1020" s="174" t="str">
        <f t="shared" si="157"/>
        <v/>
      </c>
      <c r="O1020" s="190" t="str">
        <f>VLOOKUP(D1020,TH!D$3:K$3889,6,0)</f>
        <v>x</v>
      </c>
      <c r="P1020" s="175" t="str">
        <f>IF(M1020&lt;&gt;0,M1020,IF(ISNA(VLOOKUP(D1020,TH!D$4:K$3889,6,0))=TRUE,"Nợ HP",""))</f>
        <v/>
      </c>
      <c r="Q1020" s="174">
        <f t="shared" si="156"/>
        <v>1018</v>
      </c>
      <c r="R1020" s="175">
        <f t="shared" si="155"/>
        <v>1</v>
      </c>
    </row>
    <row r="1021" spans="1:18" ht="24.75" customHeight="1">
      <c r="A1021" s="54">
        <f t="shared" si="154"/>
        <v>1019</v>
      </c>
      <c r="B1021" s="55" t="str">
        <f t="shared" si="151"/>
        <v>K16E4228</v>
      </c>
      <c r="C1021" s="54">
        <f t="shared" si="152"/>
        <v>28</v>
      </c>
      <c r="D1021" s="50">
        <v>162223424</v>
      </c>
      <c r="E1021" s="57" t="s">
        <v>1691</v>
      </c>
      <c r="F1021" s="58" t="s">
        <v>1692</v>
      </c>
      <c r="G1021" s="53" t="s">
        <v>1480</v>
      </c>
      <c r="H1021" s="51" t="s">
        <v>130</v>
      </c>
      <c r="I1021" s="56">
        <v>106</v>
      </c>
      <c r="J1021" s="52" t="s">
        <v>1669</v>
      </c>
      <c r="K1021" s="171" t="str">
        <f t="shared" si="158"/>
        <v>106K16E42</v>
      </c>
      <c r="L1021" s="172">
        <f t="shared" si="153"/>
        <v>1</v>
      </c>
      <c r="M1021" s="173"/>
      <c r="N1021" s="174" t="str">
        <f t="shared" si="157"/>
        <v/>
      </c>
      <c r="O1021" s="190" t="str">
        <f>VLOOKUP(D1021,TH!D$3:K$3889,6,0)</f>
        <v>x</v>
      </c>
      <c r="P1021" s="175" t="str">
        <f>IF(M1021&lt;&gt;0,M1021,IF(ISNA(VLOOKUP(D1021,TH!D$4:K$3889,6,0))=TRUE,"Nợ HP",""))</f>
        <v/>
      </c>
      <c r="Q1021" s="174">
        <f t="shared" si="156"/>
        <v>1019</v>
      </c>
      <c r="R1021" s="175">
        <f t="shared" si="155"/>
        <v>1</v>
      </c>
    </row>
    <row r="1022" spans="1:18" ht="24.75" customHeight="1">
      <c r="A1022" s="54">
        <f t="shared" si="154"/>
        <v>1020</v>
      </c>
      <c r="B1022" s="55" t="str">
        <f t="shared" si="151"/>
        <v>K16E4229</v>
      </c>
      <c r="C1022" s="54">
        <f t="shared" si="152"/>
        <v>29</v>
      </c>
      <c r="D1022" s="50">
        <v>162223426</v>
      </c>
      <c r="E1022" s="57" t="s">
        <v>416</v>
      </c>
      <c r="F1022" s="58" t="s">
        <v>565</v>
      </c>
      <c r="G1022" s="53" t="s">
        <v>1693</v>
      </c>
      <c r="H1022" s="51" t="s">
        <v>130</v>
      </c>
      <c r="I1022" s="56">
        <v>106</v>
      </c>
      <c r="J1022" s="52" t="s">
        <v>1669</v>
      </c>
      <c r="K1022" s="171" t="str">
        <f t="shared" si="158"/>
        <v>106K16E42</v>
      </c>
      <c r="L1022" s="172">
        <f t="shared" si="153"/>
        <v>1</v>
      </c>
      <c r="M1022" s="173"/>
      <c r="N1022" s="174" t="str">
        <f t="shared" si="157"/>
        <v/>
      </c>
      <c r="O1022" s="190" t="str">
        <f>VLOOKUP(D1022,TH!D$3:K$3889,6,0)</f>
        <v>x</v>
      </c>
      <c r="P1022" s="175" t="str">
        <f>IF(M1022&lt;&gt;0,M1022,IF(ISNA(VLOOKUP(D1022,TH!D$4:K$3889,6,0))=TRUE,"Nợ HP",""))</f>
        <v/>
      </c>
      <c r="Q1022" s="174">
        <f t="shared" si="156"/>
        <v>1020</v>
      </c>
      <c r="R1022" s="175">
        <f t="shared" si="155"/>
        <v>1</v>
      </c>
    </row>
    <row r="1023" spans="1:18" ht="24.75" customHeight="1">
      <c r="A1023" s="54">
        <f t="shared" si="154"/>
        <v>1021</v>
      </c>
      <c r="B1023" s="55" t="str">
        <f t="shared" si="151"/>
        <v>K16E4230</v>
      </c>
      <c r="C1023" s="54">
        <f t="shared" si="152"/>
        <v>30</v>
      </c>
      <c r="D1023" s="50">
        <v>162223430</v>
      </c>
      <c r="E1023" s="57" t="s">
        <v>353</v>
      </c>
      <c r="F1023" s="58" t="s">
        <v>308</v>
      </c>
      <c r="G1023" s="53" t="s">
        <v>1694</v>
      </c>
      <c r="H1023" s="51" t="s">
        <v>130</v>
      </c>
      <c r="I1023" s="56">
        <v>106</v>
      </c>
      <c r="J1023" s="52" t="s">
        <v>1669</v>
      </c>
      <c r="K1023" s="171" t="str">
        <f t="shared" si="158"/>
        <v>106K16E42</v>
      </c>
      <c r="L1023" s="172">
        <f t="shared" si="153"/>
        <v>1</v>
      </c>
      <c r="M1023" s="173"/>
      <c r="N1023" s="174" t="str">
        <f t="shared" si="157"/>
        <v/>
      </c>
      <c r="O1023" s="190" t="str">
        <f>VLOOKUP(D1023,TH!D$3:K$3889,6,0)</f>
        <v>x</v>
      </c>
      <c r="P1023" s="175" t="str">
        <f>IF(M1023&lt;&gt;0,M1023,IF(ISNA(VLOOKUP(D1023,TH!D$4:K$3889,6,0))=TRUE,"Nợ HP",""))</f>
        <v/>
      </c>
      <c r="Q1023" s="174">
        <f t="shared" si="156"/>
        <v>1021</v>
      </c>
      <c r="R1023" s="175">
        <f t="shared" si="155"/>
        <v>1</v>
      </c>
    </row>
    <row r="1024" spans="1:18" ht="24.75" customHeight="1">
      <c r="A1024" s="54">
        <f t="shared" si="154"/>
        <v>1022</v>
      </c>
      <c r="B1024" s="55" t="str">
        <f t="shared" si="151"/>
        <v>K16E4231</v>
      </c>
      <c r="C1024" s="54">
        <f t="shared" si="152"/>
        <v>31</v>
      </c>
      <c r="D1024" s="50">
        <v>162223431</v>
      </c>
      <c r="E1024" s="57" t="s">
        <v>311</v>
      </c>
      <c r="F1024" s="58" t="s">
        <v>308</v>
      </c>
      <c r="G1024" s="53" t="s">
        <v>384</v>
      </c>
      <c r="H1024" s="51" t="s">
        <v>130</v>
      </c>
      <c r="I1024" s="56">
        <v>106</v>
      </c>
      <c r="J1024" s="52" t="s">
        <v>1669</v>
      </c>
      <c r="K1024" s="171" t="str">
        <f t="shared" si="158"/>
        <v>106K16E42</v>
      </c>
      <c r="L1024" s="172">
        <f t="shared" si="153"/>
        <v>1</v>
      </c>
      <c r="M1024" s="173"/>
      <c r="N1024" s="174" t="str">
        <f t="shared" si="157"/>
        <v/>
      </c>
      <c r="O1024" s="190" t="str">
        <f>VLOOKUP(D1024,TH!D$3:K$3889,6,0)</f>
        <v>x</v>
      </c>
      <c r="P1024" s="175" t="str">
        <f>IF(M1024&lt;&gt;0,M1024,IF(ISNA(VLOOKUP(D1024,TH!D$4:K$3889,6,0))=TRUE,"Nợ HP",""))</f>
        <v/>
      </c>
      <c r="Q1024" s="174">
        <f t="shared" si="156"/>
        <v>1022</v>
      </c>
      <c r="R1024" s="175">
        <f t="shared" si="155"/>
        <v>1</v>
      </c>
    </row>
    <row r="1025" spans="1:18" ht="24.75" customHeight="1">
      <c r="A1025" s="54">
        <f t="shared" si="154"/>
        <v>1023</v>
      </c>
      <c r="B1025" s="55" t="str">
        <f t="shared" si="151"/>
        <v>K16E4232</v>
      </c>
      <c r="C1025" s="54">
        <f t="shared" si="152"/>
        <v>32</v>
      </c>
      <c r="D1025" s="333">
        <v>1578</v>
      </c>
      <c r="E1025" s="334" t="s">
        <v>793</v>
      </c>
      <c r="F1025" s="335" t="s">
        <v>726</v>
      </c>
      <c r="G1025" s="336"/>
      <c r="H1025" s="337" t="s">
        <v>2355</v>
      </c>
      <c r="I1025" s="56">
        <v>105</v>
      </c>
      <c r="J1025" s="52" t="s">
        <v>1669</v>
      </c>
      <c r="K1025" s="171" t="str">
        <f t="shared" ref="K1025:K1028" si="161">I1025&amp;J1025</f>
        <v>105K16E42</v>
      </c>
      <c r="L1025" s="172">
        <f t="shared" si="153"/>
        <v>1</v>
      </c>
      <c r="M1025" s="173">
        <v>24891</v>
      </c>
      <c r="N1025" s="174" t="str">
        <f t="shared" ref="N1025:N1028" si="162">IF(M1025&lt;&gt;0,"Học Ghép","")</f>
        <v>Học Ghép</v>
      </c>
      <c r="O1025" s="190" t="e">
        <f>VLOOKUP(D1025,TH!D$3:K$3889,6,0)</f>
        <v>#N/A</v>
      </c>
      <c r="P1025" s="175">
        <f>IF(M1025&lt;&gt;0,M1025,IF(ISNA(VLOOKUP(D1025,TH!D$4:K$3889,6,0))=TRUE,"Nợ HP",""))</f>
        <v>24891</v>
      </c>
      <c r="Q1025" s="174">
        <f t="shared" si="156"/>
        <v>1023</v>
      </c>
      <c r="R1025" s="175">
        <f t="shared" si="155"/>
        <v>1</v>
      </c>
    </row>
    <row r="1026" spans="1:18" ht="24.75" customHeight="1">
      <c r="A1026" s="54">
        <f t="shared" si="154"/>
        <v>1024</v>
      </c>
      <c r="B1026" s="55" t="str">
        <f t="shared" si="151"/>
        <v>K16E4233</v>
      </c>
      <c r="C1026" s="54">
        <f t="shared" si="152"/>
        <v>33</v>
      </c>
      <c r="D1026" s="333">
        <v>1571</v>
      </c>
      <c r="E1026" s="334" t="s">
        <v>2342</v>
      </c>
      <c r="F1026" s="335" t="s">
        <v>2351</v>
      </c>
      <c r="G1026" s="336"/>
      <c r="H1026" s="337" t="s">
        <v>2355</v>
      </c>
      <c r="I1026" s="56">
        <v>105</v>
      </c>
      <c r="J1026" s="52" t="s">
        <v>1669</v>
      </c>
      <c r="K1026" s="171" t="str">
        <f t="shared" si="161"/>
        <v>105K16E42</v>
      </c>
      <c r="L1026" s="172">
        <f t="shared" si="153"/>
        <v>1</v>
      </c>
      <c r="M1026" s="173">
        <v>24892</v>
      </c>
      <c r="N1026" s="174" t="str">
        <f t="shared" si="162"/>
        <v>Học Ghép</v>
      </c>
      <c r="O1026" s="190" t="e">
        <f>VLOOKUP(D1026,TH!D$3:K$3889,6,0)</f>
        <v>#N/A</v>
      </c>
      <c r="P1026" s="175">
        <f>IF(M1026&lt;&gt;0,M1026,IF(ISNA(VLOOKUP(D1026,TH!D$4:K$3889,6,0))=TRUE,"Nợ HP",""))</f>
        <v>24892</v>
      </c>
      <c r="Q1026" s="174">
        <f t="shared" si="156"/>
        <v>1024</v>
      </c>
      <c r="R1026" s="175">
        <f t="shared" si="155"/>
        <v>1</v>
      </c>
    </row>
    <row r="1027" spans="1:18" ht="24.75" customHeight="1">
      <c r="A1027" s="54">
        <f t="shared" si="154"/>
        <v>1025</v>
      </c>
      <c r="B1027" s="55" t="str">
        <f t="shared" ref="B1027:B1090" si="163">J1027&amp;TEXT(C1027,"00")</f>
        <v>K16E4234</v>
      </c>
      <c r="C1027" s="54">
        <f t="shared" ref="C1027:C1090" si="164">IF(J1027&lt;&gt;J1026,1,C1026+1)</f>
        <v>34</v>
      </c>
      <c r="D1027" s="333">
        <v>1575</v>
      </c>
      <c r="E1027" s="334" t="s">
        <v>1371</v>
      </c>
      <c r="F1027" s="335" t="s">
        <v>2352</v>
      </c>
      <c r="G1027" s="336"/>
      <c r="H1027" s="337" t="s">
        <v>2355</v>
      </c>
      <c r="I1027" s="56">
        <v>105</v>
      </c>
      <c r="J1027" s="52" t="s">
        <v>1669</v>
      </c>
      <c r="K1027" s="171" t="str">
        <f t="shared" si="161"/>
        <v>105K16E42</v>
      </c>
      <c r="L1027" s="172">
        <f t="shared" ref="L1027:L1090" si="165">COUNTIF($D$3:$D$4101,D1027)</f>
        <v>1</v>
      </c>
      <c r="M1027" s="173">
        <v>24893</v>
      </c>
      <c r="N1027" s="174" t="str">
        <f t="shared" si="162"/>
        <v>Học Ghép</v>
      </c>
      <c r="O1027" s="190" t="e">
        <f>VLOOKUP(D1027,TH!D$3:K$3889,6,0)</f>
        <v>#N/A</v>
      </c>
      <c r="P1027" s="175">
        <f>IF(M1027&lt;&gt;0,M1027,IF(ISNA(VLOOKUP(D1027,TH!D$4:K$3889,6,0))=TRUE,"Nợ HP",""))</f>
        <v>24893</v>
      </c>
      <c r="Q1027" s="174">
        <f t="shared" si="156"/>
        <v>1025</v>
      </c>
      <c r="R1027" s="175">
        <f t="shared" si="155"/>
        <v>1</v>
      </c>
    </row>
    <row r="1028" spans="1:18" ht="24.75" customHeight="1">
      <c r="A1028" s="54">
        <f t="shared" si="154"/>
        <v>1026</v>
      </c>
      <c r="B1028" s="55" t="str">
        <f t="shared" si="163"/>
        <v>K16E4235</v>
      </c>
      <c r="C1028" s="54">
        <f t="shared" si="164"/>
        <v>35</v>
      </c>
      <c r="D1028" s="333" t="s">
        <v>2353</v>
      </c>
      <c r="E1028" s="334" t="s">
        <v>2354</v>
      </c>
      <c r="F1028" s="335" t="s">
        <v>294</v>
      </c>
      <c r="G1028" s="336"/>
      <c r="H1028" s="337" t="s">
        <v>2356</v>
      </c>
      <c r="I1028" s="56">
        <v>106</v>
      </c>
      <c r="J1028" s="52" t="s">
        <v>1669</v>
      </c>
      <c r="K1028" s="171" t="str">
        <f t="shared" si="161"/>
        <v>106K16E42</v>
      </c>
      <c r="L1028" s="172">
        <f t="shared" si="165"/>
        <v>1</v>
      </c>
      <c r="M1028" s="173">
        <v>27237</v>
      </c>
      <c r="N1028" s="174" t="str">
        <f t="shared" si="162"/>
        <v>Học Ghép</v>
      </c>
      <c r="O1028" s="190" t="e">
        <f>VLOOKUP(D1028,TH!D$3:K$3889,6,0)</f>
        <v>#N/A</v>
      </c>
      <c r="P1028" s="175">
        <f>IF(M1028&lt;&gt;0,M1028,IF(ISNA(VLOOKUP(D1028,TH!D$4:K$3889,6,0))=TRUE,"Nợ HP",""))</f>
        <v>27237</v>
      </c>
      <c r="Q1028" s="174">
        <f t="shared" si="156"/>
        <v>1026</v>
      </c>
      <c r="R1028" s="175">
        <f t="shared" si="155"/>
        <v>1</v>
      </c>
    </row>
    <row r="1029" spans="1:18" ht="24.75" customHeight="1">
      <c r="A1029" s="54">
        <f t="shared" si="154"/>
        <v>1027</v>
      </c>
      <c r="B1029" s="55" t="str">
        <f t="shared" si="163"/>
        <v>K16E4301</v>
      </c>
      <c r="C1029" s="54">
        <f t="shared" si="164"/>
        <v>1</v>
      </c>
      <c r="D1029" s="50">
        <v>162233437</v>
      </c>
      <c r="E1029" s="57" t="s">
        <v>1695</v>
      </c>
      <c r="F1029" s="58" t="s">
        <v>486</v>
      </c>
      <c r="G1029" s="53" t="s">
        <v>1301</v>
      </c>
      <c r="H1029" s="51" t="s">
        <v>1696</v>
      </c>
      <c r="I1029" s="56">
        <v>107</v>
      </c>
      <c r="J1029" s="52" t="s">
        <v>1697</v>
      </c>
      <c r="K1029" s="171" t="str">
        <f t="shared" si="158"/>
        <v>107K16E43</v>
      </c>
      <c r="L1029" s="172">
        <f t="shared" si="165"/>
        <v>1</v>
      </c>
      <c r="M1029" s="173"/>
      <c r="N1029" s="174" t="str">
        <f t="shared" si="157"/>
        <v/>
      </c>
      <c r="O1029" s="190" t="str">
        <f>VLOOKUP(D1029,TH!D$3:K$3889,6,0)</f>
        <v>x</v>
      </c>
      <c r="P1029" s="175" t="str">
        <f>IF(M1029&lt;&gt;0,M1029,IF(ISNA(VLOOKUP(D1029,TH!D$4:K$3889,6,0))=TRUE,"Nợ HP",""))</f>
        <v/>
      </c>
      <c r="Q1029" s="174">
        <f t="shared" si="156"/>
        <v>1027</v>
      </c>
      <c r="R1029" s="175">
        <f t="shared" si="155"/>
        <v>1</v>
      </c>
    </row>
    <row r="1030" spans="1:18" ht="24.75" customHeight="1">
      <c r="A1030" s="54">
        <f t="shared" si="154"/>
        <v>1028</v>
      </c>
      <c r="B1030" s="55" t="str">
        <f t="shared" si="163"/>
        <v>K16E4302</v>
      </c>
      <c r="C1030" s="54">
        <f t="shared" si="164"/>
        <v>2</v>
      </c>
      <c r="D1030" s="50">
        <v>162233452</v>
      </c>
      <c r="E1030" s="57" t="s">
        <v>1698</v>
      </c>
      <c r="F1030" s="58" t="s">
        <v>1298</v>
      </c>
      <c r="G1030" s="53" t="s">
        <v>1699</v>
      </c>
      <c r="H1030" s="51" t="s">
        <v>1696</v>
      </c>
      <c r="I1030" s="56">
        <v>107</v>
      </c>
      <c r="J1030" s="52" t="s">
        <v>1697</v>
      </c>
      <c r="K1030" s="171" t="str">
        <f t="shared" si="158"/>
        <v>107K16E43</v>
      </c>
      <c r="L1030" s="172">
        <f t="shared" si="165"/>
        <v>1</v>
      </c>
      <c r="M1030" s="173"/>
      <c r="N1030" s="174" t="str">
        <f t="shared" si="157"/>
        <v/>
      </c>
      <c r="O1030" s="190" t="str">
        <f>VLOOKUP(D1030,TH!D$3:K$3889,6,0)</f>
        <v>x</v>
      </c>
      <c r="P1030" s="175" t="str">
        <f>IF(M1030&lt;&gt;0,M1030,IF(ISNA(VLOOKUP(D1030,TH!D$4:K$3889,6,0))=TRUE,"Nợ HP",""))</f>
        <v/>
      </c>
      <c r="Q1030" s="174">
        <f t="shared" si="156"/>
        <v>1028</v>
      </c>
      <c r="R1030" s="175">
        <f t="shared" si="155"/>
        <v>1</v>
      </c>
    </row>
    <row r="1031" spans="1:18" ht="24.75" customHeight="1">
      <c r="A1031" s="54">
        <f t="shared" si="154"/>
        <v>1029</v>
      </c>
      <c r="B1031" s="55" t="str">
        <f t="shared" si="163"/>
        <v>K16E4303</v>
      </c>
      <c r="C1031" s="54">
        <f t="shared" si="164"/>
        <v>3</v>
      </c>
      <c r="D1031" s="50">
        <v>162237656</v>
      </c>
      <c r="E1031" s="57" t="s">
        <v>494</v>
      </c>
      <c r="F1031" s="58" t="s">
        <v>417</v>
      </c>
      <c r="G1031" s="53"/>
      <c r="H1031" s="51" t="s">
        <v>1696</v>
      </c>
      <c r="I1031" s="56">
        <v>107</v>
      </c>
      <c r="J1031" s="52" t="s">
        <v>1697</v>
      </c>
      <c r="K1031" s="171" t="str">
        <f t="shared" si="158"/>
        <v>107K16E43</v>
      </c>
      <c r="L1031" s="172">
        <f t="shared" si="165"/>
        <v>1</v>
      </c>
      <c r="M1031" s="173"/>
      <c r="N1031" s="174" t="str">
        <f t="shared" si="157"/>
        <v/>
      </c>
      <c r="O1031" s="190" t="str">
        <f>VLOOKUP(D1031,TH!D$3:K$3889,6,0)</f>
        <v>x</v>
      </c>
      <c r="P1031" s="175" t="str">
        <f>IF(M1031&lt;&gt;0,M1031,IF(ISNA(VLOOKUP(D1031,TH!D$4:K$3889,6,0))=TRUE,"Nợ HP",""))</f>
        <v/>
      </c>
      <c r="Q1031" s="174">
        <f t="shared" si="156"/>
        <v>1029</v>
      </c>
      <c r="R1031" s="175">
        <f t="shared" si="155"/>
        <v>1</v>
      </c>
    </row>
    <row r="1032" spans="1:18" ht="24.75" customHeight="1">
      <c r="A1032" s="54">
        <f t="shared" ref="A1032:A1095" si="166">A1031+1</f>
        <v>1030</v>
      </c>
      <c r="B1032" s="55" t="str">
        <f t="shared" si="163"/>
        <v>K16E4304</v>
      </c>
      <c r="C1032" s="54">
        <f t="shared" si="164"/>
        <v>4</v>
      </c>
      <c r="D1032" s="50">
        <v>162233486</v>
      </c>
      <c r="E1032" s="57" t="s">
        <v>1700</v>
      </c>
      <c r="F1032" s="58" t="s">
        <v>1070</v>
      </c>
      <c r="G1032" s="53" t="s">
        <v>1701</v>
      </c>
      <c r="H1032" s="51" t="s">
        <v>1696</v>
      </c>
      <c r="I1032" s="56">
        <v>107</v>
      </c>
      <c r="J1032" s="52" t="s">
        <v>1697</v>
      </c>
      <c r="K1032" s="171" t="str">
        <f t="shared" si="158"/>
        <v>107K16E43</v>
      </c>
      <c r="L1032" s="172">
        <f t="shared" si="165"/>
        <v>1</v>
      </c>
      <c r="M1032" s="173"/>
      <c r="N1032" s="174" t="str">
        <f t="shared" si="157"/>
        <v/>
      </c>
      <c r="O1032" s="190" t="str">
        <f>VLOOKUP(D1032,TH!D$3:K$3889,6,0)</f>
        <v>x</v>
      </c>
      <c r="P1032" s="175" t="str">
        <f>IF(M1032&lt;&gt;0,M1032,IF(ISNA(VLOOKUP(D1032,TH!D$4:K$3889,6,0))=TRUE,"Nợ HP",""))</f>
        <v/>
      </c>
      <c r="Q1032" s="174">
        <f t="shared" si="156"/>
        <v>1030</v>
      </c>
      <c r="R1032" s="175">
        <f t="shared" ref="R1032:R1095" si="167">R1031</f>
        <v>1</v>
      </c>
    </row>
    <row r="1033" spans="1:18" ht="24.75" customHeight="1">
      <c r="A1033" s="54">
        <f t="shared" si="166"/>
        <v>1031</v>
      </c>
      <c r="B1033" s="55" t="str">
        <f t="shared" si="163"/>
        <v>K16E4305</v>
      </c>
      <c r="C1033" s="54">
        <f t="shared" si="164"/>
        <v>5</v>
      </c>
      <c r="D1033" s="50">
        <v>162233467</v>
      </c>
      <c r="E1033" s="57" t="s">
        <v>1702</v>
      </c>
      <c r="F1033" s="58" t="s">
        <v>115</v>
      </c>
      <c r="G1033" s="53" t="s">
        <v>523</v>
      </c>
      <c r="H1033" s="51" t="s">
        <v>1696</v>
      </c>
      <c r="I1033" s="56">
        <v>107</v>
      </c>
      <c r="J1033" s="52" t="s">
        <v>1697</v>
      </c>
      <c r="K1033" s="171" t="str">
        <f t="shared" si="158"/>
        <v>107K16E43</v>
      </c>
      <c r="L1033" s="172">
        <f t="shared" si="165"/>
        <v>1</v>
      </c>
      <c r="M1033" s="173"/>
      <c r="N1033" s="174" t="str">
        <f t="shared" si="157"/>
        <v/>
      </c>
      <c r="O1033" s="190" t="str">
        <f>VLOOKUP(D1033,TH!D$3:K$3889,6,0)</f>
        <v>x</v>
      </c>
      <c r="P1033" s="175" t="str">
        <f>IF(M1033&lt;&gt;0,M1033,IF(ISNA(VLOOKUP(D1033,TH!D$4:K$3889,6,0))=TRUE,"Nợ HP",""))</f>
        <v/>
      </c>
      <c r="Q1033" s="174">
        <f t="shared" si="156"/>
        <v>1031</v>
      </c>
      <c r="R1033" s="175">
        <f t="shared" si="167"/>
        <v>1</v>
      </c>
    </row>
    <row r="1034" spans="1:18" ht="24.75" customHeight="1">
      <c r="A1034" s="54">
        <f t="shared" si="166"/>
        <v>1032</v>
      </c>
      <c r="B1034" s="55" t="str">
        <f t="shared" si="163"/>
        <v>K16E4306</v>
      </c>
      <c r="C1034" s="54">
        <f t="shared" si="164"/>
        <v>6</v>
      </c>
      <c r="D1034" s="50">
        <v>162233471</v>
      </c>
      <c r="E1034" s="57" t="s">
        <v>1703</v>
      </c>
      <c r="F1034" s="58" t="s">
        <v>331</v>
      </c>
      <c r="G1034" s="53" t="s">
        <v>1704</v>
      </c>
      <c r="H1034" s="51" t="s">
        <v>1696</v>
      </c>
      <c r="I1034" s="56">
        <v>107</v>
      </c>
      <c r="J1034" s="52" t="s">
        <v>1697</v>
      </c>
      <c r="K1034" s="171" t="str">
        <f t="shared" si="158"/>
        <v>107K16E43</v>
      </c>
      <c r="L1034" s="172">
        <f t="shared" si="165"/>
        <v>1</v>
      </c>
      <c r="M1034" s="173"/>
      <c r="N1034" s="174" t="str">
        <f t="shared" si="157"/>
        <v/>
      </c>
      <c r="O1034" s="190" t="str">
        <f>VLOOKUP(D1034,TH!D$3:K$3889,6,0)</f>
        <v>x</v>
      </c>
      <c r="P1034" s="175" t="str">
        <f>IF(M1034&lt;&gt;0,M1034,IF(ISNA(VLOOKUP(D1034,TH!D$4:K$3889,6,0))=TRUE,"Nợ HP",""))</f>
        <v/>
      </c>
      <c r="Q1034" s="174">
        <f t="shared" si="156"/>
        <v>1032</v>
      </c>
      <c r="R1034" s="175">
        <f t="shared" si="167"/>
        <v>1</v>
      </c>
    </row>
    <row r="1035" spans="1:18" ht="24.75" customHeight="1">
      <c r="A1035" s="54">
        <f t="shared" si="166"/>
        <v>1033</v>
      </c>
      <c r="B1035" s="55" t="str">
        <f t="shared" si="163"/>
        <v>K16E4307</v>
      </c>
      <c r="C1035" s="54">
        <f t="shared" si="164"/>
        <v>7</v>
      </c>
      <c r="D1035" s="50">
        <v>162233473</v>
      </c>
      <c r="E1035" s="57" t="s">
        <v>1705</v>
      </c>
      <c r="F1035" s="58" t="s">
        <v>504</v>
      </c>
      <c r="G1035" s="53" t="s">
        <v>1706</v>
      </c>
      <c r="H1035" s="51" t="s">
        <v>1696</v>
      </c>
      <c r="I1035" s="56">
        <v>107</v>
      </c>
      <c r="J1035" s="52" t="s">
        <v>1697</v>
      </c>
      <c r="K1035" s="171" t="str">
        <f t="shared" si="158"/>
        <v>107K16E43</v>
      </c>
      <c r="L1035" s="172">
        <f t="shared" si="165"/>
        <v>1</v>
      </c>
      <c r="M1035" s="173"/>
      <c r="N1035" s="174" t="str">
        <f t="shared" si="157"/>
        <v/>
      </c>
      <c r="O1035" s="190" t="str">
        <f>VLOOKUP(D1035,TH!D$3:K$3889,6,0)</f>
        <v>x</v>
      </c>
      <c r="P1035" s="175" t="str">
        <f>IF(M1035&lt;&gt;0,M1035,IF(ISNA(VLOOKUP(D1035,TH!D$4:K$3889,6,0))=TRUE,"Nợ HP",""))</f>
        <v/>
      </c>
      <c r="Q1035" s="174">
        <f t="shared" ref="Q1035:Q1098" si="168">Q1034+1</f>
        <v>1033</v>
      </c>
      <c r="R1035" s="175">
        <f t="shared" si="167"/>
        <v>1</v>
      </c>
    </row>
    <row r="1036" spans="1:18" ht="24.75" customHeight="1">
      <c r="A1036" s="54">
        <f t="shared" si="166"/>
        <v>1034</v>
      </c>
      <c r="B1036" s="55" t="str">
        <f t="shared" si="163"/>
        <v>K16E4308</v>
      </c>
      <c r="C1036" s="54">
        <f t="shared" si="164"/>
        <v>8</v>
      </c>
      <c r="D1036" s="50">
        <v>162233479</v>
      </c>
      <c r="E1036" s="57" t="s">
        <v>1707</v>
      </c>
      <c r="F1036" s="58" t="s">
        <v>199</v>
      </c>
      <c r="G1036" s="53" t="s">
        <v>1080</v>
      </c>
      <c r="H1036" s="51" t="s">
        <v>1696</v>
      </c>
      <c r="I1036" s="56">
        <v>107</v>
      </c>
      <c r="J1036" s="52" t="s">
        <v>1697</v>
      </c>
      <c r="K1036" s="171" t="str">
        <f t="shared" si="158"/>
        <v>107K16E43</v>
      </c>
      <c r="L1036" s="172">
        <f t="shared" si="165"/>
        <v>1</v>
      </c>
      <c r="M1036" s="173"/>
      <c r="N1036" s="174" t="str">
        <f t="shared" si="157"/>
        <v/>
      </c>
      <c r="O1036" s="190" t="str">
        <f>VLOOKUP(D1036,TH!D$3:K$3889,6,0)</f>
        <v>x</v>
      </c>
      <c r="P1036" s="175" t="str">
        <f>IF(M1036&lt;&gt;0,M1036,IF(ISNA(VLOOKUP(D1036,TH!D$4:K$3889,6,0))=TRUE,"Nợ HP",""))</f>
        <v/>
      </c>
      <c r="Q1036" s="174">
        <f t="shared" si="168"/>
        <v>1034</v>
      </c>
      <c r="R1036" s="175">
        <f t="shared" si="167"/>
        <v>1</v>
      </c>
    </row>
    <row r="1037" spans="1:18" ht="24.75" customHeight="1">
      <c r="A1037" s="54">
        <f t="shared" si="166"/>
        <v>1035</v>
      </c>
      <c r="B1037" s="55" t="str">
        <f t="shared" si="163"/>
        <v>K16E4309</v>
      </c>
      <c r="C1037" s="54">
        <f t="shared" si="164"/>
        <v>9</v>
      </c>
      <c r="D1037" s="50">
        <v>162233483</v>
      </c>
      <c r="E1037" s="57" t="s">
        <v>625</v>
      </c>
      <c r="F1037" s="58" t="s">
        <v>586</v>
      </c>
      <c r="G1037" s="53" t="s">
        <v>785</v>
      </c>
      <c r="H1037" s="51" t="s">
        <v>1696</v>
      </c>
      <c r="I1037" s="56">
        <v>107</v>
      </c>
      <c r="J1037" s="52" t="s">
        <v>1697</v>
      </c>
      <c r="K1037" s="171" t="str">
        <f t="shared" si="158"/>
        <v>107K16E43</v>
      </c>
      <c r="L1037" s="172">
        <f t="shared" si="165"/>
        <v>1</v>
      </c>
      <c r="M1037" s="173"/>
      <c r="N1037" s="174" t="str">
        <f t="shared" si="157"/>
        <v/>
      </c>
      <c r="O1037" s="190" t="str">
        <f>VLOOKUP(D1037,TH!D$3:K$3889,6,0)</f>
        <v>x</v>
      </c>
      <c r="P1037" s="175" t="str">
        <f>IF(M1037&lt;&gt;0,M1037,IF(ISNA(VLOOKUP(D1037,TH!D$4:K$3889,6,0))=TRUE,"Nợ HP",""))</f>
        <v/>
      </c>
      <c r="Q1037" s="174">
        <f t="shared" si="168"/>
        <v>1035</v>
      </c>
      <c r="R1037" s="175">
        <f t="shared" si="167"/>
        <v>1</v>
      </c>
    </row>
    <row r="1038" spans="1:18" ht="24.75" customHeight="1">
      <c r="A1038" s="54">
        <f t="shared" si="166"/>
        <v>1036</v>
      </c>
      <c r="B1038" s="55" t="str">
        <f t="shared" si="163"/>
        <v>K16E4310</v>
      </c>
      <c r="C1038" s="54">
        <f t="shared" si="164"/>
        <v>10</v>
      </c>
      <c r="D1038" s="50">
        <v>162233487</v>
      </c>
      <c r="E1038" s="57" t="s">
        <v>1708</v>
      </c>
      <c r="F1038" s="58" t="s">
        <v>205</v>
      </c>
      <c r="G1038" s="53" t="s">
        <v>1012</v>
      </c>
      <c r="H1038" s="51" t="s">
        <v>1696</v>
      </c>
      <c r="I1038" s="56">
        <v>107</v>
      </c>
      <c r="J1038" s="52" t="s">
        <v>1697</v>
      </c>
      <c r="K1038" s="171" t="str">
        <f t="shared" si="158"/>
        <v>107K16E43</v>
      </c>
      <c r="L1038" s="172">
        <f t="shared" si="165"/>
        <v>1</v>
      </c>
      <c r="M1038" s="173"/>
      <c r="N1038" s="174" t="str">
        <f t="shared" si="157"/>
        <v/>
      </c>
      <c r="O1038" s="190" t="str">
        <f>VLOOKUP(D1038,TH!D$3:K$3889,6,0)</f>
        <v>x</v>
      </c>
      <c r="P1038" s="175" t="str">
        <f>IF(M1038&lt;&gt;0,M1038,IF(ISNA(VLOOKUP(D1038,TH!D$4:K$3889,6,0))=TRUE,"Nợ HP",""))</f>
        <v/>
      </c>
      <c r="Q1038" s="174">
        <f t="shared" si="168"/>
        <v>1036</v>
      </c>
      <c r="R1038" s="175">
        <f t="shared" si="167"/>
        <v>1</v>
      </c>
    </row>
    <row r="1039" spans="1:18" ht="24.75" customHeight="1">
      <c r="A1039" s="54">
        <f t="shared" si="166"/>
        <v>1037</v>
      </c>
      <c r="B1039" s="55" t="str">
        <f t="shared" si="163"/>
        <v>K16E4311</v>
      </c>
      <c r="C1039" s="54">
        <f t="shared" si="164"/>
        <v>11</v>
      </c>
      <c r="D1039" s="50">
        <v>162233489</v>
      </c>
      <c r="E1039" s="57" t="s">
        <v>1709</v>
      </c>
      <c r="F1039" s="58" t="s">
        <v>205</v>
      </c>
      <c r="G1039" s="53" t="s">
        <v>1710</v>
      </c>
      <c r="H1039" s="51" t="s">
        <v>1696</v>
      </c>
      <c r="I1039" s="56">
        <v>107</v>
      </c>
      <c r="J1039" s="52" t="s">
        <v>1697</v>
      </c>
      <c r="K1039" s="171" t="str">
        <f t="shared" si="158"/>
        <v>107K16E43</v>
      </c>
      <c r="L1039" s="172">
        <f t="shared" si="165"/>
        <v>1</v>
      </c>
      <c r="M1039" s="173"/>
      <c r="N1039" s="174" t="str">
        <f t="shared" si="157"/>
        <v/>
      </c>
      <c r="O1039" s="190" t="str">
        <f>VLOOKUP(D1039,TH!D$3:K$3889,6,0)</f>
        <v>x</v>
      </c>
      <c r="P1039" s="175" t="str">
        <f>IF(M1039&lt;&gt;0,M1039,IF(ISNA(VLOOKUP(D1039,TH!D$4:K$3889,6,0))=TRUE,"Nợ HP",""))</f>
        <v/>
      </c>
      <c r="Q1039" s="174">
        <f t="shared" si="168"/>
        <v>1037</v>
      </c>
      <c r="R1039" s="175">
        <f t="shared" si="167"/>
        <v>1</v>
      </c>
    </row>
    <row r="1040" spans="1:18" ht="24.75" customHeight="1">
      <c r="A1040" s="54">
        <f t="shared" si="166"/>
        <v>1038</v>
      </c>
      <c r="B1040" s="55" t="str">
        <f t="shared" si="163"/>
        <v>K16E4312</v>
      </c>
      <c r="C1040" s="54">
        <f t="shared" si="164"/>
        <v>12</v>
      </c>
      <c r="D1040" s="50">
        <v>162233494</v>
      </c>
      <c r="E1040" s="57" t="s">
        <v>1711</v>
      </c>
      <c r="F1040" s="58" t="s">
        <v>211</v>
      </c>
      <c r="G1040" s="53" t="s">
        <v>1611</v>
      </c>
      <c r="H1040" s="51" t="s">
        <v>1696</v>
      </c>
      <c r="I1040" s="56">
        <v>107</v>
      </c>
      <c r="J1040" s="52" t="s">
        <v>1697</v>
      </c>
      <c r="K1040" s="171" t="str">
        <f t="shared" si="158"/>
        <v>107K16E43</v>
      </c>
      <c r="L1040" s="172">
        <f t="shared" si="165"/>
        <v>1</v>
      </c>
      <c r="M1040" s="173"/>
      <c r="N1040" s="174" t="str">
        <f t="shared" si="157"/>
        <v/>
      </c>
      <c r="O1040" s="190" t="str">
        <f>VLOOKUP(D1040,TH!D$3:K$3889,6,0)</f>
        <v>x</v>
      </c>
      <c r="P1040" s="175" t="str">
        <f>IF(M1040&lt;&gt;0,M1040,IF(ISNA(VLOOKUP(D1040,TH!D$4:K$3889,6,0))=TRUE,"Nợ HP",""))</f>
        <v/>
      </c>
      <c r="Q1040" s="174">
        <f t="shared" si="168"/>
        <v>1038</v>
      </c>
      <c r="R1040" s="175">
        <f t="shared" si="167"/>
        <v>1</v>
      </c>
    </row>
    <row r="1041" spans="1:18" ht="24.75" customHeight="1">
      <c r="A1041" s="54">
        <f t="shared" si="166"/>
        <v>1039</v>
      </c>
      <c r="B1041" s="55" t="str">
        <f t="shared" si="163"/>
        <v>K16E4313</v>
      </c>
      <c r="C1041" s="54">
        <f t="shared" si="164"/>
        <v>13</v>
      </c>
      <c r="D1041" s="50">
        <v>162233496</v>
      </c>
      <c r="E1041" s="57" t="s">
        <v>1712</v>
      </c>
      <c r="F1041" s="58" t="s">
        <v>211</v>
      </c>
      <c r="G1041" s="53" t="s">
        <v>1713</v>
      </c>
      <c r="H1041" s="51" t="s">
        <v>1696</v>
      </c>
      <c r="I1041" s="56">
        <v>107</v>
      </c>
      <c r="J1041" s="52" t="s">
        <v>1697</v>
      </c>
      <c r="K1041" s="171" t="str">
        <f t="shared" si="158"/>
        <v>107K16E43</v>
      </c>
      <c r="L1041" s="172">
        <f t="shared" si="165"/>
        <v>1</v>
      </c>
      <c r="M1041" s="173"/>
      <c r="N1041" s="174" t="str">
        <f t="shared" si="157"/>
        <v/>
      </c>
      <c r="O1041" s="190" t="str">
        <f>VLOOKUP(D1041,TH!D$3:K$3889,6,0)</f>
        <v>x</v>
      </c>
      <c r="P1041" s="175" t="str">
        <f>IF(M1041&lt;&gt;0,M1041,IF(ISNA(VLOOKUP(D1041,TH!D$4:K$3889,6,0))=TRUE,"Nợ HP",""))</f>
        <v/>
      </c>
      <c r="Q1041" s="174">
        <f t="shared" si="168"/>
        <v>1039</v>
      </c>
      <c r="R1041" s="175">
        <f t="shared" si="167"/>
        <v>1</v>
      </c>
    </row>
    <row r="1042" spans="1:18" ht="24.75" customHeight="1">
      <c r="A1042" s="54">
        <f t="shared" si="166"/>
        <v>1040</v>
      </c>
      <c r="B1042" s="55" t="str">
        <f t="shared" si="163"/>
        <v>K16E4314</v>
      </c>
      <c r="C1042" s="54">
        <f t="shared" si="164"/>
        <v>14</v>
      </c>
      <c r="D1042" s="50">
        <v>162233502</v>
      </c>
      <c r="E1042" s="57" t="s">
        <v>1714</v>
      </c>
      <c r="F1042" s="58" t="s">
        <v>1261</v>
      </c>
      <c r="G1042" s="53" t="s">
        <v>1551</v>
      </c>
      <c r="H1042" s="51" t="s">
        <v>1696</v>
      </c>
      <c r="I1042" s="56">
        <v>107</v>
      </c>
      <c r="J1042" s="52" t="s">
        <v>1697</v>
      </c>
      <c r="K1042" s="171" t="str">
        <f t="shared" si="158"/>
        <v>107K16E43</v>
      </c>
      <c r="L1042" s="172">
        <f t="shared" si="165"/>
        <v>1</v>
      </c>
      <c r="M1042" s="173"/>
      <c r="N1042" s="174" t="str">
        <f t="shared" si="157"/>
        <v/>
      </c>
      <c r="O1042" s="190" t="str">
        <f>VLOOKUP(D1042,TH!D$3:K$3889,6,0)</f>
        <v>x</v>
      </c>
      <c r="P1042" s="175" t="str">
        <f>IF(M1042&lt;&gt;0,M1042,IF(ISNA(VLOOKUP(D1042,TH!D$4:K$3889,6,0))=TRUE,"Nợ HP",""))</f>
        <v/>
      </c>
      <c r="Q1042" s="174">
        <f t="shared" si="168"/>
        <v>1040</v>
      </c>
      <c r="R1042" s="175">
        <f t="shared" si="167"/>
        <v>1</v>
      </c>
    </row>
    <row r="1043" spans="1:18" ht="24.75" customHeight="1">
      <c r="A1043" s="54">
        <f t="shared" si="166"/>
        <v>1041</v>
      </c>
      <c r="B1043" s="55" t="str">
        <f t="shared" si="163"/>
        <v>K16E4315</v>
      </c>
      <c r="C1043" s="54">
        <f t="shared" si="164"/>
        <v>15</v>
      </c>
      <c r="D1043" s="50">
        <v>162236505</v>
      </c>
      <c r="E1043" s="57" t="s">
        <v>1715</v>
      </c>
      <c r="F1043" s="58" t="s">
        <v>218</v>
      </c>
      <c r="G1043" s="53" t="s">
        <v>737</v>
      </c>
      <c r="H1043" s="51" t="s">
        <v>1696</v>
      </c>
      <c r="I1043" s="56">
        <v>107</v>
      </c>
      <c r="J1043" s="52" t="s">
        <v>1697</v>
      </c>
      <c r="K1043" s="171" t="str">
        <f t="shared" si="158"/>
        <v>107K16E43</v>
      </c>
      <c r="L1043" s="172">
        <f t="shared" si="165"/>
        <v>1</v>
      </c>
      <c r="M1043" s="173"/>
      <c r="N1043" s="174" t="str">
        <f t="shared" si="157"/>
        <v/>
      </c>
      <c r="O1043" s="190" t="str">
        <f>VLOOKUP(D1043,TH!D$3:K$3889,6,0)</f>
        <v>x</v>
      </c>
      <c r="P1043" s="175" t="str">
        <f>IF(M1043&lt;&gt;0,M1043,IF(ISNA(VLOOKUP(D1043,TH!D$4:K$3889,6,0))=TRUE,"Nợ HP",""))</f>
        <v/>
      </c>
      <c r="Q1043" s="174">
        <f t="shared" si="168"/>
        <v>1041</v>
      </c>
      <c r="R1043" s="175">
        <f t="shared" si="167"/>
        <v>1</v>
      </c>
    </row>
    <row r="1044" spans="1:18" ht="24.75" customHeight="1">
      <c r="A1044" s="54">
        <f t="shared" si="166"/>
        <v>1042</v>
      </c>
      <c r="B1044" s="55" t="str">
        <f t="shared" si="163"/>
        <v>K16E4316</v>
      </c>
      <c r="C1044" s="54">
        <f t="shared" si="164"/>
        <v>16</v>
      </c>
      <c r="D1044" s="50">
        <v>162233520</v>
      </c>
      <c r="E1044" s="57" t="s">
        <v>1716</v>
      </c>
      <c r="F1044" s="58" t="s">
        <v>339</v>
      </c>
      <c r="G1044" s="53" t="s">
        <v>623</v>
      </c>
      <c r="H1044" s="51" t="s">
        <v>1696</v>
      </c>
      <c r="I1044" s="56">
        <v>107</v>
      </c>
      <c r="J1044" s="52" t="s">
        <v>1697</v>
      </c>
      <c r="K1044" s="171" t="str">
        <f t="shared" si="158"/>
        <v>107K16E43</v>
      </c>
      <c r="L1044" s="172">
        <f t="shared" si="165"/>
        <v>1</v>
      </c>
      <c r="M1044" s="173"/>
      <c r="N1044" s="174" t="str">
        <f t="shared" si="157"/>
        <v/>
      </c>
      <c r="O1044" s="190" t="e">
        <f>VLOOKUP(D1044,TH!D$3:K$3889,6,0)</f>
        <v>#N/A</v>
      </c>
      <c r="P1044" s="175" t="str">
        <f>IF(M1044&lt;&gt;0,M1044,IF(ISNA(VLOOKUP(D1044,TH!D$4:K$3889,6,0))=TRUE,"Nợ HP",""))</f>
        <v>Nợ HP</v>
      </c>
      <c r="Q1044" s="174">
        <f t="shared" si="168"/>
        <v>1042</v>
      </c>
      <c r="R1044" s="175">
        <f t="shared" si="167"/>
        <v>1</v>
      </c>
    </row>
    <row r="1045" spans="1:18" ht="24.75" customHeight="1">
      <c r="A1045" s="54">
        <f t="shared" si="166"/>
        <v>1043</v>
      </c>
      <c r="B1045" s="55" t="str">
        <f t="shared" si="163"/>
        <v>K16E4317</v>
      </c>
      <c r="C1045" s="54">
        <f t="shared" si="164"/>
        <v>17</v>
      </c>
      <c r="D1045" s="50">
        <v>162233523</v>
      </c>
      <c r="E1045" s="57" t="s">
        <v>1267</v>
      </c>
      <c r="F1045" s="58" t="s">
        <v>235</v>
      </c>
      <c r="G1045" s="53" t="s">
        <v>476</v>
      </c>
      <c r="H1045" s="51" t="s">
        <v>1696</v>
      </c>
      <c r="I1045" s="56">
        <v>107</v>
      </c>
      <c r="J1045" s="52" t="s">
        <v>1697</v>
      </c>
      <c r="K1045" s="171" t="str">
        <f t="shared" si="158"/>
        <v>107K16E43</v>
      </c>
      <c r="L1045" s="172">
        <f t="shared" si="165"/>
        <v>1</v>
      </c>
      <c r="M1045" s="173"/>
      <c r="N1045" s="174" t="str">
        <f t="shared" si="157"/>
        <v/>
      </c>
      <c r="O1045" s="190" t="str">
        <f>VLOOKUP(D1045,TH!D$3:K$3889,6,0)</f>
        <v>x</v>
      </c>
      <c r="P1045" s="175" t="str">
        <f>IF(M1045&lt;&gt;0,M1045,IF(ISNA(VLOOKUP(D1045,TH!D$4:K$3889,6,0))=TRUE,"Nợ HP",""))</f>
        <v/>
      </c>
      <c r="Q1045" s="174">
        <f t="shared" si="168"/>
        <v>1043</v>
      </c>
      <c r="R1045" s="175">
        <f t="shared" si="167"/>
        <v>1</v>
      </c>
    </row>
    <row r="1046" spans="1:18" ht="24.75" customHeight="1">
      <c r="A1046" s="54">
        <f t="shared" si="166"/>
        <v>1044</v>
      </c>
      <c r="B1046" s="55" t="str">
        <f t="shared" si="163"/>
        <v>K16E4318</v>
      </c>
      <c r="C1046" s="54">
        <f t="shared" si="164"/>
        <v>18</v>
      </c>
      <c r="D1046" s="50">
        <v>162233530</v>
      </c>
      <c r="E1046" s="57" t="s">
        <v>1717</v>
      </c>
      <c r="F1046" s="58" t="s">
        <v>1033</v>
      </c>
      <c r="G1046" s="53" t="s">
        <v>647</v>
      </c>
      <c r="H1046" s="51" t="s">
        <v>1696</v>
      </c>
      <c r="I1046" s="56">
        <v>107</v>
      </c>
      <c r="J1046" s="52" t="s">
        <v>1697</v>
      </c>
      <c r="K1046" s="171" t="str">
        <f t="shared" si="158"/>
        <v>107K16E43</v>
      </c>
      <c r="L1046" s="172">
        <f t="shared" si="165"/>
        <v>1</v>
      </c>
      <c r="M1046" s="173"/>
      <c r="N1046" s="174" t="str">
        <f t="shared" si="157"/>
        <v/>
      </c>
      <c r="O1046" s="190" t="str">
        <f>VLOOKUP(D1046,TH!D$3:K$3889,6,0)</f>
        <v>x</v>
      </c>
      <c r="P1046" s="175" t="str">
        <f>IF(M1046&lt;&gt;0,M1046,IF(ISNA(VLOOKUP(D1046,TH!D$4:K$3889,6,0))=TRUE,"Nợ HP",""))</f>
        <v/>
      </c>
      <c r="Q1046" s="174">
        <f t="shared" si="168"/>
        <v>1044</v>
      </c>
      <c r="R1046" s="175">
        <f t="shared" si="167"/>
        <v>1</v>
      </c>
    </row>
    <row r="1047" spans="1:18" ht="24.75" customHeight="1">
      <c r="A1047" s="54">
        <f t="shared" si="166"/>
        <v>1045</v>
      </c>
      <c r="B1047" s="55" t="str">
        <f t="shared" si="163"/>
        <v>K16E4319</v>
      </c>
      <c r="C1047" s="54">
        <f t="shared" si="164"/>
        <v>19</v>
      </c>
      <c r="D1047" s="50">
        <v>162236640</v>
      </c>
      <c r="E1047" s="57" t="s">
        <v>1718</v>
      </c>
      <c r="F1047" s="58" t="s">
        <v>1207</v>
      </c>
      <c r="G1047" s="53" t="s">
        <v>1719</v>
      </c>
      <c r="H1047" s="51" t="s">
        <v>1696</v>
      </c>
      <c r="I1047" s="56">
        <v>107</v>
      </c>
      <c r="J1047" s="52" t="s">
        <v>1697</v>
      </c>
      <c r="K1047" s="171" t="str">
        <f t="shared" si="158"/>
        <v>107K16E43</v>
      </c>
      <c r="L1047" s="172">
        <f t="shared" si="165"/>
        <v>1</v>
      </c>
      <c r="M1047" s="173"/>
      <c r="N1047" s="174" t="str">
        <f t="shared" si="157"/>
        <v/>
      </c>
      <c r="O1047" s="190" t="str">
        <f>VLOOKUP(D1047,TH!D$3:K$3889,6,0)</f>
        <v>x</v>
      </c>
      <c r="P1047" s="175" t="str">
        <f>IF(M1047&lt;&gt;0,M1047,IF(ISNA(VLOOKUP(D1047,TH!D$4:K$3889,6,0))=TRUE,"Nợ HP",""))</f>
        <v/>
      </c>
      <c r="Q1047" s="174">
        <f t="shared" si="168"/>
        <v>1045</v>
      </c>
      <c r="R1047" s="175">
        <f t="shared" si="167"/>
        <v>1</v>
      </c>
    </row>
    <row r="1048" spans="1:18" ht="24.75" customHeight="1">
      <c r="A1048" s="54">
        <f t="shared" si="166"/>
        <v>1046</v>
      </c>
      <c r="B1048" s="55" t="str">
        <f t="shared" si="163"/>
        <v>K16E4320</v>
      </c>
      <c r="C1048" s="54">
        <f t="shared" si="164"/>
        <v>20</v>
      </c>
      <c r="D1048" s="50">
        <v>162233534</v>
      </c>
      <c r="E1048" s="57" t="s">
        <v>1720</v>
      </c>
      <c r="F1048" s="58" t="s">
        <v>1721</v>
      </c>
      <c r="G1048" s="53" t="s">
        <v>1722</v>
      </c>
      <c r="H1048" s="51" t="s">
        <v>1696</v>
      </c>
      <c r="I1048" s="56">
        <v>107</v>
      </c>
      <c r="J1048" s="52" t="s">
        <v>1697</v>
      </c>
      <c r="K1048" s="171" t="str">
        <f t="shared" si="158"/>
        <v>107K16E43</v>
      </c>
      <c r="L1048" s="172">
        <f t="shared" si="165"/>
        <v>1</v>
      </c>
      <c r="M1048" s="173"/>
      <c r="N1048" s="174" t="str">
        <f t="shared" si="157"/>
        <v/>
      </c>
      <c r="O1048" s="190" t="str">
        <f>VLOOKUP(D1048,TH!D$3:K$3889,6,0)</f>
        <v>x</v>
      </c>
      <c r="P1048" s="175" t="str">
        <f>IF(M1048&lt;&gt;0,M1048,IF(ISNA(VLOOKUP(D1048,TH!D$4:K$3889,6,0))=TRUE,"Nợ HP",""))</f>
        <v/>
      </c>
      <c r="Q1048" s="174">
        <f t="shared" si="168"/>
        <v>1046</v>
      </c>
      <c r="R1048" s="175">
        <f t="shared" si="167"/>
        <v>1</v>
      </c>
    </row>
    <row r="1049" spans="1:18" ht="24.75" customHeight="1">
      <c r="A1049" s="54">
        <f t="shared" si="166"/>
        <v>1047</v>
      </c>
      <c r="B1049" s="55" t="str">
        <f t="shared" si="163"/>
        <v>K16E4321</v>
      </c>
      <c r="C1049" s="54">
        <f t="shared" si="164"/>
        <v>21</v>
      </c>
      <c r="D1049" s="50">
        <v>162233537</v>
      </c>
      <c r="E1049" s="57" t="s">
        <v>1149</v>
      </c>
      <c r="F1049" s="58" t="s">
        <v>139</v>
      </c>
      <c r="G1049" s="53" t="s">
        <v>1555</v>
      </c>
      <c r="H1049" s="51" t="s">
        <v>1696</v>
      </c>
      <c r="I1049" s="56">
        <v>107</v>
      </c>
      <c r="J1049" s="52" t="s">
        <v>1697</v>
      </c>
      <c r="K1049" s="171" t="str">
        <f t="shared" si="158"/>
        <v>107K16E43</v>
      </c>
      <c r="L1049" s="172">
        <f t="shared" si="165"/>
        <v>1</v>
      </c>
      <c r="M1049" s="173"/>
      <c r="N1049" s="174" t="str">
        <f t="shared" si="157"/>
        <v/>
      </c>
      <c r="O1049" s="190" t="str">
        <f>VLOOKUP(D1049,TH!D$3:K$3889,6,0)</f>
        <v>x</v>
      </c>
      <c r="P1049" s="175" t="str">
        <f>IF(M1049&lt;&gt;0,M1049,IF(ISNA(VLOOKUP(D1049,TH!D$4:K$3889,6,0))=TRUE,"Nợ HP",""))</f>
        <v/>
      </c>
      <c r="Q1049" s="174">
        <f t="shared" si="168"/>
        <v>1047</v>
      </c>
      <c r="R1049" s="175">
        <f t="shared" si="167"/>
        <v>1</v>
      </c>
    </row>
    <row r="1050" spans="1:18" ht="24.75" customHeight="1">
      <c r="A1050" s="54">
        <f t="shared" si="166"/>
        <v>1048</v>
      </c>
      <c r="B1050" s="55" t="str">
        <f t="shared" si="163"/>
        <v>K16E4322</v>
      </c>
      <c r="C1050" s="54">
        <f t="shared" si="164"/>
        <v>22</v>
      </c>
      <c r="D1050" s="50">
        <v>162233546</v>
      </c>
      <c r="E1050" s="57" t="s">
        <v>1723</v>
      </c>
      <c r="F1050" s="58" t="s">
        <v>767</v>
      </c>
      <c r="G1050" s="53" t="s">
        <v>1488</v>
      </c>
      <c r="H1050" s="51" t="s">
        <v>1696</v>
      </c>
      <c r="I1050" s="56">
        <v>107</v>
      </c>
      <c r="J1050" s="52" t="s">
        <v>1697</v>
      </c>
      <c r="K1050" s="171" t="str">
        <f t="shared" si="158"/>
        <v>107K16E43</v>
      </c>
      <c r="L1050" s="172">
        <f t="shared" si="165"/>
        <v>1</v>
      </c>
      <c r="M1050" s="173"/>
      <c r="N1050" s="174" t="str">
        <f t="shared" si="157"/>
        <v/>
      </c>
      <c r="O1050" s="190" t="str">
        <f>VLOOKUP(D1050,TH!D$3:K$3889,6,0)</f>
        <v>x</v>
      </c>
      <c r="P1050" s="175" t="str">
        <f>IF(M1050&lt;&gt;0,M1050,IF(ISNA(VLOOKUP(D1050,TH!D$4:K$3889,6,0))=TRUE,"Nợ HP",""))</f>
        <v/>
      </c>
      <c r="Q1050" s="174">
        <f t="shared" si="168"/>
        <v>1048</v>
      </c>
      <c r="R1050" s="175">
        <f t="shared" si="167"/>
        <v>1</v>
      </c>
    </row>
    <row r="1051" spans="1:18" ht="24.75" customHeight="1">
      <c r="A1051" s="54">
        <f t="shared" si="166"/>
        <v>1049</v>
      </c>
      <c r="B1051" s="55" t="str">
        <f t="shared" si="163"/>
        <v>K16E4323</v>
      </c>
      <c r="C1051" s="54">
        <f t="shared" si="164"/>
        <v>23</v>
      </c>
      <c r="D1051" s="50">
        <v>162233551</v>
      </c>
      <c r="E1051" s="57" t="s">
        <v>1724</v>
      </c>
      <c r="F1051" s="58" t="s">
        <v>1725</v>
      </c>
      <c r="G1051" s="53" t="s">
        <v>909</v>
      </c>
      <c r="H1051" s="51" t="s">
        <v>1696</v>
      </c>
      <c r="I1051" s="56">
        <v>107</v>
      </c>
      <c r="J1051" s="52" t="s">
        <v>1697</v>
      </c>
      <c r="K1051" s="171" t="str">
        <f t="shared" si="158"/>
        <v>107K16E43</v>
      </c>
      <c r="L1051" s="172">
        <f t="shared" si="165"/>
        <v>1</v>
      </c>
      <c r="M1051" s="173"/>
      <c r="N1051" s="174" t="str">
        <f t="shared" si="157"/>
        <v/>
      </c>
      <c r="O1051" s="190" t="str">
        <f>VLOOKUP(D1051,TH!D$3:K$3889,6,0)</f>
        <v>x</v>
      </c>
      <c r="P1051" s="175" t="str">
        <f>IF(M1051&lt;&gt;0,M1051,IF(ISNA(VLOOKUP(D1051,TH!D$4:K$3889,6,0))=TRUE,"Nợ HP",""))</f>
        <v/>
      </c>
      <c r="Q1051" s="174">
        <f t="shared" si="168"/>
        <v>1049</v>
      </c>
      <c r="R1051" s="175">
        <f t="shared" si="167"/>
        <v>1</v>
      </c>
    </row>
    <row r="1052" spans="1:18" ht="24.75" customHeight="1">
      <c r="A1052" s="54">
        <f t="shared" si="166"/>
        <v>1050</v>
      </c>
      <c r="B1052" s="55" t="str">
        <f t="shared" si="163"/>
        <v>K16E4324</v>
      </c>
      <c r="C1052" s="54">
        <f t="shared" si="164"/>
        <v>24</v>
      </c>
      <c r="D1052" s="50">
        <v>162233554</v>
      </c>
      <c r="E1052" s="57" t="s">
        <v>918</v>
      </c>
      <c r="F1052" s="58" t="s">
        <v>835</v>
      </c>
      <c r="G1052" s="53" t="s">
        <v>324</v>
      </c>
      <c r="H1052" s="51" t="s">
        <v>1696</v>
      </c>
      <c r="I1052" s="56">
        <v>107</v>
      </c>
      <c r="J1052" s="52" t="s">
        <v>1697</v>
      </c>
      <c r="K1052" s="171" t="str">
        <f t="shared" si="158"/>
        <v>107K16E43</v>
      </c>
      <c r="L1052" s="172">
        <f t="shared" si="165"/>
        <v>1</v>
      </c>
      <c r="M1052" s="173"/>
      <c r="N1052" s="174" t="str">
        <f t="shared" si="157"/>
        <v/>
      </c>
      <c r="O1052" s="190" t="str">
        <f>VLOOKUP(D1052,TH!D$3:K$3889,6,0)</f>
        <v>x</v>
      </c>
      <c r="P1052" s="175" t="str">
        <f>IF(M1052&lt;&gt;0,M1052,IF(ISNA(VLOOKUP(D1052,TH!D$4:K$3889,6,0))=TRUE,"Nợ HP",""))</f>
        <v/>
      </c>
      <c r="Q1052" s="174">
        <f t="shared" si="168"/>
        <v>1050</v>
      </c>
      <c r="R1052" s="175">
        <f t="shared" si="167"/>
        <v>1</v>
      </c>
    </row>
    <row r="1053" spans="1:18" ht="24.75" customHeight="1">
      <c r="A1053" s="54">
        <f t="shared" si="166"/>
        <v>1051</v>
      </c>
      <c r="B1053" s="55" t="str">
        <f t="shared" si="163"/>
        <v>K16E4325</v>
      </c>
      <c r="C1053" s="54">
        <f t="shared" si="164"/>
        <v>25</v>
      </c>
      <c r="D1053" s="50">
        <v>162233558</v>
      </c>
      <c r="E1053" s="57" t="s">
        <v>1726</v>
      </c>
      <c r="F1053" s="58" t="s">
        <v>1096</v>
      </c>
      <c r="G1053" s="53" t="s">
        <v>1727</v>
      </c>
      <c r="H1053" s="51" t="s">
        <v>1696</v>
      </c>
      <c r="I1053" s="56">
        <v>107</v>
      </c>
      <c r="J1053" s="52" t="s">
        <v>1697</v>
      </c>
      <c r="K1053" s="171" t="str">
        <f t="shared" si="158"/>
        <v>107K16E43</v>
      </c>
      <c r="L1053" s="172">
        <f t="shared" si="165"/>
        <v>1</v>
      </c>
      <c r="M1053" s="173"/>
      <c r="N1053" s="174" t="str">
        <f t="shared" si="157"/>
        <v/>
      </c>
      <c r="O1053" s="190" t="str">
        <f>VLOOKUP(D1053,TH!D$3:K$3889,6,0)</f>
        <v>x</v>
      </c>
      <c r="P1053" s="175" t="str">
        <f>IF(M1053&lt;&gt;0,M1053,IF(ISNA(VLOOKUP(D1053,TH!D$4:K$3889,6,0))=TRUE,"Nợ HP",""))</f>
        <v/>
      </c>
      <c r="Q1053" s="174">
        <f t="shared" si="168"/>
        <v>1051</v>
      </c>
      <c r="R1053" s="175">
        <f t="shared" si="167"/>
        <v>1</v>
      </c>
    </row>
    <row r="1054" spans="1:18" ht="24.75" customHeight="1">
      <c r="A1054" s="54">
        <f t="shared" si="166"/>
        <v>1052</v>
      </c>
      <c r="B1054" s="55" t="str">
        <f t="shared" si="163"/>
        <v>K16E4326</v>
      </c>
      <c r="C1054" s="54">
        <f t="shared" si="164"/>
        <v>26</v>
      </c>
      <c r="D1054" s="50">
        <v>162233563</v>
      </c>
      <c r="E1054" s="57" t="s">
        <v>1728</v>
      </c>
      <c r="F1054" s="58" t="s">
        <v>121</v>
      </c>
      <c r="G1054" s="53" t="s">
        <v>1729</v>
      </c>
      <c r="H1054" s="51" t="s">
        <v>1696</v>
      </c>
      <c r="I1054" s="56">
        <v>107</v>
      </c>
      <c r="J1054" s="52" t="s">
        <v>1697</v>
      </c>
      <c r="K1054" s="171" t="str">
        <f t="shared" si="158"/>
        <v>107K16E43</v>
      </c>
      <c r="L1054" s="172">
        <f t="shared" si="165"/>
        <v>1</v>
      </c>
      <c r="M1054" s="173"/>
      <c r="N1054" s="174" t="str">
        <f t="shared" si="157"/>
        <v/>
      </c>
      <c r="O1054" s="190" t="str">
        <f>VLOOKUP(D1054,TH!D$3:K$3889,6,0)</f>
        <v>x</v>
      </c>
      <c r="P1054" s="175" t="str">
        <f>IF(M1054&lt;&gt;0,M1054,IF(ISNA(VLOOKUP(D1054,TH!D$4:K$3889,6,0))=TRUE,"Nợ HP",""))</f>
        <v/>
      </c>
      <c r="Q1054" s="174">
        <f t="shared" si="168"/>
        <v>1052</v>
      </c>
      <c r="R1054" s="175">
        <f t="shared" si="167"/>
        <v>1</v>
      </c>
    </row>
    <row r="1055" spans="1:18" ht="24.75" customHeight="1">
      <c r="A1055" s="54">
        <f t="shared" si="166"/>
        <v>1053</v>
      </c>
      <c r="B1055" s="55" t="str">
        <f t="shared" si="163"/>
        <v>K16E4327</v>
      </c>
      <c r="C1055" s="54">
        <f t="shared" si="164"/>
        <v>27</v>
      </c>
      <c r="D1055" s="50">
        <v>162233564</v>
      </c>
      <c r="E1055" s="57" t="s">
        <v>1730</v>
      </c>
      <c r="F1055" s="58" t="s">
        <v>121</v>
      </c>
      <c r="G1055" s="53" t="s">
        <v>1731</v>
      </c>
      <c r="H1055" s="51" t="s">
        <v>1696</v>
      </c>
      <c r="I1055" s="56">
        <v>107</v>
      </c>
      <c r="J1055" s="52" t="s">
        <v>1697</v>
      </c>
      <c r="K1055" s="171" t="str">
        <f t="shared" si="158"/>
        <v>107K16E43</v>
      </c>
      <c r="L1055" s="172">
        <f t="shared" si="165"/>
        <v>1</v>
      </c>
      <c r="M1055" s="173"/>
      <c r="N1055" s="174" t="str">
        <f t="shared" si="157"/>
        <v/>
      </c>
      <c r="O1055" s="190" t="e">
        <f>VLOOKUP(D1055,TH!D$3:K$3889,6,0)</f>
        <v>#N/A</v>
      </c>
      <c r="P1055" s="175" t="str">
        <f>IF(M1055&lt;&gt;0,M1055,IF(ISNA(VLOOKUP(D1055,TH!D$4:K$3889,6,0))=TRUE,"Nợ HP",""))</f>
        <v>Nợ HP</v>
      </c>
      <c r="Q1055" s="174">
        <f t="shared" si="168"/>
        <v>1053</v>
      </c>
      <c r="R1055" s="175">
        <f t="shared" si="167"/>
        <v>1</v>
      </c>
    </row>
    <row r="1056" spans="1:18" ht="24.75" customHeight="1">
      <c r="A1056" s="54">
        <f t="shared" si="166"/>
        <v>1054</v>
      </c>
      <c r="B1056" s="55" t="str">
        <f t="shared" si="163"/>
        <v>K16E4328</v>
      </c>
      <c r="C1056" s="54">
        <f t="shared" si="164"/>
        <v>28</v>
      </c>
      <c r="D1056" s="50">
        <v>162233569</v>
      </c>
      <c r="E1056" s="57" t="s">
        <v>1716</v>
      </c>
      <c r="F1056" s="58" t="s">
        <v>270</v>
      </c>
      <c r="G1056" s="53" t="s">
        <v>604</v>
      </c>
      <c r="H1056" s="51" t="s">
        <v>1696</v>
      </c>
      <c r="I1056" s="56">
        <v>107</v>
      </c>
      <c r="J1056" s="52" t="s">
        <v>1697</v>
      </c>
      <c r="K1056" s="171" t="str">
        <f t="shared" ref="K1056:K1120" si="169">I1056&amp;J1056</f>
        <v>107K16E43</v>
      </c>
      <c r="L1056" s="172">
        <f t="shared" si="165"/>
        <v>1</v>
      </c>
      <c r="M1056" s="173"/>
      <c r="N1056" s="174" t="str">
        <f t="shared" ref="N1056:N1088" si="170">IF(M1056&lt;&gt;0,"Học Ghép","")</f>
        <v/>
      </c>
      <c r="O1056" s="190" t="str">
        <f>VLOOKUP(D1056,TH!D$3:K$3889,6,0)</f>
        <v>x</v>
      </c>
      <c r="P1056" s="175" t="str">
        <f>IF(M1056&lt;&gt;0,M1056,IF(ISNA(VLOOKUP(D1056,TH!D$4:K$3889,6,0))=TRUE,"Nợ HP",""))</f>
        <v/>
      </c>
      <c r="Q1056" s="174">
        <f t="shared" si="168"/>
        <v>1054</v>
      </c>
      <c r="R1056" s="175">
        <f t="shared" si="167"/>
        <v>1</v>
      </c>
    </row>
    <row r="1057" spans="1:18" ht="24.75" customHeight="1">
      <c r="A1057" s="54">
        <f t="shared" si="166"/>
        <v>1055</v>
      </c>
      <c r="B1057" s="55" t="str">
        <f t="shared" si="163"/>
        <v>K16E4329</v>
      </c>
      <c r="C1057" s="54">
        <f t="shared" si="164"/>
        <v>29</v>
      </c>
      <c r="D1057" s="50">
        <v>162233572</v>
      </c>
      <c r="E1057" s="57" t="s">
        <v>1068</v>
      </c>
      <c r="F1057" s="58" t="s">
        <v>1475</v>
      </c>
      <c r="G1057" s="53" t="s">
        <v>837</v>
      </c>
      <c r="H1057" s="51" t="s">
        <v>1696</v>
      </c>
      <c r="I1057" s="56">
        <v>107</v>
      </c>
      <c r="J1057" s="52" t="s">
        <v>1697</v>
      </c>
      <c r="K1057" s="171" t="str">
        <f t="shared" si="169"/>
        <v>107K16E43</v>
      </c>
      <c r="L1057" s="172">
        <f t="shared" si="165"/>
        <v>1</v>
      </c>
      <c r="M1057" s="173"/>
      <c r="N1057" s="174" t="str">
        <f t="shared" si="170"/>
        <v/>
      </c>
      <c r="O1057" s="190" t="str">
        <f>VLOOKUP(D1057,TH!D$3:K$3889,6,0)</f>
        <v>x</v>
      </c>
      <c r="P1057" s="175" t="str">
        <f>IF(M1057&lt;&gt;0,M1057,IF(ISNA(VLOOKUP(D1057,TH!D$4:K$3889,6,0))=TRUE,"Nợ HP",""))</f>
        <v/>
      </c>
      <c r="Q1057" s="174">
        <f t="shared" si="168"/>
        <v>1055</v>
      </c>
      <c r="R1057" s="175">
        <f t="shared" si="167"/>
        <v>1</v>
      </c>
    </row>
    <row r="1058" spans="1:18" ht="24.75" customHeight="1">
      <c r="A1058" s="54">
        <f t="shared" si="166"/>
        <v>1056</v>
      </c>
      <c r="B1058" s="55" t="str">
        <f t="shared" si="163"/>
        <v>K16E4330</v>
      </c>
      <c r="C1058" s="54">
        <f t="shared" si="164"/>
        <v>30</v>
      </c>
      <c r="D1058" s="50">
        <v>162233575</v>
      </c>
      <c r="E1058" s="57" t="s">
        <v>1732</v>
      </c>
      <c r="F1058" s="58" t="s">
        <v>276</v>
      </c>
      <c r="G1058" s="53" t="s">
        <v>1184</v>
      </c>
      <c r="H1058" s="51" t="s">
        <v>1696</v>
      </c>
      <c r="I1058" s="56">
        <v>107</v>
      </c>
      <c r="J1058" s="52" t="s">
        <v>1697</v>
      </c>
      <c r="K1058" s="171" t="str">
        <f t="shared" si="169"/>
        <v>107K16E43</v>
      </c>
      <c r="L1058" s="172">
        <f t="shared" si="165"/>
        <v>1</v>
      </c>
      <c r="M1058" s="173"/>
      <c r="N1058" s="174" t="str">
        <f t="shared" si="170"/>
        <v/>
      </c>
      <c r="O1058" s="190" t="str">
        <f>VLOOKUP(D1058,TH!D$3:K$3889,6,0)</f>
        <v>x</v>
      </c>
      <c r="P1058" s="175" t="str">
        <f>IF(M1058&lt;&gt;0,M1058,IF(ISNA(VLOOKUP(D1058,TH!D$4:K$3889,6,0))=TRUE,"Nợ HP",""))</f>
        <v/>
      </c>
      <c r="Q1058" s="174">
        <f t="shared" si="168"/>
        <v>1056</v>
      </c>
      <c r="R1058" s="175">
        <f t="shared" si="167"/>
        <v>1</v>
      </c>
    </row>
    <row r="1059" spans="1:18" ht="24.75" customHeight="1">
      <c r="A1059" s="54">
        <f t="shared" si="166"/>
        <v>1057</v>
      </c>
      <c r="B1059" s="55" t="str">
        <f t="shared" si="163"/>
        <v>K16E4331</v>
      </c>
      <c r="C1059" s="54">
        <f t="shared" si="164"/>
        <v>31</v>
      </c>
      <c r="D1059" s="50">
        <v>162233576</v>
      </c>
      <c r="E1059" s="57" t="s">
        <v>1733</v>
      </c>
      <c r="F1059" s="58" t="s">
        <v>379</v>
      </c>
      <c r="G1059" s="53" t="s">
        <v>1734</v>
      </c>
      <c r="H1059" s="51" t="s">
        <v>1696</v>
      </c>
      <c r="I1059" s="56">
        <v>107</v>
      </c>
      <c r="J1059" s="52" t="s">
        <v>1697</v>
      </c>
      <c r="K1059" s="171" t="str">
        <f t="shared" si="169"/>
        <v>107K16E43</v>
      </c>
      <c r="L1059" s="172">
        <f t="shared" si="165"/>
        <v>1</v>
      </c>
      <c r="M1059" s="173"/>
      <c r="N1059" s="174" t="str">
        <f t="shared" si="170"/>
        <v/>
      </c>
      <c r="O1059" s="190" t="str">
        <f>VLOOKUP(D1059,TH!D$3:K$3889,6,0)</f>
        <v>x</v>
      </c>
      <c r="P1059" s="175" t="str">
        <f>IF(M1059&lt;&gt;0,M1059,IF(ISNA(VLOOKUP(D1059,TH!D$4:K$3889,6,0))=TRUE,"Nợ HP",""))</f>
        <v/>
      </c>
      <c r="Q1059" s="174">
        <f t="shared" si="168"/>
        <v>1057</v>
      </c>
      <c r="R1059" s="175">
        <f t="shared" si="167"/>
        <v>1</v>
      </c>
    </row>
    <row r="1060" spans="1:18" ht="24.75" customHeight="1">
      <c r="A1060" s="54">
        <f t="shared" si="166"/>
        <v>1058</v>
      </c>
      <c r="B1060" s="55" t="str">
        <f t="shared" si="163"/>
        <v>K16E4332</v>
      </c>
      <c r="C1060" s="54">
        <f t="shared" si="164"/>
        <v>32</v>
      </c>
      <c r="D1060" s="50">
        <v>162233585</v>
      </c>
      <c r="E1060" s="57" t="s">
        <v>1735</v>
      </c>
      <c r="F1060" s="58" t="s">
        <v>381</v>
      </c>
      <c r="G1060" s="53" t="s">
        <v>965</v>
      </c>
      <c r="H1060" s="51" t="s">
        <v>1696</v>
      </c>
      <c r="I1060" s="56">
        <v>107</v>
      </c>
      <c r="J1060" s="52" t="s">
        <v>1697</v>
      </c>
      <c r="K1060" s="171" t="str">
        <f t="shared" si="169"/>
        <v>107K16E43</v>
      </c>
      <c r="L1060" s="172">
        <f t="shared" si="165"/>
        <v>1</v>
      </c>
      <c r="M1060" s="173"/>
      <c r="N1060" s="174" t="str">
        <f t="shared" si="170"/>
        <v/>
      </c>
      <c r="O1060" s="190" t="str">
        <f>VLOOKUP(D1060,TH!D$3:K$3889,6,0)</f>
        <v>x</v>
      </c>
      <c r="P1060" s="175" t="str">
        <f>IF(M1060&lt;&gt;0,M1060,IF(ISNA(VLOOKUP(D1060,TH!D$4:K$3889,6,0))=TRUE,"Nợ HP",""))</f>
        <v/>
      </c>
      <c r="Q1060" s="174">
        <f t="shared" si="168"/>
        <v>1058</v>
      </c>
      <c r="R1060" s="175">
        <f t="shared" si="167"/>
        <v>1</v>
      </c>
    </row>
    <row r="1061" spans="1:18" ht="24.75" customHeight="1">
      <c r="A1061" s="54">
        <f t="shared" si="166"/>
        <v>1059</v>
      </c>
      <c r="B1061" s="55" t="str">
        <f t="shared" si="163"/>
        <v>K16E4333</v>
      </c>
      <c r="C1061" s="54">
        <f t="shared" si="164"/>
        <v>33</v>
      </c>
      <c r="D1061" s="50">
        <v>162233593</v>
      </c>
      <c r="E1061" s="57" t="s">
        <v>1736</v>
      </c>
      <c r="F1061" s="58" t="s">
        <v>546</v>
      </c>
      <c r="G1061" s="53" t="s">
        <v>1737</v>
      </c>
      <c r="H1061" s="51" t="s">
        <v>1696</v>
      </c>
      <c r="I1061" s="56">
        <v>107</v>
      </c>
      <c r="J1061" s="52" t="s">
        <v>1697</v>
      </c>
      <c r="K1061" s="171" t="str">
        <f t="shared" si="169"/>
        <v>107K16E43</v>
      </c>
      <c r="L1061" s="172">
        <f t="shared" si="165"/>
        <v>1</v>
      </c>
      <c r="M1061" s="173"/>
      <c r="N1061" s="174" t="str">
        <f t="shared" si="170"/>
        <v/>
      </c>
      <c r="O1061" s="190" t="str">
        <f>VLOOKUP(D1061,TH!D$3:K$3889,6,0)</f>
        <v>x</v>
      </c>
      <c r="P1061" s="175" t="str">
        <f>IF(M1061&lt;&gt;0,M1061,IF(ISNA(VLOOKUP(D1061,TH!D$4:K$3889,6,0))=TRUE,"Nợ HP",""))</f>
        <v/>
      </c>
      <c r="Q1061" s="174">
        <f t="shared" si="168"/>
        <v>1059</v>
      </c>
      <c r="R1061" s="175">
        <f t="shared" si="167"/>
        <v>1</v>
      </c>
    </row>
    <row r="1062" spans="1:18" ht="24.75" customHeight="1">
      <c r="A1062" s="54">
        <f t="shared" si="166"/>
        <v>1060</v>
      </c>
      <c r="B1062" s="55" t="str">
        <f t="shared" si="163"/>
        <v>K16E4334</v>
      </c>
      <c r="C1062" s="54">
        <f t="shared" si="164"/>
        <v>34</v>
      </c>
      <c r="D1062" s="50">
        <v>162233596</v>
      </c>
      <c r="E1062" s="57" t="s">
        <v>281</v>
      </c>
      <c r="F1062" s="58" t="s">
        <v>712</v>
      </c>
      <c r="G1062" s="53" t="s">
        <v>1590</v>
      </c>
      <c r="H1062" s="51" t="s">
        <v>1696</v>
      </c>
      <c r="I1062" s="56">
        <v>107</v>
      </c>
      <c r="J1062" s="52" t="s">
        <v>1697</v>
      </c>
      <c r="K1062" s="171" t="str">
        <f t="shared" si="169"/>
        <v>107K16E43</v>
      </c>
      <c r="L1062" s="172">
        <f t="shared" si="165"/>
        <v>1</v>
      </c>
      <c r="M1062" s="173"/>
      <c r="N1062" s="174" t="str">
        <f t="shared" si="170"/>
        <v/>
      </c>
      <c r="O1062" s="190" t="str">
        <f>VLOOKUP(D1062,TH!D$3:K$3889,6,0)</f>
        <v>x</v>
      </c>
      <c r="P1062" s="175" t="str">
        <f>IF(M1062&lt;&gt;0,M1062,IF(ISNA(VLOOKUP(D1062,TH!D$4:K$3889,6,0))=TRUE,"Nợ HP",""))</f>
        <v/>
      </c>
      <c r="Q1062" s="174">
        <f t="shared" si="168"/>
        <v>1060</v>
      </c>
      <c r="R1062" s="175">
        <f t="shared" si="167"/>
        <v>1</v>
      </c>
    </row>
    <row r="1063" spans="1:18" ht="24.75" customHeight="1">
      <c r="A1063" s="54">
        <f t="shared" si="166"/>
        <v>1061</v>
      </c>
      <c r="B1063" s="55" t="str">
        <f t="shared" si="163"/>
        <v>K16E4335</v>
      </c>
      <c r="C1063" s="54">
        <f t="shared" si="164"/>
        <v>35</v>
      </c>
      <c r="D1063" s="50">
        <v>162236643</v>
      </c>
      <c r="E1063" s="57" t="s">
        <v>1738</v>
      </c>
      <c r="F1063" s="58" t="s">
        <v>1739</v>
      </c>
      <c r="G1063" s="53" t="s">
        <v>567</v>
      </c>
      <c r="H1063" s="51" t="s">
        <v>1696</v>
      </c>
      <c r="I1063" s="56">
        <v>107</v>
      </c>
      <c r="J1063" s="52" t="s">
        <v>1697</v>
      </c>
      <c r="K1063" s="171" t="str">
        <f t="shared" si="169"/>
        <v>107K16E43</v>
      </c>
      <c r="L1063" s="172">
        <f t="shared" si="165"/>
        <v>1</v>
      </c>
      <c r="M1063" s="173"/>
      <c r="N1063" s="174" t="str">
        <f t="shared" si="170"/>
        <v/>
      </c>
      <c r="O1063" s="190" t="str">
        <f>VLOOKUP(D1063,TH!D$3:K$3889,6,0)</f>
        <v>x</v>
      </c>
      <c r="P1063" s="175" t="str">
        <f>IF(M1063&lt;&gt;0,M1063,IF(ISNA(VLOOKUP(D1063,TH!D$4:K$3889,6,0))=TRUE,"Nợ HP",""))</f>
        <v/>
      </c>
      <c r="Q1063" s="174">
        <f t="shared" si="168"/>
        <v>1061</v>
      </c>
      <c r="R1063" s="175">
        <f t="shared" si="167"/>
        <v>1</v>
      </c>
    </row>
    <row r="1064" spans="1:18" ht="24.75" customHeight="1">
      <c r="A1064" s="54">
        <f t="shared" si="166"/>
        <v>1062</v>
      </c>
      <c r="B1064" s="55" t="str">
        <f t="shared" si="163"/>
        <v>K16E4336</v>
      </c>
      <c r="C1064" s="54">
        <f t="shared" si="164"/>
        <v>36</v>
      </c>
      <c r="D1064" s="50">
        <v>162233616</v>
      </c>
      <c r="E1064" s="57" t="s">
        <v>1740</v>
      </c>
      <c r="F1064" s="58" t="s">
        <v>556</v>
      </c>
      <c r="G1064" s="53" t="s">
        <v>535</v>
      </c>
      <c r="H1064" s="51" t="s">
        <v>1696</v>
      </c>
      <c r="I1064" s="56">
        <v>107</v>
      </c>
      <c r="J1064" s="52" t="s">
        <v>1697</v>
      </c>
      <c r="K1064" s="171" t="str">
        <f t="shared" si="169"/>
        <v>107K16E43</v>
      </c>
      <c r="L1064" s="172">
        <f t="shared" si="165"/>
        <v>1</v>
      </c>
      <c r="M1064" s="173"/>
      <c r="N1064" s="174" t="str">
        <f t="shared" si="170"/>
        <v/>
      </c>
      <c r="O1064" s="190" t="str">
        <f>VLOOKUP(D1064,TH!D$3:K$3889,6,0)</f>
        <v>x</v>
      </c>
      <c r="P1064" s="175" t="str">
        <f>IF(M1064&lt;&gt;0,M1064,IF(ISNA(VLOOKUP(D1064,TH!D$4:K$3889,6,0))=TRUE,"Nợ HP",""))</f>
        <v/>
      </c>
      <c r="Q1064" s="174">
        <f t="shared" si="168"/>
        <v>1062</v>
      </c>
      <c r="R1064" s="175">
        <f t="shared" si="167"/>
        <v>1</v>
      </c>
    </row>
    <row r="1065" spans="1:18" ht="24.75" customHeight="1">
      <c r="A1065" s="54">
        <f t="shared" si="166"/>
        <v>1063</v>
      </c>
      <c r="B1065" s="55" t="str">
        <f t="shared" si="163"/>
        <v>K16E4337</v>
      </c>
      <c r="C1065" s="54">
        <f t="shared" si="164"/>
        <v>37</v>
      </c>
      <c r="D1065" s="50">
        <v>162233626</v>
      </c>
      <c r="E1065" s="57" t="s">
        <v>1741</v>
      </c>
      <c r="F1065" s="58" t="s">
        <v>480</v>
      </c>
      <c r="G1065" s="53" t="s">
        <v>1742</v>
      </c>
      <c r="H1065" s="51" t="s">
        <v>1696</v>
      </c>
      <c r="I1065" s="56">
        <v>107</v>
      </c>
      <c r="J1065" s="52" t="s">
        <v>1697</v>
      </c>
      <c r="K1065" s="171" t="str">
        <f t="shared" si="169"/>
        <v>107K16E43</v>
      </c>
      <c r="L1065" s="172">
        <f t="shared" si="165"/>
        <v>1</v>
      </c>
      <c r="M1065" s="173"/>
      <c r="N1065" s="174" t="str">
        <f t="shared" si="170"/>
        <v/>
      </c>
      <c r="O1065" s="190" t="str">
        <f>VLOOKUP(D1065,TH!D$3:K$3889,6,0)</f>
        <v>x</v>
      </c>
      <c r="P1065" s="175" t="str">
        <f>IF(M1065&lt;&gt;0,M1065,IF(ISNA(VLOOKUP(D1065,TH!D$4:K$3889,6,0))=TRUE,"Nợ HP",""))</f>
        <v/>
      </c>
      <c r="Q1065" s="174">
        <f t="shared" si="168"/>
        <v>1063</v>
      </c>
      <c r="R1065" s="175">
        <f t="shared" si="167"/>
        <v>1</v>
      </c>
    </row>
    <row r="1066" spans="1:18" ht="24.75" customHeight="1">
      <c r="A1066" s="54">
        <f t="shared" si="166"/>
        <v>1064</v>
      </c>
      <c r="B1066" s="55" t="str">
        <f t="shared" si="163"/>
        <v>K16E4338</v>
      </c>
      <c r="C1066" s="54">
        <f t="shared" si="164"/>
        <v>38</v>
      </c>
      <c r="D1066" s="50">
        <v>162233633</v>
      </c>
      <c r="E1066" s="57" t="s">
        <v>605</v>
      </c>
      <c r="F1066" s="58" t="s">
        <v>305</v>
      </c>
      <c r="G1066" s="53" t="s">
        <v>547</v>
      </c>
      <c r="H1066" s="51" t="s">
        <v>1696</v>
      </c>
      <c r="I1066" s="56">
        <v>107</v>
      </c>
      <c r="J1066" s="52" t="s">
        <v>1697</v>
      </c>
      <c r="K1066" s="171" t="str">
        <f t="shared" si="169"/>
        <v>107K16E43</v>
      </c>
      <c r="L1066" s="172">
        <f t="shared" si="165"/>
        <v>1</v>
      </c>
      <c r="M1066" s="173"/>
      <c r="N1066" s="174" t="str">
        <f t="shared" si="170"/>
        <v/>
      </c>
      <c r="O1066" s="190" t="str">
        <f>VLOOKUP(D1066,TH!D$3:K$3889,6,0)</f>
        <v>x</v>
      </c>
      <c r="P1066" s="175" t="str">
        <f>IF(M1066&lt;&gt;0,M1066,IF(ISNA(VLOOKUP(D1066,TH!D$4:K$3889,6,0))=TRUE,"Nợ HP",""))</f>
        <v/>
      </c>
      <c r="Q1066" s="174">
        <f t="shared" si="168"/>
        <v>1064</v>
      </c>
      <c r="R1066" s="175">
        <f t="shared" si="167"/>
        <v>1</v>
      </c>
    </row>
    <row r="1067" spans="1:18" ht="24.75" customHeight="1">
      <c r="A1067" s="54">
        <f t="shared" si="166"/>
        <v>1065</v>
      </c>
      <c r="B1067" s="55" t="str">
        <f t="shared" si="163"/>
        <v>K16E4339</v>
      </c>
      <c r="C1067" s="54">
        <f t="shared" si="164"/>
        <v>39</v>
      </c>
      <c r="D1067" s="50">
        <v>162233638</v>
      </c>
      <c r="E1067" s="57" t="s">
        <v>1743</v>
      </c>
      <c r="F1067" s="58" t="s">
        <v>911</v>
      </c>
      <c r="G1067" s="53" t="s">
        <v>1744</v>
      </c>
      <c r="H1067" s="51" t="s">
        <v>1696</v>
      </c>
      <c r="I1067" s="56">
        <v>107</v>
      </c>
      <c r="J1067" s="52" t="s">
        <v>1697</v>
      </c>
      <c r="K1067" s="171" t="str">
        <f t="shared" si="169"/>
        <v>107K16E43</v>
      </c>
      <c r="L1067" s="172">
        <f t="shared" si="165"/>
        <v>1</v>
      </c>
      <c r="M1067" s="173"/>
      <c r="N1067" s="174" t="str">
        <f t="shared" si="170"/>
        <v/>
      </c>
      <c r="O1067" s="190" t="str">
        <f>VLOOKUP(D1067,TH!D$3:K$3889,6,0)</f>
        <v>x</v>
      </c>
      <c r="P1067" s="175" t="str">
        <f>IF(M1067&lt;&gt;0,M1067,IF(ISNA(VLOOKUP(D1067,TH!D$4:K$3889,6,0))=TRUE,"Nợ HP",""))</f>
        <v/>
      </c>
      <c r="Q1067" s="174">
        <f t="shared" si="168"/>
        <v>1065</v>
      </c>
      <c r="R1067" s="175">
        <f t="shared" si="167"/>
        <v>1</v>
      </c>
    </row>
    <row r="1068" spans="1:18" ht="24.75" customHeight="1">
      <c r="A1068" s="54">
        <f t="shared" si="166"/>
        <v>1066</v>
      </c>
      <c r="B1068" s="55" t="str">
        <f t="shared" si="163"/>
        <v>K16E4340</v>
      </c>
      <c r="C1068" s="54">
        <f t="shared" si="164"/>
        <v>40</v>
      </c>
      <c r="D1068" s="50">
        <v>162233642</v>
      </c>
      <c r="E1068" s="57" t="s">
        <v>299</v>
      </c>
      <c r="F1068" s="58" t="s">
        <v>308</v>
      </c>
      <c r="G1068" s="53" t="s">
        <v>709</v>
      </c>
      <c r="H1068" s="51" t="s">
        <v>1696</v>
      </c>
      <c r="I1068" s="56">
        <v>107</v>
      </c>
      <c r="J1068" s="52" t="s">
        <v>1697</v>
      </c>
      <c r="K1068" s="171" t="str">
        <f t="shared" si="169"/>
        <v>107K16E43</v>
      </c>
      <c r="L1068" s="172">
        <f t="shared" si="165"/>
        <v>1</v>
      </c>
      <c r="M1068" s="173"/>
      <c r="N1068" s="174" t="str">
        <f t="shared" si="170"/>
        <v/>
      </c>
      <c r="O1068" s="190" t="str">
        <f>VLOOKUP(D1068,TH!D$3:K$3889,6,0)</f>
        <v>x</v>
      </c>
      <c r="P1068" s="175" t="str">
        <f>IF(M1068&lt;&gt;0,M1068,IF(ISNA(VLOOKUP(D1068,TH!D$4:K$3889,6,0))=TRUE,"Nợ HP",""))</f>
        <v/>
      </c>
      <c r="Q1068" s="174">
        <f t="shared" si="168"/>
        <v>1066</v>
      </c>
      <c r="R1068" s="175">
        <f t="shared" si="167"/>
        <v>1</v>
      </c>
    </row>
    <row r="1069" spans="1:18" ht="24.75" customHeight="1">
      <c r="A1069" s="54">
        <f t="shared" si="166"/>
        <v>1067</v>
      </c>
      <c r="B1069" s="55" t="str">
        <f t="shared" si="163"/>
        <v>K16E4341</v>
      </c>
      <c r="C1069" s="54">
        <f t="shared" si="164"/>
        <v>41</v>
      </c>
      <c r="D1069" s="333">
        <v>4838</v>
      </c>
      <c r="E1069" s="334" t="s">
        <v>2357</v>
      </c>
      <c r="F1069" s="335" t="s">
        <v>504</v>
      </c>
      <c r="G1069" s="336"/>
      <c r="H1069" s="51" t="s">
        <v>2358</v>
      </c>
      <c r="I1069" s="56">
        <v>107</v>
      </c>
      <c r="J1069" s="52" t="s">
        <v>1697</v>
      </c>
      <c r="K1069" s="171" t="str">
        <f t="shared" ref="K1069" si="171">I1069&amp;J1069</f>
        <v>107K16E43</v>
      </c>
      <c r="L1069" s="172">
        <f t="shared" si="165"/>
        <v>1</v>
      </c>
      <c r="M1069" s="173">
        <v>25957</v>
      </c>
      <c r="N1069" s="174" t="str">
        <f t="shared" ref="N1069" si="172">IF(M1069&lt;&gt;0,"Học Ghép","")</f>
        <v>Học Ghép</v>
      </c>
      <c r="O1069" s="190" t="e">
        <f>VLOOKUP(D1069,TH!D$3:K$3889,6,0)</f>
        <v>#N/A</v>
      </c>
      <c r="P1069" s="175">
        <f>IF(M1069&lt;&gt;0,M1069,IF(ISNA(VLOOKUP(D1069,TH!D$4:K$3889,6,0))=TRUE,"Nợ HP",""))</f>
        <v>25957</v>
      </c>
      <c r="Q1069" s="174">
        <f t="shared" si="168"/>
        <v>1067</v>
      </c>
      <c r="R1069" s="175">
        <f t="shared" si="167"/>
        <v>1</v>
      </c>
    </row>
    <row r="1070" spans="1:18" ht="24.75" customHeight="1">
      <c r="A1070" s="54">
        <f t="shared" si="166"/>
        <v>1068</v>
      </c>
      <c r="B1070" s="55" t="str">
        <f t="shared" si="163"/>
        <v>K16E4401</v>
      </c>
      <c r="C1070" s="54">
        <f t="shared" si="164"/>
        <v>1</v>
      </c>
      <c r="D1070" s="50">
        <v>162233449</v>
      </c>
      <c r="E1070" s="57" t="s">
        <v>813</v>
      </c>
      <c r="F1070" s="58" t="s">
        <v>1579</v>
      </c>
      <c r="G1070" s="53" t="s">
        <v>1745</v>
      </c>
      <c r="H1070" s="51" t="s">
        <v>1746</v>
      </c>
      <c r="I1070" s="56">
        <v>107</v>
      </c>
      <c r="J1070" s="52" t="s">
        <v>1747</v>
      </c>
      <c r="K1070" s="171" t="str">
        <f t="shared" si="169"/>
        <v>107K16E44</v>
      </c>
      <c r="L1070" s="172">
        <f t="shared" si="165"/>
        <v>1</v>
      </c>
      <c r="M1070" s="173"/>
      <c r="N1070" s="174" t="str">
        <f t="shared" si="170"/>
        <v/>
      </c>
      <c r="O1070" s="190" t="str">
        <f>VLOOKUP(D1070,TH!D$3:K$3889,6,0)</f>
        <v>x</v>
      </c>
      <c r="P1070" s="175" t="str">
        <f>IF(M1070&lt;&gt;0,M1070,IF(ISNA(VLOOKUP(D1070,TH!D$4:K$3889,6,0))=TRUE,"Nợ HP",""))</f>
        <v/>
      </c>
      <c r="Q1070" s="174">
        <f t="shared" si="168"/>
        <v>1068</v>
      </c>
      <c r="R1070" s="175">
        <f t="shared" si="167"/>
        <v>1</v>
      </c>
    </row>
    <row r="1071" spans="1:18" ht="24.75" customHeight="1">
      <c r="A1071" s="54">
        <f t="shared" si="166"/>
        <v>1069</v>
      </c>
      <c r="B1071" s="55" t="str">
        <f t="shared" si="163"/>
        <v>K16E4402</v>
      </c>
      <c r="C1071" s="54">
        <f t="shared" si="164"/>
        <v>2</v>
      </c>
      <c r="D1071" s="50">
        <v>142231381</v>
      </c>
      <c r="E1071" s="57" t="s">
        <v>1748</v>
      </c>
      <c r="F1071" s="58" t="s">
        <v>422</v>
      </c>
      <c r="G1071" s="53"/>
      <c r="H1071" s="51" t="s">
        <v>1749</v>
      </c>
      <c r="I1071" s="56">
        <v>107</v>
      </c>
      <c r="J1071" s="52" t="s">
        <v>1747</v>
      </c>
      <c r="K1071" s="171" t="str">
        <f t="shared" si="169"/>
        <v>107K16E44</v>
      </c>
      <c r="L1071" s="172">
        <f t="shared" si="165"/>
        <v>1</v>
      </c>
      <c r="M1071" s="173"/>
      <c r="N1071" s="174" t="str">
        <f t="shared" si="170"/>
        <v/>
      </c>
      <c r="O1071" s="190" t="str">
        <f>VLOOKUP(D1071,TH!D$3:K$3889,6,0)</f>
        <v>x</v>
      </c>
      <c r="P1071" s="175" t="str">
        <f>IF(M1071&lt;&gt;0,M1071,IF(ISNA(VLOOKUP(D1071,TH!D$4:K$3889,6,0))=TRUE,"Nợ HP",""))</f>
        <v/>
      </c>
      <c r="Q1071" s="174">
        <f t="shared" si="168"/>
        <v>1069</v>
      </c>
      <c r="R1071" s="175">
        <f t="shared" si="167"/>
        <v>1</v>
      </c>
    </row>
    <row r="1072" spans="1:18" ht="24.75" customHeight="1">
      <c r="A1072" s="54">
        <f t="shared" si="166"/>
        <v>1070</v>
      </c>
      <c r="B1072" s="55" t="str">
        <f t="shared" si="163"/>
        <v>K16E4403</v>
      </c>
      <c r="C1072" s="54">
        <f t="shared" si="164"/>
        <v>3</v>
      </c>
      <c r="D1072" s="50">
        <v>162233461</v>
      </c>
      <c r="E1072" s="57" t="s">
        <v>281</v>
      </c>
      <c r="F1072" s="58" t="s">
        <v>184</v>
      </c>
      <c r="G1072" s="53" t="s">
        <v>1750</v>
      </c>
      <c r="H1072" s="51" t="s">
        <v>1746</v>
      </c>
      <c r="I1072" s="56">
        <v>107</v>
      </c>
      <c r="J1072" s="52" t="s">
        <v>1747</v>
      </c>
      <c r="K1072" s="171" t="str">
        <f t="shared" si="169"/>
        <v>107K16E44</v>
      </c>
      <c r="L1072" s="172">
        <f t="shared" si="165"/>
        <v>1</v>
      </c>
      <c r="M1072" s="173"/>
      <c r="N1072" s="174" t="str">
        <f t="shared" si="170"/>
        <v/>
      </c>
      <c r="O1072" s="190" t="str">
        <f>VLOOKUP(D1072,TH!D$3:K$3889,6,0)</f>
        <v>x</v>
      </c>
      <c r="P1072" s="175" t="str">
        <f>IF(M1072&lt;&gt;0,M1072,IF(ISNA(VLOOKUP(D1072,TH!D$4:K$3889,6,0))=TRUE,"Nợ HP",""))</f>
        <v/>
      </c>
      <c r="Q1072" s="174">
        <f t="shared" si="168"/>
        <v>1070</v>
      </c>
      <c r="R1072" s="175">
        <f t="shared" si="167"/>
        <v>1</v>
      </c>
    </row>
    <row r="1073" spans="1:18" ht="24.75" customHeight="1">
      <c r="A1073" s="54">
        <f t="shared" si="166"/>
        <v>1071</v>
      </c>
      <c r="B1073" s="55" t="str">
        <f t="shared" si="163"/>
        <v>K16E4404</v>
      </c>
      <c r="C1073" s="54">
        <f t="shared" si="164"/>
        <v>4</v>
      </c>
      <c r="D1073" s="50">
        <v>162233464</v>
      </c>
      <c r="E1073" s="57" t="s">
        <v>1751</v>
      </c>
      <c r="F1073" s="58" t="s">
        <v>193</v>
      </c>
      <c r="G1073" s="53" t="s">
        <v>1380</v>
      </c>
      <c r="H1073" s="51" t="s">
        <v>1746</v>
      </c>
      <c r="I1073" s="56">
        <v>107</v>
      </c>
      <c r="J1073" s="52" t="s">
        <v>1747</v>
      </c>
      <c r="K1073" s="171" t="str">
        <f t="shared" si="169"/>
        <v>107K16E44</v>
      </c>
      <c r="L1073" s="172">
        <f t="shared" si="165"/>
        <v>1</v>
      </c>
      <c r="M1073" s="173"/>
      <c r="N1073" s="174" t="str">
        <f t="shared" si="170"/>
        <v/>
      </c>
      <c r="O1073" s="190" t="str">
        <f>VLOOKUP(D1073,TH!D$3:K$3889,6,0)</f>
        <v>x</v>
      </c>
      <c r="P1073" s="175" t="str">
        <f>IF(M1073&lt;&gt;0,M1073,IF(ISNA(VLOOKUP(D1073,TH!D$4:K$3889,6,0))=TRUE,"Nợ HP",""))</f>
        <v/>
      </c>
      <c r="Q1073" s="174">
        <f t="shared" si="168"/>
        <v>1071</v>
      </c>
      <c r="R1073" s="175">
        <f t="shared" si="167"/>
        <v>1</v>
      </c>
    </row>
    <row r="1074" spans="1:18" ht="24.75" customHeight="1">
      <c r="A1074" s="54">
        <f t="shared" si="166"/>
        <v>1072</v>
      </c>
      <c r="B1074" s="55" t="str">
        <f t="shared" si="163"/>
        <v>K16E4405</v>
      </c>
      <c r="C1074" s="54">
        <f t="shared" si="164"/>
        <v>5</v>
      </c>
      <c r="D1074" s="50">
        <v>162233468</v>
      </c>
      <c r="E1074" s="57" t="s">
        <v>1752</v>
      </c>
      <c r="F1074" s="58" t="s">
        <v>924</v>
      </c>
      <c r="G1074" s="53" t="s">
        <v>490</v>
      </c>
      <c r="H1074" s="51" t="s">
        <v>1746</v>
      </c>
      <c r="I1074" s="56">
        <v>107</v>
      </c>
      <c r="J1074" s="52" t="s">
        <v>1747</v>
      </c>
      <c r="K1074" s="171" t="str">
        <f t="shared" si="169"/>
        <v>107K16E44</v>
      </c>
      <c r="L1074" s="172">
        <f t="shared" si="165"/>
        <v>1</v>
      </c>
      <c r="M1074" s="173"/>
      <c r="N1074" s="174" t="str">
        <f t="shared" si="170"/>
        <v/>
      </c>
      <c r="O1074" s="190" t="str">
        <f>VLOOKUP(D1074,TH!D$3:K$3889,6,0)</f>
        <v>x</v>
      </c>
      <c r="P1074" s="175" t="str">
        <f>IF(M1074&lt;&gt;0,M1074,IF(ISNA(VLOOKUP(D1074,TH!D$4:K$3889,6,0))=TRUE,"Nợ HP",""))</f>
        <v/>
      </c>
      <c r="Q1074" s="174">
        <f t="shared" si="168"/>
        <v>1072</v>
      </c>
      <c r="R1074" s="175">
        <f t="shared" si="167"/>
        <v>1</v>
      </c>
    </row>
    <row r="1075" spans="1:18" ht="24.75" customHeight="1">
      <c r="A1075" s="54">
        <f t="shared" si="166"/>
        <v>1073</v>
      </c>
      <c r="B1075" s="55" t="str">
        <f t="shared" si="163"/>
        <v>K16E4406</v>
      </c>
      <c r="C1075" s="54">
        <f t="shared" si="164"/>
        <v>6</v>
      </c>
      <c r="D1075" s="50">
        <v>162233477</v>
      </c>
      <c r="E1075" s="57" t="s">
        <v>1753</v>
      </c>
      <c r="F1075" s="58" t="s">
        <v>1754</v>
      </c>
      <c r="G1075" s="53" t="s">
        <v>599</v>
      </c>
      <c r="H1075" s="51" t="s">
        <v>1746</v>
      </c>
      <c r="I1075" s="56">
        <v>107</v>
      </c>
      <c r="J1075" s="52" t="s">
        <v>1747</v>
      </c>
      <c r="K1075" s="171" t="str">
        <f t="shared" si="169"/>
        <v>107K16E44</v>
      </c>
      <c r="L1075" s="172">
        <f t="shared" si="165"/>
        <v>1</v>
      </c>
      <c r="M1075" s="173"/>
      <c r="N1075" s="174" t="str">
        <f t="shared" si="170"/>
        <v/>
      </c>
      <c r="O1075" s="190" t="str">
        <f>VLOOKUP(D1075,TH!D$3:K$3889,6,0)</f>
        <v>x</v>
      </c>
      <c r="P1075" s="175" t="str">
        <f>IF(M1075&lt;&gt;0,M1075,IF(ISNA(VLOOKUP(D1075,TH!D$4:K$3889,6,0))=TRUE,"Nợ HP",""))</f>
        <v/>
      </c>
      <c r="Q1075" s="174">
        <f t="shared" si="168"/>
        <v>1073</v>
      </c>
      <c r="R1075" s="175">
        <f t="shared" si="167"/>
        <v>1</v>
      </c>
    </row>
    <row r="1076" spans="1:18" ht="24.75" customHeight="1">
      <c r="A1076" s="54">
        <f t="shared" si="166"/>
        <v>1074</v>
      </c>
      <c r="B1076" s="55" t="str">
        <f t="shared" si="163"/>
        <v>K16E4407</v>
      </c>
      <c r="C1076" s="54">
        <f t="shared" si="164"/>
        <v>7</v>
      </c>
      <c r="D1076" s="50">
        <v>162233480</v>
      </c>
      <c r="E1076" s="57" t="s">
        <v>1755</v>
      </c>
      <c r="F1076" s="58" t="s">
        <v>428</v>
      </c>
      <c r="G1076" s="53" t="s">
        <v>1756</v>
      </c>
      <c r="H1076" s="51" t="s">
        <v>1746</v>
      </c>
      <c r="I1076" s="56">
        <v>107</v>
      </c>
      <c r="J1076" s="52" t="s">
        <v>1747</v>
      </c>
      <c r="K1076" s="171" t="str">
        <f t="shared" si="169"/>
        <v>107K16E44</v>
      </c>
      <c r="L1076" s="172">
        <f t="shared" si="165"/>
        <v>1</v>
      </c>
      <c r="M1076" s="173"/>
      <c r="N1076" s="174" t="str">
        <f t="shared" si="170"/>
        <v/>
      </c>
      <c r="O1076" s="190" t="str">
        <f>VLOOKUP(D1076,TH!D$3:K$3889,6,0)</f>
        <v>x</v>
      </c>
      <c r="P1076" s="175" t="str">
        <f>IF(M1076&lt;&gt;0,M1076,IF(ISNA(VLOOKUP(D1076,TH!D$4:K$3889,6,0))=TRUE,"Nợ HP",""))</f>
        <v/>
      </c>
      <c r="Q1076" s="174">
        <f t="shared" si="168"/>
        <v>1074</v>
      </c>
      <c r="R1076" s="175">
        <f t="shared" si="167"/>
        <v>1</v>
      </c>
    </row>
    <row r="1077" spans="1:18" ht="24.75" customHeight="1">
      <c r="A1077" s="54">
        <f t="shared" si="166"/>
        <v>1075</v>
      </c>
      <c r="B1077" s="55" t="str">
        <f t="shared" si="163"/>
        <v>K16E4408</v>
      </c>
      <c r="C1077" s="54">
        <f t="shared" si="164"/>
        <v>8</v>
      </c>
      <c r="D1077" s="50">
        <v>162233481</v>
      </c>
      <c r="E1077" s="57" t="s">
        <v>1757</v>
      </c>
      <c r="F1077" s="58" t="s">
        <v>202</v>
      </c>
      <c r="G1077" s="53" t="s">
        <v>203</v>
      </c>
      <c r="H1077" s="51" t="s">
        <v>1746</v>
      </c>
      <c r="I1077" s="56">
        <v>107</v>
      </c>
      <c r="J1077" s="52" t="s">
        <v>1747</v>
      </c>
      <c r="K1077" s="171" t="str">
        <f t="shared" si="169"/>
        <v>107K16E44</v>
      </c>
      <c r="L1077" s="172">
        <f t="shared" si="165"/>
        <v>1</v>
      </c>
      <c r="M1077" s="173"/>
      <c r="N1077" s="174" t="str">
        <f t="shared" si="170"/>
        <v/>
      </c>
      <c r="O1077" s="190" t="str">
        <f>VLOOKUP(D1077,TH!D$3:K$3889,6,0)</f>
        <v>x</v>
      </c>
      <c r="P1077" s="175" t="str">
        <f>IF(M1077&lt;&gt;0,M1077,IF(ISNA(VLOOKUP(D1077,TH!D$4:K$3889,6,0))=TRUE,"Nợ HP",""))</f>
        <v/>
      </c>
      <c r="Q1077" s="174">
        <f t="shared" si="168"/>
        <v>1075</v>
      </c>
      <c r="R1077" s="175">
        <f t="shared" si="167"/>
        <v>1</v>
      </c>
    </row>
    <row r="1078" spans="1:18" ht="24.75" customHeight="1">
      <c r="A1078" s="54">
        <f t="shared" si="166"/>
        <v>1076</v>
      </c>
      <c r="B1078" s="55" t="str">
        <f t="shared" si="163"/>
        <v>K16E4409</v>
      </c>
      <c r="C1078" s="54">
        <f t="shared" si="164"/>
        <v>9</v>
      </c>
      <c r="D1078" s="50">
        <v>162233484</v>
      </c>
      <c r="E1078" s="57" t="s">
        <v>625</v>
      </c>
      <c r="F1078" s="58" t="s">
        <v>683</v>
      </c>
      <c r="G1078" s="53" t="s">
        <v>1722</v>
      </c>
      <c r="H1078" s="51" t="s">
        <v>1746</v>
      </c>
      <c r="I1078" s="56">
        <v>107</v>
      </c>
      <c r="J1078" s="52" t="s">
        <v>1747</v>
      </c>
      <c r="K1078" s="171" t="str">
        <f t="shared" si="169"/>
        <v>107K16E44</v>
      </c>
      <c r="L1078" s="172">
        <f t="shared" si="165"/>
        <v>1</v>
      </c>
      <c r="M1078" s="173"/>
      <c r="N1078" s="174" t="str">
        <f t="shared" si="170"/>
        <v/>
      </c>
      <c r="O1078" s="190" t="str">
        <f>VLOOKUP(D1078,TH!D$3:K$3889,6,0)</f>
        <v>x</v>
      </c>
      <c r="P1078" s="175" t="str">
        <f>IF(M1078&lt;&gt;0,M1078,IF(ISNA(VLOOKUP(D1078,TH!D$4:K$3889,6,0))=TRUE,"Nợ HP",""))</f>
        <v/>
      </c>
      <c r="Q1078" s="174">
        <f t="shared" si="168"/>
        <v>1076</v>
      </c>
      <c r="R1078" s="175">
        <f t="shared" si="167"/>
        <v>1</v>
      </c>
    </row>
    <row r="1079" spans="1:18" ht="24.75" customHeight="1">
      <c r="A1079" s="54">
        <f t="shared" si="166"/>
        <v>1077</v>
      </c>
      <c r="B1079" s="55" t="str">
        <f t="shared" si="163"/>
        <v>K16E4410</v>
      </c>
      <c r="C1079" s="54">
        <f t="shared" si="164"/>
        <v>10</v>
      </c>
      <c r="D1079" s="50">
        <v>152232960</v>
      </c>
      <c r="E1079" s="57" t="s">
        <v>866</v>
      </c>
      <c r="F1079" s="58" t="s">
        <v>211</v>
      </c>
      <c r="G1079" s="53"/>
      <c r="H1079" s="51" t="s">
        <v>1749</v>
      </c>
      <c r="I1079" s="56">
        <v>107</v>
      </c>
      <c r="J1079" s="52" t="s">
        <v>1747</v>
      </c>
      <c r="K1079" s="171" t="str">
        <f t="shared" si="169"/>
        <v>107K16E44</v>
      </c>
      <c r="L1079" s="172">
        <f t="shared" si="165"/>
        <v>1</v>
      </c>
      <c r="M1079" s="173"/>
      <c r="N1079" s="174" t="str">
        <f t="shared" si="170"/>
        <v/>
      </c>
      <c r="O1079" s="190" t="str">
        <f>VLOOKUP(D1079,TH!D$3:K$3889,6,0)</f>
        <v>x</v>
      </c>
      <c r="P1079" s="175" t="str">
        <f>IF(M1079&lt;&gt;0,M1079,IF(ISNA(VLOOKUP(D1079,TH!D$4:K$3889,6,0))=TRUE,"Nợ HP",""))</f>
        <v/>
      </c>
      <c r="Q1079" s="174">
        <f t="shared" si="168"/>
        <v>1077</v>
      </c>
      <c r="R1079" s="175">
        <f t="shared" si="167"/>
        <v>1</v>
      </c>
    </row>
    <row r="1080" spans="1:18" ht="24.75" customHeight="1">
      <c r="A1080" s="54">
        <f t="shared" si="166"/>
        <v>1078</v>
      </c>
      <c r="B1080" s="55" t="str">
        <f t="shared" si="163"/>
        <v>K16E4411</v>
      </c>
      <c r="C1080" s="54">
        <f t="shared" si="164"/>
        <v>11</v>
      </c>
      <c r="D1080" s="50">
        <v>162233497</v>
      </c>
      <c r="E1080" s="57" t="s">
        <v>1758</v>
      </c>
      <c r="F1080" s="58" t="s">
        <v>211</v>
      </c>
      <c r="G1080" s="53" t="s">
        <v>332</v>
      </c>
      <c r="H1080" s="51" t="s">
        <v>1746</v>
      </c>
      <c r="I1080" s="56">
        <v>107</v>
      </c>
      <c r="J1080" s="52" t="s">
        <v>1747</v>
      </c>
      <c r="K1080" s="171" t="str">
        <f t="shared" si="169"/>
        <v>107K16E44</v>
      </c>
      <c r="L1080" s="172">
        <f t="shared" si="165"/>
        <v>1</v>
      </c>
      <c r="M1080" s="173"/>
      <c r="N1080" s="174" t="str">
        <f t="shared" si="170"/>
        <v/>
      </c>
      <c r="O1080" s="190" t="str">
        <f>VLOOKUP(D1080,TH!D$3:K$3889,6,0)</f>
        <v>x</v>
      </c>
      <c r="P1080" s="175" t="str">
        <f>IF(M1080&lt;&gt;0,M1080,IF(ISNA(VLOOKUP(D1080,TH!D$4:K$3889,6,0))=TRUE,"Nợ HP",""))</f>
        <v/>
      </c>
      <c r="Q1080" s="174">
        <f t="shared" si="168"/>
        <v>1078</v>
      </c>
      <c r="R1080" s="175">
        <f t="shared" si="167"/>
        <v>1</v>
      </c>
    </row>
    <row r="1081" spans="1:18" ht="24.75" customHeight="1">
      <c r="A1081" s="54">
        <f t="shared" si="166"/>
        <v>1079</v>
      </c>
      <c r="B1081" s="55" t="str">
        <f t="shared" si="163"/>
        <v>K16E4412</v>
      </c>
      <c r="C1081" s="54">
        <f t="shared" si="164"/>
        <v>12</v>
      </c>
      <c r="D1081" s="50">
        <v>162233499</v>
      </c>
      <c r="E1081" s="57" t="s">
        <v>560</v>
      </c>
      <c r="F1081" s="58" t="s">
        <v>1362</v>
      </c>
      <c r="G1081" s="53" t="s">
        <v>837</v>
      </c>
      <c r="H1081" s="51" t="s">
        <v>1746</v>
      </c>
      <c r="I1081" s="56">
        <v>107</v>
      </c>
      <c r="J1081" s="52" t="s">
        <v>1747</v>
      </c>
      <c r="K1081" s="171" t="str">
        <f t="shared" si="169"/>
        <v>107K16E44</v>
      </c>
      <c r="L1081" s="172">
        <f t="shared" si="165"/>
        <v>1</v>
      </c>
      <c r="M1081" s="173"/>
      <c r="N1081" s="174" t="str">
        <f t="shared" si="170"/>
        <v/>
      </c>
      <c r="O1081" s="190" t="str">
        <f>VLOOKUP(D1081,TH!D$3:K$3889,6,0)</f>
        <v>x</v>
      </c>
      <c r="P1081" s="175" t="str">
        <f>IF(M1081&lt;&gt;0,M1081,IF(ISNA(VLOOKUP(D1081,TH!D$4:K$3889,6,0))=TRUE,"Nợ HP",""))</f>
        <v/>
      </c>
      <c r="Q1081" s="174">
        <f t="shared" si="168"/>
        <v>1079</v>
      </c>
      <c r="R1081" s="175">
        <f t="shared" si="167"/>
        <v>1</v>
      </c>
    </row>
    <row r="1082" spans="1:18" ht="24.75" customHeight="1">
      <c r="A1082" s="54">
        <f t="shared" si="166"/>
        <v>1080</v>
      </c>
      <c r="B1082" s="55" t="str">
        <f t="shared" si="163"/>
        <v>K16E4413</v>
      </c>
      <c r="C1082" s="54">
        <f t="shared" si="164"/>
        <v>13</v>
      </c>
      <c r="D1082" s="50">
        <v>162233504</v>
      </c>
      <c r="E1082" s="57" t="s">
        <v>1759</v>
      </c>
      <c r="F1082" s="58" t="s">
        <v>1261</v>
      </c>
      <c r="G1082" s="53" t="s">
        <v>1760</v>
      </c>
      <c r="H1082" s="51" t="s">
        <v>1746</v>
      </c>
      <c r="I1082" s="56">
        <v>107</v>
      </c>
      <c r="J1082" s="52" t="s">
        <v>1747</v>
      </c>
      <c r="K1082" s="171" t="str">
        <f t="shared" si="169"/>
        <v>107K16E44</v>
      </c>
      <c r="L1082" s="172">
        <f t="shared" si="165"/>
        <v>1</v>
      </c>
      <c r="M1082" s="173"/>
      <c r="N1082" s="174" t="str">
        <f t="shared" si="170"/>
        <v/>
      </c>
      <c r="O1082" s="190" t="str">
        <f>VLOOKUP(D1082,TH!D$3:K$3889,6,0)</f>
        <v>x</v>
      </c>
      <c r="P1082" s="175" t="str">
        <f>IF(M1082&lt;&gt;0,M1082,IF(ISNA(VLOOKUP(D1082,TH!D$4:K$3889,6,0))=TRUE,"Nợ HP",""))</f>
        <v/>
      </c>
      <c r="Q1082" s="174">
        <f t="shared" si="168"/>
        <v>1080</v>
      </c>
      <c r="R1082" s="175">
        <f t="shared" si="167"/>
        <v>1</v>
      </c>
    </row>
    <row r="1083" spans="1:18" ht="24.75" customHeight="1">
      <c r="A1083" s="54">
        <f t="shared" si="166"/>
        <v>1081</v>
      </c>
      <c r="B1083" s="55" t="str">
        <f t="shared" si="163"/>
        <v>K16E4414</v>
      </c>
      <c r="C1083" s="54">
        <f t="shared" si="164"/>
        <v>14</v>
      </c>
      <c r="D1083" s="50">
        <v>162233511</v>
      </c>
      <c r="E1083" s="57" t="s">
        <v>1761</v>
      </c>
      <c r="F1083" s="58" t="s">
        <v>218</v>
      </c>
      <c r="G1083" s="53" t="s">
        <v>1105</v>
      </c>
      <c r="H1083" s="51" t="s">
        <v>1746</v>
      </c>
      <c r="I1083" s="56">
        <v>107</v>
      </c>
      <c r="J1083" s="52" t="s">
        <v>1747</v>
      </c>
      <c r="K1083" s="171" t="str">
        <f t="shared" si="169"/>
        <v>107K16E44</v>
      </c>
      <c r="L1083" s="172">
        <f t="shared" si="165"/>
        <v>1</v>
      </c>
      <c r="M1083" s="173"/>
      <c r="N1083" s="174" t="str">
        <f t="shared" si="170"/>
        <v/>
      </c>
      <c r="O1083" s="190" t="str">
        <f>VLOOKUP(D1083,TH!D$3:K$3889,6,0)</f>
        <v>x</v>
      </c>
      <c r="P1083" s="175" t="str">
        <f>IF(M1083&lt;&gt;0,M1083,IF(ISNA(VLOOKUP(D1083,TH!D$4:K$3889,6,0))=TRUE,"Nợ HP",""))</f>
        <v/>
      </c>
      <c r="Q1083" s="174">
        <f t="shared" si="168"/>
        <v>1081</v>
      </c>
      <c r="R1083" s="175">
        <f t="shared" si="167"/>
        <v>1</v>
      </c>
    </row>
    <row r="1084" spans="1:18" ht="24.75" customHeight="1">
      <c r="A1084" s="54">
        <f t="shared" si="166"/>
        <v>1082</v>
      </c>
      <c r="B1084" s="55" t="str">
        <f t="shared" si="163"/>
        <v>K16E4415</v>
      </c>
      <c r="C1084" s="54">
        <f t="shared" si="164"/>
        <v>15</v>
      </c>
      <c r="D1084" s="50">
        <v>162233521</v>
      </c>
      <c r="E1084" s="57" t="s">
        <v>210</v>
      </c>
      <c r="F1084" s="58" t="s">
        <v>339</v>
      </c>
      <c r="G1084" s="53" t="s">
        <v>1762</v>
      </c>
      <c r="H1084" s="51" t="s">
        <v>1746</v>
      </c>
      <c r="I1084" s="56">
        <v>107</v>
      </c>
      <c r="J1084" s="52" t="s">
        <v>1747</v>
      </c>
      <c r="K1084" s="171" t="str">
        <f t="shared" si="169"/>
        <v>107K16E44</v>
      </c>
      <c r="L1084" s="172">
        <f t="shared" si="165"/>
        <v>1</v>
      </c>
      <c r="M1084" s="173"/>
      <c r="N1084" s="174" t="str">
        <f t="shared" si="170"/>
        <v/>
      </c>
      <c r="O1084" s="190" t="str">
        <f>VLOOKUP(D1084,TH!D$3:K$3889,6,0)</f>
        <v>x</v>
      </c>
      <c r="P1084" s="175" t="str">
        <f>IF(M1084&lt;&gt;0,M1084,IF(ISNA(VLOOKUP(D1084,TH!D$4:K$3889,6,0))=TRUE,"Nợ HP",""))</f>
        <v/>
      </c>
      <c r="Q1084" s="174">
        <f t="shared" si="168"/>
        <v>1082</v>
      </c>
      <c r="R1084" s="175">
        <f t="shared" si="167"/>
        <v>1</v>
      </c>
    </row>
    <row r="1085" spans="1:18" ht="24.75" customHeight="1">
      <c r="A1085" s="54">
        <f t="shared" si="166"/>
        <v>1083</v>
      </c>
      <c r="B1085" s="55" t="str">
        <f t="shared" si="163"/>
        <v>K16E4416</v>
      </c>
      <c r="C1085" s="54">
        <f t="shared" si="164"/>
        <v>16</v>
      </c>
      <c r="D1085" s="50">
        <v>162233528</v>
      </c>
      <c r="E1085" s="57" t="s">
        <v>482</v>
      </c>
      <c r="F1085" s="58" t="s">
        <v>444</v>
      </c>
      <c r="G1085" s="53" t="s">
        <v>1763</v>
      </c>
      <c r="H1085" s="51" t="s">
        <v>1746</v>
      </c>
      <c r="I1085" s="56">
        <v>107</v>
      </c>
      <c r="J1085" s="52" t="s">
        <v>1747</v>
      </c>
      <c r="K1085" s="171" t="str">
        <f t="shared" si="169"/>
        <v>107K16E44</v>
      </c>
      <c r="L1085" s="172">
        <f t="shared" si="165"/>
        <v>1</v>
      </c>
      <c r="M1085" s="173"/>
      <c r="N1085" s="174" t="str">
        <f t="shared" si="170"/>
        <v/>
      </c>
      <c r="O1085" s="190" t="str">
        <f>VLOOKUP(D1085,TH!D$3:K$3889,6,0)</f>
        <v>x</v>
      </c>
      <c r="P1085" s="175" t="str">
        <f>IF(M1085&lt;&gt;0,M1085,IF(ISNA(VLOOKUP(D1085,TH!D$4:K$3889,6,0))=TRUE,"Nợ HP",""))</f>
        <v/>
      </c>
      <c r="Q1085" s="174">
        <f t="shared" si="168"/>
        <v>1083</v>
      </c>
      <c r="R1085" s="175">
        <f t="shared" si="167"/>
        <v>1</v>
      </c>
    </row>
    <row r="1086" spans="1:18" ht="24.75" customHeight="1">
      <c r="A1086" s="54">
        <f t="shared" si="166"/>
        <v>1084</v>
      </c>
      <c r="B1086" s="55" t="str">
        <f t="shared" si="163"/>
        <v>K16E4417</v>
      </c>
      <c r="C1086" s="54">
        <f t="shared" si="164"/>
        <v>17</v>
      </c>
      <c r="D1086" s="50">
        <v>162233535</v>
      </c>
      <c r="E1086" s="57" t="s">
        <v>1764</v>
      </c>
      <c r="F1086" s="58" t="s">
        <v>139</v>
      </c>
      <c r="G1086" s="53" t="s">
        <v>1031</v>
      </c>
      <c r="H1086" s="51" t="s">
        <v>1746</v>
      </c>
      <c r="I1086" s="56">
        <v>107</v>
      </c>
      <c r="J1086" s="52" t="s">
        <v>1747</v>
      </c>
      <c r="K1086" s="171" t="str">
        <f t="shared" si="169"/>
        <v>107K16E44</v>
      </c>
      <c r="L1086" s="172">
        <f t="shared" si="165"/>
        <v>1</v>
      </c>
      <c r="M1086" s="173"/>
      <c r="N1086" s="174" t="str">
        <f t="shared" si="170"/>
        <v/>
      </c>
      <c r="O1086" s="190" t="str">
        <f>VLOOKUP(D1086,TH!D$3:K$3889,6,0)</f>
        <v>x</v>
      </c>
      <c r="P1086" s="175" t="str">
        <f>IF(M1086&lt;&gt;0,M1086,IF(ISNA(VLOOKUP(D1086,TH!D$4:K$3889,6,0))=TRUE,"Nợ HP",""))</f>
        <v/>
      </c>
      <c r="Q1086" s="174">
        <f t="shared" si="168"/>
        <v>1084</v>
      </c>
      <c r="R1086" s="175">
        <f t="shared" si="167"/>
        <v>1</v>
      </c>
    </row>
    <row r="1087" spans="1:18" ht="24.75" customHeight="1">
      <c r="A1087" s="54">
        <f t="shared" si="166"/>
        <v>1085</v>
      </c>
      <c r="B1087" s="55" t="str">
        <f t="shared" si="163"/>
        <v>K16E4418</v>
      </c>
      <c r="C1087" s="54">
        <f t="shared" si="164"/>
        <v>18</v>
      </c>
      <c r="D1087" s="50">
        <v>162233540</v>
      </c>
      <c r="E1087" s="57" t="s">
        <v>1765</v>
      </c>
      <c r="F1087" s="58" t="s">
        <v>342</v>
      </c>
      <c r="G1087" s="53" t="s">
        <v>301</v>
      </c>
      <c r="H1087" s="51" t="s">
        <v>1746</v>
      </c>
      <c r="I1087" s="56">
        <v>107</v>
      </c>
      <c r="J1087" s="52" t="s">
        <v>1747</v>
      </c>
      <c r="K1087" s="171" t="str">
        <f t="shared" si="169"/>
        <v>107K16E44</v>
      </c>
      <c r="L1087" s="172">
        <f t="shared" si="165"/>
        <v>1</v>
      </c>
      <c r="M1087" s="173"/>
      <c r="N1087" s="174" t="str">
        <f t="shared" si="170"/>
        <v/>
      </c>
      <c r="O1087" s="190" t="str">
        <f>VLOOKUP(D1087,TH!D$3:K$3889,6,0)</f>
        <v>x</v>
      </c>
      <c r="P1087" s="175" t="str">
        <f>IF(M1087&lt;&gt;0,M1087,IF(ISNA(VLOOKUP(D1087,TH!D$4:K$3889,6,0))=TRUE,"Nợ HP",""))</f>
        <v/>
      </c>
      <c r="Q1087" s="174">
        <f t="shared" si="168"/>
        <v>1085</v>
      </c>
      <c r="R1087" s="175">
        <f t="shared" si="167"/>
        <v>1</v>
      </c>
    </row>
    <row r="1088" spans="1:18" ht="24.75" customHeight="1">
      <c r="A1088" s="54">
        <f t="shared" si="166"/>
        <v>1086</v>
      </c>
      <c r="B1088" s="55" t="str">
        <f t="shared" si="163"/>
        <v>K16E4419</v>
      </c>
      <c r="C1088" s="54">
        <f t="shared" si="164"/>
        <v>19</v>
      </c>
      <c r="D1088" s="50">
        <v>162233543</v>
      </c>
      <c r="E1088" s="57" t="s">
        <v>1766</v>
      </c>
      <c r="F1088" s="58" t="s">
        <v>1089</v>
      </c>
      <c r="G1088" s="53" t="s">
        <v>993</v>
      </c>
      <c r="H1088" s="51" t="s">
        <v>1746</v>
      </c>
      <c r="I1088" s="56">
        <v>107</v>
      </c>
      <c r="J1088" s="52" t="s">
        <v>1747</v>
      </c>
      <c r="K1088" s="171" t="str">
        <f t="shared" si="169"/>
        <v>107K16E44</v>
      </c>
      <c r="L1088" s="172">
        <f t="shared" si="165"/>
        <v>1</v>
      </c>
      <c r="M1088" s="173"/>
      <c r="N1088" s="174" t="str">
        <f t="shared" si="170"/>
        <v/>
      </c>
      <c r="O1088" s="190" t="str">
        <f>VLOOKUP(D1088,TH!D$3:K$3889,6,0)</f>
        <v>x</v>
      </c>
      <c r="P1088" s="175" t="str">
        <f>IF(M1088&lt;&gt;0,M1088,IF(ISNA(VLOOKUP(D1088,TH!D$4:K$3889,6,0))=TRUE,"Nợ HP",""))</f>
        <v/>
      </c>
      <c r="Q1088" s="174">
        <f t="shared" si="168"/>
        <v>1086</v>
      </c>
      <c r="R1088" s="175">
        <f t="shared" si="167"/>
        <v>1</v>
      </c>
    </row>
    <row r="1089" spans="1:18" ht="24.75" customHeight="1">
      <c r="A1089" s="54">
        <f t="shared" si="166"/>
        <v>1087</v>
      </c>
      <c r="B1089" s="55" t="str">
        <f t="shared" si="163"/>
        <v>K16E4420</v>
      </c>
      <c r="C1089" s="54">
        <f t="shared" si="164"/>
        <v>20</v>
      </c>
      <c r="D1089" s="50">
        <v>162233547</v>
      </c>
      <c r="E1089" s="57" t="s">
        <v>1767</v>
      </c>
      <c r="F1089" s="58" t="s">
        <v>1768</v>
      </c>
      <c r="G1089" s="53" t="s">
        <v>1769</v>
      </c>
      <c r="H1089" s="51" t="s">
        <v>1746</v>
      </c>
      <c r="I1089" s="56">
        <v>107</v>
      </c>
      <c r="J1089" s="52" t="s">
        <v>1747</v>
      </c>
      <c r="K1089" s="171" t="str">
        <f t="shared" si="169"/>
        <v>107K16E44</v>
      </c>
      <c r="L1089" s="172">
        <f t="shared" si="165"/>
        <v>1</v>
      </c>
      <c r="M1089" s="173"/>
      <c r="N1089" s="174" t="str">
        <f t="shared" ref="N1089:N1152" si="173">IF(M1089&lt;&gt;0,"Học Ghép","")</f>
        <v/>
      </c>
      <c r="O1089" s="190" t="str">
        <f>VLOOKUP(D1089,TH!D$3:K$3889,6,0)</f>
        <v>x</v>
      </c>
      <c r="P1089" s="175" t="str">
        <f>IF(M1089&lt;&gt;0,M1089,IF(ISNA(VLOOKUP(D1089,TH!D$4:K$3889,6,0))=TRUE,"Nợ HP",""))</f>
        <v/>
      </c>
      <c r="Q1089" s="174">
        <f t="shared" si="168"/>
        <v>1087</v>
      </c>
      <c r="R1089" s="175">
        <f t="shared" si="167"/>
        <v>1</v>
      </c>
    </row>
    <row r="1090" spans="1:18" ht="24.75" customHeight="1">
      <c r="A1090" s="54">
        <f t="shared" si="166"/>
        <v>1088</v>
      </c>
      <c r="B1090" s="55" t="str">
        <f t="shared" si="163"/>
        <v>K16E4421</v>
      </c>
      <c r="C1090" s="54">
        <f t="shared" si="164"/>
        <v>21</v>
      </c>
      <c r="D1090" s="50">
        <v>162233555</v>
      </c>
      <c r="E1090" s="57" t="s">
        <v>884</v>
      </c>
      <c r="F1090" s="58" t="s">
        <v>464</v>
      </c>
      <c r="G1090" s="53" t="s">
        <v>337</v>
      </c>
      <c r="H1090" s="51" t="s">
        <v>1746</v>
      </c>
      <c r="I1090" s="56">
        <v>107</v>
      </c>
      <c r="J1090" s="52" t="s">
        <v>1747</v>
      </c>
      <c r="K1090" s="171" t="str">
        <f t="shared" si="169"/>
        <v>107K16E44</v>
      </c>
      <c r="L1090" s="172">
        <f t="shared" si="165"/>
        <v>1</v>
      </c>
      <c r="M1090" s="173"/>
      <c r="N1090" s="174" t="str">
        <f t="shared" si="173"/>
        <v/>
      </c>
      <c r="O1090" s="190" t="str">
        <f>VLOOKUP(D1090,TH!D$3:K$3889,6,0)</f>
        <v>x</v>
      </c>
      <c r="P1090" s="175" t="str">
        <f>IF(M1090&lt;&gt;0,M1090,IF(ISNA(VLOOKUP(D1090,TH!D$4:K$3889,6,0))=TRUE,"Nợ HP",""))</f>
        <v/>
      </c>
      <c r="Q1090" s="174">
        <f t="shared" si="168"/>
        <v>1088</v>
      </c>
      <c r="R1090" s="175">
        <f t="shared" si="167"/>
        <v>1</v>
      </c>
    </row>
    <row r="1091" spans="1:18" ht="24.75" customHeight="1">
      <c r="A1091" s="54">
        <f t="shared" si="166"/>
        <v>1089</v>
      </c>
      <c r="B1091" s="55" t="str">
        <f t="shared" ref="B1091:B1154" si="174">J1091&amp;TEXT(C1091,"00")</f>
        <v>K16E4422</v>
      </c>
      <c r="C1091" s="54">
        <f t="shared" ref="C1091:C1154" si="175">IF(J1091&lt;&gt;J1090,1,C1090+1)</f>
        <v>22</v>
      </c>
      <c r="D1091" s="50">
        <v>162233559</v>
      </c>
      <c r="E1091" s="57" t="s">
        <v>560</v>
      </c>
      <c r="F1091" s="58" t="s">
        <v>259</v>
      </c>
      <c r="G1091" s="53" t="s">
        <v>796</v>
      </c>
      <c r="H1091" s="51" t="s">
        <v>1746</v>
      </c>
      <c r="I1091" s="56">
        <v>107</v>
      </c>
      <c r="J1091" s="52" t="s">
        <v>1747</v>
      </c>
      <c r="K1091" s="171" t="str">
        <f t="shared" si="169"/>
        <v>107K16E44</v>
      </c>
      <c r="L1091" s="172">
        <f t="shared" ref="L1091:L1154" si="176">COUNTIF($D$3:$D$4101,D1091)</f>
        <v>1</v>
      </c>
      <c r="M1091" s="173"/>
      <c r="N1091" s="174" t="str">
        <f t="shared" si="173"/>
        <v/>
      </c>
      <c r="O1091" s="190" t="str">
        <f>VLOOKUP(D1091,TH!D$3:K$3889,6,0)</f>
        <v>x</v>
      </c>
      <c r="P1091" s="175" t="str">
        <f>IF(M1091&lt;&gt;0,M1091,IF(ISNA(VLOOKUP(D1091,TH!D$4:K$3889,6,0))=TRUE,"Nợ HP",""))</f>
        <v/>
      </c>
      <c r="Q1091" s="174">
        <f t="shared" si="168"/>
        <v>1089</v>
      </c>
      <c r="R1091" s="175">
        <f t="shared" si="167"/>
        <v>1</v>
      </c>
    </row>
    <row r="1092" spans="1:18" ht="24.75" customHeight="1">
      <c r="A1092" s="54">
        <f t="shared" si="166"/>
        <v>1090</v>
      </c>
      <c r="B1092" s="55" t="str">
        <f t="shared" si="174"/>
        <v>K16E4423</v>
      </c>
      <c r="C1092" s="54">
        <f t="shared" si="175"/>
        <v>23</v>
      </c>
      <c r="D1092" s="50">
        <v>162233562</v>
      </c>
      <c r="E1092" s="57" t="s">
        <v>1770</v>
      </c>
      <c r="F1092" s="58" t="s">
        <v>121</v>
      </c>
      <c r="G1092" s="53" t="s">
        <v>673</v>
      </c>
      <c r="H1092" s="51" t="s">
        <v>1746</v>
      </c>
      <c r="I1092" s="56">
        <v>107</v>
      </c>
      <c r="J1092" s="52" t="s">
        <v>1747</v>
      </c>
      <c r="K1092" s="171" t="str">
        <f t="shared" si="169"/>
        <v>107K16E44</v>
      </c>
      <c r="L1092" s="172">
        <f t="shared" si="176"/>
        <v>1</v>
      </c>
      <c r="M1092" s="173"/>
      <c r="N1092" s="174" t="str">
        <f t="shared" si="173"/>
        <v/>
      </c>
      <c r="O1092" s="190" t="str">
        <f>VLOOKUP(D1092,TH!D$3:K$3889,6,0)</f>
        <v>x</v>
      </c>
      <c r="P1092" s="175" t="str">
        <f>IF(M1092&lt;&gt;0,M1092,IF(ISNA(VLOOKUP(D1092,TH!D$4:K$3889,6,0))=TRUE,"Nợ HP",""))</f>
        <v/>
      </c>
      <c r="Q1092" s="174">
        <f t="shared" si="168"/>
        <v>1090</v>
      </c>
      <c r="R1092" s="175">
        <f t="shared" si="167"/>
        <v>1</v>
      </c>
    </row>
    <row r="1093" spans="1:18" ht="24.75" customHeight="1">
      <c r="A1093" s="54">
        <f t="shared" si="166"/>
        <v>1091</v>
      </c>
      <c r="B1093" s="55" t="str">
        <f t="shared" si="174"/>
        <v>K16E4424</v>
      </c>
      <c r="C1093" s="54">
        <f t="shared" si="175"/>
        <v>24</v>
      </c>
      <c r="D1093" s="50">
        <v>152233060</v>
      </c>
      <c r="E1093" s="57" t="s">
        <v>1771</v>
      </c>
      <c r="F1093" s="58" t="s">
        <v>270</v>
      </c>
      <c r="G1093" s="53"/>
      <c r="H1093" s="51" t="s">
        <v>1749</v>
      </c>
      <c r="I1093" s="56">
        <v>107</v>
      </c>
      <c r="J1093" s="52" t="s">
        <v>1747</v>
      </c>
      <c r="K1093" s="171" t="str">
        <f t="shared" si="169"/>
        <v>107K16E44</v>
      </c>
      <c r="L1093" s="172">
        <f t="shared" si="176"/>
        <v>1</v>
      </c>
      <c r="M1093" s="173"/>
      <c r="N1093" s="174" t="str">
        <f t="shared" si="173"/>
        <v/>
      </c>
      <c r="O1093" s="190" t="str">
        <f>VLOOKUP(D1093,TH!D$3:K$3889,6,0)</f>
        <v>x</v>
      </c>
      <c r="P1093" s="175" t="str">
        <f>IF(M1093&lt;&gt;0,M1093,IF(ISNA(VLOOKUP(D1093,TH!D$4:K$3889,6,0))=TRUE,"Nợ HP",""))</f>
        <v/>
      </c>
      <c r="Q1093" s="174">
        <f t="shared" si="168"/>
        <v>1091</v>
      </c>
      <c r="R1093" s="175">
        <f t="shared" si="167"/>
        <v>1</v>
      </c>
    </row>
    <row r="1094" spans="1:18" ht="24.75" customHeight="1">
      <c r="A1094" s="54">
        <f t="shared" si="166"/>
        <v>1092</v>
      </c>
      <c r="B1094" s="55" t="str">
        <f t="shared" si="174"/>
        <v>K16E4425</v>
      </c>
      <c r="C1094" s="54">
        <f t="shared" si="175"/>
        <v>25</v>
      </c>
      <c r="D1094" s="50">
        <v>162233570</v>
      </c>
      <c r="E1094" s="57" t="s">
        <v>1283</v>
      </c>
      <c r="F1094" s="58" t="s">
        <v>270</v>
      </c>
      <c r="G1094" s="53" t="s">
        <v>1772</v>
      </c>
      <c r="H1094" s="51" t="s">
        <v>1746</v>
      </c>
      <c r="I1094" s="56">
        <v>107</v>
      </c>
      <c r="J1094" s="52" t="s">
        <v>1747</v>
      </c>
      <c r="K1094" s="171" t="str">
        <f t="shared" si="169"/>
        <v>107K16E44</v>
      </c>
      <c r="L1094" s="172">
        <f t="shared" si="176"/>
        <v>1</v>
      </c>
      <c r="M1094" s="173"/>
      <c r="N1094" s="174" t="str">
        <f t="shared" si="173"/>
        <v/>
      </c>
      <c r="O1094" s="190" t="str">
        <f>VLOOKUP(D1094,TH!D$3:K$3889,6,0)</f>
        <v>x</v>
      </c>
      <c r="P1094" s="175" t="str">
        <f>IF(M1094&lt;&gt;0,M1094,IF(ISNA(VLOOKUP(D1094,TH!D$4:K$3889,6,0))=TRUE,"Nợ HP",""))</f>
        <v/>
      </c>
      <c r="Q1094" s="174">
        <f t="shared" si="168"/>
        <v>1092</v>
      </c>
      <c r="R1094" s="175">
        <f t="shared" si="167"/>
        <v>1</v>
      </c>
    </row>
    <row r="1095" spans="1:18" ht="24.75" customHeight="1">
      <c r="A1095" s="54">
        <f t="shared" si="166"/>
        <v>1093</v>
      </c>
      <c r="B1095" s="55" t="str">
        <f t="shared" si="174"/>
        <v>K16E4426</v>
      </c>
      <c r="C1095" s="54">
        <f t="shared" si="175"/>
        <v>26</v>
      </c>
      <c r="D1095" s="50">
        <v>162233573</v>
      </c>
      <c r="E1095" s="57" t="s">
        <v>1773</v>
      </c>
      <c r="F1095" s="58" t="s">
        <v>1774</v>
      </c>
      <c r="G1095" s="53" t="s">
        <v>1094</v>
      </c>
      <c r="H1095" s="51" t="s">
        <v>1746</v>
      </c>
      <c r="I1095" s="56">
        <v>107</v>
      </c>
      <c r="J1095" s="52" t="s">
        <v>1747</v>
      </c>
      <c r="K1095" s="171" t="str">
        <f t="shared" si="169"/>
        <v>107K16E44</v>
      </c>
      <c r="L1095" s="172">
        <f t="shared" si="176"/>
        <v>1</v>
      </c>
      <c r="M1095" s="173"/>
      <c r="N1095" s="174" t="str">
        <f t="shared" si="173"/>
        <v/>
      </c>
      <c r="O1095" s="190" t="str">
        <f>VLOOKUP(D1095,TH!D$3:K$3889,6,0)</f>
        <v>x</v>
      </c>
      <c r="P1095" s="175" t="str">
        <f>IF(M1095&lt;&gt;0,M1095,IF(ISNA(VLOOKUP(D1095,TH!D$4:K$3889,6,0))=TRUE,"Nợ HP",""))</f>
        <v/>
      </c>
      <c r="Q1095" s="174">
        <f t="shared" si="168"/>
        <v>1093</v>
      </c>
      <c r="R1095" s="175">
        <f t="shared" si="167"/>
        <v>1</v>
      </c>
    </row>
    <row r="1096" spans="1:18" ht="24.75" customHeight="1">
      <c r="A1096" s="54">
        <f t="shared" ref="A1096:A1159" si="177">A1095+1</f>
        <v>1094</v>
      </c>
      <c r="B1096" s="55" t="str">
        <f t="shared" si="174"/>
        <v>K16E4427</v>
      </c>
      <c r="C1096" s="54">
        <f t="shared" si="175"/>
        <v>27</v>
      </c>
      <c r="D1096" s="50">
        <v>162233577</v>
      </c>
      <c r="E1096" s="57" t="s">
        <v>1775</v>
      </c>
      <c r="F1096" s="58" t="s">
        <v>143</v>
      </c>
      <c r="G1096" s="53" t="s">
        <v>1365</v>
      </c>
      <c r="H1096" s="51" t="s">
        <v>1746</v>
      </c>
      <c r="I1096" s="56">
        <v>107</v>
      </c>
      <c r="J1096" s="52" t="s">
        <v>1747</v>
      </c>
      <c r="K1096" s="171" t="str">
        <f t="shared" si="169"/>
        <v>107K16E44</v>
      </c>
      <c r="L1096" s="172">
        <f t="shared" si="176"/>
        <v>1</v>
      </c>
      <c r="M1096" s="173"/>
      <c r="N1096" s="174" t="str">
        <f t="shared" si="173"/>
        <v/>
      </c>
      <c r="O1096" s="190" t="str">
        <f>VLOOKUP(D1096,TH!D$3:K$3889,6,0)</f>
        <v>x</v>
      </c>
      <c r="P1096" s="175" t="str">
        <f>IF(M1096&lt;&gt;0,M1096,IF(ISNA(VLOOKUP(D1096,TH!D$4:K$3889,6,0))=TRUE,"Nợ HP",""))</f>
        <v/>
      </c>
      <c r="Q1096" s="174">
        <f t="shared" si="168"/>
        <v>1094</v>
      </c>
      <c r="R1096" s="175">
        <f t="shared" ref="R1096:R1159" si="178">R1095</f>
        <v>1</v>
      </c>
    </row>
    <row r="1097" spans="1:18" ht="24.75" customHeight="1">
      <c r="A1097" s="54">
        <f t="shared" si="177"/>
        <v>1095</v>
      </c>
      <c r="B1097" s="55" t="str">
        <f t="shared" si="174"/>
        <v>K16E4428</v>
      </c>
      <c r="C1097" s="54">
        <f t="shared" si="175"/>
        <v>28</v>
      </c>
      <c r="D1097" s="50">
        <v>162233579</v>
      </c>
      <c r="E1097" s="57" t="s">
        <v>204</v>
      </c>
      <c r="F1097" s="58" t="s">
        <v>1776</v>
      </c>
      <c r="G1097" s="53" t="s">
        <v>236</v>
      </c>
      <c r="H1097" s="51" t="s">
        <v>1746</v>
      </c>
      <c r="I1097" s="56">
        <v>107</v>
      </c>
      <c r="J1097" s="52" t="s">
        <v>1747</v>
      </c>
      <c r="K1097" s="171" t="str">
        <f t="shared" si="169"/>
        <v>107K16E44</v>
      </c>
      <c r="L1097" s="172">
        <f t="shared" si="176"/>
        <v>1</v>
      </c>
      <c r="M1097" s="173"/>
      <c r="N1097" s="174" t="str">
        <f t="shared" si="173"/>
        <v/>
      </c>
      <c r="O1097" s="190" t="str">
        <f>VLOOKUP(D1097,TH!D$3:K$3889,6,0)</f>
        <v>x</v>
      </c>
      <c r="P1097" s="175" t="str">
        <f>IF(M1097&lt;&gt;0,M1097,IF(ISNA(VLOOKUP(D1097,TH!D$4:K$3889,6,0))=TRUE,"Nợ HP",""))</f>
        <v/>
      </c>
      <c r="Q1097" s="174">
        <f t="shared" si="168"/>
        <v>1095</v>
      </c>
      <c r="R1097" s="175">
        <f t="shared" si="178"/>
        <v>1</v>
      </c>
    </row>
    <row r="1098" spans="1:18" ht="24.75" customHeight="1">
      <c r="A1098" s="54">
        <f t="shared" si="177"/>
        <v>1096</v>
      </c>
      <c r="B1098" s="55" t="str">
        <f t="shared" si="174"/>
        <v>K16E4429</v>
      </c>
      <c r="C1098" s="54">
        <f t="shared" si="175"/>
        <v>29</v>
      </c>
      <c r="D1098" s="50">
        <v>162233590</v>
      </c>
      <c r="E1098" s="57" t="s">
        <v>1759</v>
      </c>
      <c r="F1098" s="58" t="s">
        <v>642</v>
      </c>
      <c r="G1098" s="53" t="s">
        <v>723</v>
      </c>
      <c r="H1098" s="51" t="s">
        <v>1746</v>
      </c>
      <c r="I1098" s="56">
        <v>107</v>
      </c>
      <c r="J1098" s="52" t="s">
        <v>1747</v>
      </c>
      <c r="K1098" s="171" t="str">
        <f t="shared" si="169"/>
        <v>107K16E44</v>
      </c>
      <c r="L1098" s="172">
        <f t="shared" si="176"/>
        <v>1</v>
      </c>
      <c r="M1098" s="173"/>
      <c r="N1098" s="174" t="str">
        <f t="shared" si="173"/>
        <v/>
      </c>
      <c r="O1098" s="190" t="str">
        <f>VLOOKUP(D1098,TH!D$3:K$3889,6,0)</f>
        <v>x</v>
      </c>
      <c r="P1098" s="175" t="str">
        <f>IF(M1098&lt;&gt;0,M1098,IF(ISNA(VLOOKUP(D1098,TH!D$4:K$3889,6,0))=TRUE,"Nợ HP",""))</f>
        <v/>
      </c>
      <c r="Q1098" s="174">
        <f t="shared" si="168"/>
        <v>1096</v>
      </c>
      <c r="R1098" s="175">
        <f t="shared" si="178"/>
        <v>1</v>
      </c>
    </row>
    <row r="1099" spans="1:18" ht="24.75" customHeight="1">
      <c r="A1099" s="54">
        <f t="shared" si="177"/>
        <v>1097</v>
      </c>
      <c r="B1099" s="55" t="str">
        <f t="shared" si="174"/>
        <v>K16E4430</v>
      </c>
      <c r="C1099" s="54">
        <f t="shared" si="175"/>
        <v>30</v>
      </c>
      <c r="D1099" s="50">
        <v>162233591</v>
      </c>
      <c r="E1099" s="57" t="s">
        <v>1777</v>
      </c>
      <c r="F1099" s="58" t="s">
        <v>642</v>
      </c>
      <c r="G1099" s="53" t="s">
        <v>883</v>
      </c>
      <c r="H1099" s="51" t="s">
        <v>1746</v>
      </c>
      <c r="I1099" s="56">
        <v>107</v>
      </c>
      <c r="J1099" s="52" t="s">
        <v>1747</v>
      </c>
      <c r="K1099" s="171" t="str">
        <f t="shared" si="169"/>
        <v>107K16E44</v>
      </c>
      <c r="L1099" s="172">
        <f t="shared" si="176"/>
        <v>1</v>
      </c>
      <c r="M1099" s="173"/>
      <c r="N1099" s="174" t="str">
        <f t="shared" si="173"/>
        <v/>
      </c>
      <c r="O1099" s="190" t="str">
        <f>VLOOKUP(D1099,TH!D$3:K$3889,6,0)</f>
        <v>x</v>
      </c>
      <c r="P1099" s="175" t="str">
        <f>IF(M1099&lt;&gt;0,M1099,IF(ISNA(VLOOKUP(D1099,TH!D$4:K$3889,6,0))=TRUE,"Nợ HP",""))</f>
        <v/>
      </c>
      <c r="Q1099" s="174">
        <f t="shared" ref="Q1099:Q1162" si="179">Q1098+1</f>
        <v>1097</v>
      </c>
      <c r="R1099" s="175">
        <f t="shared" si="178"/>
        <v>1</v>
      </c>
    </row>
    <row r="1100" spans="1:18" ht="24.75" customHeight="1">
      <c r="A1100" s="54">
        <f t="shared" si="177"/>
        <v>1098</v>
      </c>
      <c r="B1100" s="55" t="str">
        <f t="shared" si="174"/>
        <v>K16E4431</v>
      </c>
      <c r="C1100" s="54">
        <f t="shared" si="175"/>
        <v>31</v>
      </c>
      <c r="D1100" s="50">
        <v>162233594</v>
      </c>
      <c r="E1100" s="57" t="s">
        <v>1778</v>
      </c>
      <c r="F1100" s="58" t="s">
        <v>383</v>
      </c>
      <c r="G1100" s="53" t="s">
        <v>634</v>
      </c>
      <c r="H1100" s="51" t="s">
        <v>1746</v>
      </c>
      <c r="I1100" s="56">
        <v>107</v>
      </c>
      <c r="J1100" s="52" t="s">
        <v>1747</v>
      </c>
      <c r="K1100" s="171" t="str">
        <f t="shared" si="169"/>
        <v>107K16E44</v>
      </c>
      <c r="L1100" s="172">
        <f t="shared" si="176"/>
        <v>1</v>
      </c>
      <c r="M1100" s="173"/>
      <c r="N1100" s="174" t="str">
        <f t="shared" si="173"/>
        <v/>
      </c>
      <c r="O1100" s="190" t="str">
        <f>VLOOKUP(D1100,TH!D$3:K$3889,6,0)</f>
        <v>x</v>
      </c>
      <c r="P1100" s="175" t="str">
        <f>IF(M1100&lt;&gt;0,M1100,IF(ISNA(VLOOKUP(D1100,TH!D$4:K$3889,6,0))=TRUE,"Nợ HP",""))</f>
        <v/>
      </c>
      <c r="Q1100" s="174">
        <f t="shared" si="179"/>
        <v>1098</v>
      </c>
      <c r="R1100" s="175">
        <f t="shared" si="178"/>
        <v>1</v>
      </c>
    </row>
    <row r="1101" spans="1:18" ht="24.75" customHeight="1">
      <c r="A1101" s="54">
        <f t="shared" si="177"/>
        <v>1099</v>
      </c>
      <c r="B1101" s="55" t="str">
        <f t="shared" si="174"/>
        <v>K16E4432</v>
      </c>
      <c r="C1101" s="54">
        <f t="shared" si="175"/>
        <v>32</v>
      </c>
      <c r="D1101" s="50">
        <v>162233597</v>
      </c>
      <c r="E1101" s="57" t="s">
        <v>117</v>
      </c>
      <c r="F1101" s="58" t="s">
        <v>1779</v>
      </c>
      <c r="G1101" s="53" t="s">
        <v>1050</v>
      </c>
      <c r="H1101" s="51" t="s">
        <v>1746</v>
      </c>
      <c r="I1101" s="56">
        <v>107</v>
      </c>
      <c r="J1101" s="52" t="s">
        <v>1747</v>
      </c>
      <c r="K1101" s="171" t="str">
        <f t="shared" si="169"/>
        <v>107K16E44</v>
      </c>
      <c r="L1101" s="172">
        <f t="shared" si="176"/>
        <v>1</v>
      </c>
      <c r="M1101" s="173"/>
      <c r="N1101" s="174" t="str">
        <f t="shared" si="173"/>
        <v/>
      </c>
      <c r="O1101" s="190" t="str">
        <f>VLOOKUP(D1101,TH!D$3:K$3889,6,0)</f>
        <v>x</v>
      </c>
      <c r="P1101" s="175" t="str">
        <f>IF(M1101&lt;&gt;0,M1101,IF(ISNA(VLOOKUP(D1101,TH!D$4:K$3889,6,0))=TRUE,"Nợ HP",""))</f>
        <v/>
      </c>
      <c r="Q1101" s="174">
        <f t="shared" si="179"/>
        <v>1099</v>
      </c>
      <c r="R1101" s="175">
        <f t="shared" si="178"/>
        <v>1</v>
      </c>
    </row>
    <row r="1102" spans="1:18" ht="24.75" customHeight="1">
      <c r="A1102" s="54">
        <f t="shared" si="177"/>
        <v>1100</v>
      </c>
      <c r="B1102" s="55" t="str">
        <f t="shared" si="174"/>
        <v>K16E4433</v>
      </c>
      <c r="C1102" s="54">
        <f t="shared" si="175"/>
        <v>33</v>
      </c>
      <c r="D1102" s="50">
        <v>162233602</v>
      </c>
      <c r="E1102" s="57" t="s">
        <v>1780</v>
      </c>
      <c r="F1102" s="58" t="s">
        <v>288</v>
      </c>
      <c r="G1102" s="53" t="s">
        <v>1781</v>
      </c>
      <c r="H1102" s="51" t="s">
        <v>1746</v>
      </c>
      <c r="I1102" s="56">
        <v>107</v>
      </c>
      <c r="J1102" s="52" t="s">
        <v>1747</v>
      </c>
      <c r="K1102" s="171" t="str">
        <f t="shared" si="169"/>
        <v>107K16E44</v>
      </c>
      <c r="L1102" s="172">
        <f t="shared" si="176"/>
        <v>1</v>
      </c>
      <c r="M1102" s="173"/>
      <c r="N1102" s="174" t="str">
        <f t="shared" si="173"/>
        <v/>
      </c>
      <c r="O1102" s="190" t="str">
        <f>VLOOKUP(D1102,TH!D$3:K$3889,6,0)</f>
        <v>x</v>
      </c>
      <c r="P1102" s="175" t="str">
        <f>IF(M1102&lt;&gt;0,M1102,IF(ISNA(VLOOKUP(D1102,TH!D$4:K$3889,6,0))=TRUE,"Nợ HP",""))</f>
        <v/>
      </c>
      <c r="Q1102" s="174">
        <f t="shared" si="179"/>
        <v>1100</v>
      </c>
      <c r="R1102" s="175">
        <f t="shared" si="178"/>
        <v>1</v>
      </c>
    </row>
    <row r="1103" spans="1:18" ht="24.75" customHeight="1">
      <c r="A1103" s="54">
        <f t="shared" si="177"/>
        <v>1101</v>
      </c>
      <c r="B1103" s="55" t="str">
        <f t="shared" si="174"/>
        <v>K16E4434</v>
      </c>
      <c r="C1103" s="54">
        <f t="shared" si="175"/>
        <v>34</v>
      </c>
      <c r="D1103" s="50">
        <v>162233609</v>
      </c>
      <c r="E1103" s="57" t="s">
        <v>1782</v>
      </c>
      <c r="F1103" s="58" t="s">
        <v>1659</v>
      </c>
      <c r="G1103" s="53" t="s">
        <v>1783</v>
      </c>
      <c r="H1103" s="51" t="s">
        <v>1746</v>
      </c>
      <c r="I1103" s="56">
        <v>107</v>
      </c>
      <c r="J1103" s="52" t="s">
        <v>1747</v>
      </c>
      <c r="K1103" s="171" t="str">
        <f t="shared" si="169"/>
        <v>107K16E44</v>
      </c>
      <c r="L1103" s="172">
        <f t="shared" si="176"/>
        <v>1</v>
      </c>
      <c r="M1103" s="173"/>
      <c r="N1103" s="174" t="str">
        <f t="shared" si="173"/>
        <v/>
      </c>
      <c r="O1103" s="190" t="str">
        <f>VLOOKUP(D1103,TH!D$3:K$3889,6,0)</f>
        <v>x</v>
      </c>
      <c r="P1103" s="175" t="str">
        <f>IF(M1103&lt;&gt;0,M1103,IF(ISNA(VLOOKUP(D1103,TH!D$4:K$3889,6,0))=TRUE,"Nợ HP",""))</f>
        <v/>
      </c>
      <c r="Q1103" s="174">
        <f t="shared" si="179"/>
        <v>1101</v>
      </c>
      <c r="R1103" s="175">
        <f t="shared" si="178"/>
        <v>1</v>
      </c>
    </row>
    <row r="1104" spans="1:18" ht="24.75" customHeight="1">
      <c r="A1104" s="54">
        <f t="shared" si="177"/>
        <v>1102</v>
      </c>
      <c r="B1104" s="55" t="str">
        <f t="shared" si="174"/>
        <v>K16E4435</v>
      </c>
      <c r="C1104" s="54">
        <f t="shared" si="175"/>
        <v>35</v>
      </c>
      <c r="D1104" s="50">
        <v>162233613</v>
      </c>
      <c r="E1104" s="57" t="s">
        <v>1784</v>
      </c>
      <c r="F1104" s="58" t="s">
        <v>294</v>
      </c>
      <c r="G1104" s="53" t="s">
        <v>1480</v>
      </c>
      <c r="H1104" s="51" t="s">
        <v>1746</v>
      </c>
      <c r="I1104" s="56">
        <v>107</v>
      </c>
      <c r="J1104" s="52" t="s">
        <v>1747</v>
      </c>
      <c r="K1104" s="171" t="str">
        <f t="shared" si="169"/>
        <v>107K16E44</v>
      </c>
      <c r="L1104" s="172">
        <f t="shared" si="176"/>
        <v>1</v>
      </c>
      <c r="M1104" s="173"/>
      <c r="N1104" s="174" t="str">
        <f t="shared" si="173"/>
        <v/>
      </c>
      <c r="O1104" s="190" t="e">
        <f>VLOOKUP(D1104,TH!D$3:K$3889,6,0)</f>
        <v>#N/A</v>
      </c>
      <c r="P1104" s="175" t="str">
        <f>IF(M1104&lt;&gt;0,M1104,IF(ISNA(VLOOKUP(D1104,TH!D$4:K$3889,6,0))=TRUE,"Nợ HP",""))</f>
        <v>Nợ HP</v>
      </c>
      <c r="Q1104" s="174">
        <f t="shared" si="179"/>
        <v>1102</v>
      </c>
      <c r="R1104" s="175">
        <f t="shared" si="178"/>
        <v>1</v>
      </c>
    </row>
    <row r="1105" spans="1:18" ht="24.75" customHeight="1">
      <c r="A1105" s="54">
        <f t="shared" si="177"/>
        <v>1103</v>
      </c>
      <c r="B1105" s="55" t="str">
        <f t="shared" si="174"/>
        <v>K16E4436</v>
      </c>
      <c r="C1105" s="54">
        <f t="shared" si="175"/>
        <v>36</v>
      </c>
      <c r="D1105" s="50">
        <v>162233619</v>
      </c>
      <c r="E1105" s="57" t="s">
        <v>1785</v>
      </c>
      <c r="F1105" s="58" t="s">
        <v>556</v>
      </c>
      <c r="G1105" s="53" t="s">
        <v>763</v>
      </c>
      <c r="H1105" s="51" t="s">
        <v>1746</v>
      </c>
      <c r="I1105" s="56">
        <v>107</v>
      </c>
      <c r="J1105" s="52" t="s">
        <v>1747</v>
      </c>
      <c r="K1105" s="171" t="str">
        <f t="shared" si="169"/>
        <v>107K16E44</v>
      </c>
      <c r="L1105" s="172">
        <f t="shared" si="176"/>
        <v>1</v>
      </c>
      <c r="M1105" s="173"/>
      <c r="N1105" s="174" t="str">
        <f t="shared" si="173"/>
        <v/>
      </c>
      <c r="O1105" s="190" t="str">
        <f>VLOOKUP(D1105,TH!D$3:K$3889,6,0)</f>
        <v>x</v>
      </c>
      <c r="P1105" s="175" t="str">
        <f>IF(M1105&lt;&gt;0,M1105,IF(ISNA(VLOOKUP(D1105,TH!D$4:K$3889,6,0))=TRUE,"Nợ HP",""))</f>
        <v/>
      </c>
      <c r="Q1105" s="174">
        <f t="shared" si="179"/>
        <v>1103</v>
      </c>
      <c r="R1105" s="175">
        <f t="shared" si="178"/>
        <v>1</v>
      </c>
    </row>
    <row r="1106" spans="1:18" ht="24.75" customHeight="1">
      <c r="A1106" s="54">
        <f t="shared" si="177"/>
        <v>1104</v>
      </c>
      <c r="B1106" s="55" t="str">
        <f t="shared" si="174"/>
        <v>K16E4437</v>
      </c>
      <c r="C1106" s="54">
        <f t="shared" si="175"/>
        <v>37</v>
      </c>
      <c r="D1106" s="50">
        <v>162236644</v>
      </c>
      <c r="E1106" s="57" t="s">
        <v>1786</v>
      </c>
      <c r="F1106" s="58" t="s">
        <v>657</v>
      </c>
      <c r="G1106" s="53" t="s">
        <v>1787</v>
      </c>
      <c r="H1106" s="51" t="s">
        <v>1746</v>
      </c>
      <c r="I1106" s="56">
        <v>107</v>
      </c>
      <c r="J1106" s="52" t="s">
        <v>1747</v>
      </c>
      <c r="K1106" s="171" t="str">
        <f t="shared" si="169"/>
        <v>107K16E44</v>
      </c>
      <c r="L1106" s="172">
        <f t="shared" si="176"/>
        <v>1</v>
      </c>
      <c r="M1106" s="173"/>
      <c r="N1106" s="174" t="str">
        <f t="shared" si="173"/>
        <v/>
      </c>
      <c r="O1106" s="190" t="str">
        <f>VLOOKUP(D1106,TH!D$3:K$3889,6,0)</f>
        <v>x</v>
      </c>
      <c r="P1106" s="175" t="str">
        <f>IF(M1106&lt;&gt;0,M1106,IF(ISNA(VLOOKUP(D1106,TH!D$4:K$3889,6,0))=TRUE,"Nợ HP",""))</f>
        <v/>
      </c>
      <c r="Q1106" s="174">
        <f t="shared" si="179"/>
        <v>1104</v>
      </c>
      <c r="R1106" s="175">
        <f t="shared" si="178"/>
        <v>1</v>
      </c>
    </row>
    <row r="1107" spans="1:18" ht="24.75" customHeight="1">
      <c r="A1107" s="54">
        <f t="shared" si="177"/>
        <v>1105</v>
      </c>
      <c r="B1107" s="55" t="str">
        <f t="shared" si="174"/>
        <v>K16E4438</v>
      </c>
      <c r="C1107" s="54">
        <f t="shared" si="175"/>
        <v>38</v>
      </c>
      <c r="D1107" s="50">
        <v>162233624</v>
      </c>
      <c r="E1107" s="57" t="s">
        <v>866</v>
      </c>
      <c r="F1107" s="58" t="s">
        <v>786</v>
      </c>
      <c r="G1107" s="53" t="s">
        <v>871</v>
      </c>
      <c r="H1107" s="51" t="s">
        <v>1746</v>
      </c>
      <c r="I1107" s="56">
        <v>107</v>
      </c>
      <c r="J1107" s="52" t="s">
        <v>1747</v>
      </c>
      <c r="K1107" s="171" t="str">
        <f t="shared" si="169"/>
        <v>107K16E44</v>
      </c>
      <c r="L1107" s="172">
        <f t="shared" si="176"/>
        <v>1</v>
      </c>
      <c r="M1107" s="173"/>
      <c r="N1107" s="174" t="str">
        <f t="shared" si="173"/>
        <v/>
      </c>
      <c r="O1107" s="190" t="str">
        <f>VLOOKUP(D1107,TH!D$3:K$3889,6,0)</f>
        <v>x</v>
      </c>
      <c r="P1107" s="175" t="str">
        <f>IF(M1107&lt;&gt;0,M1107,IF(ISNA(VLOOKUP(D1107,TH!D$4:K$3889,6,0))=TRUE,"Nợ HP",""))</f>
        <v/>
      </c>
      <c r="Q1107" s="174">
        <f t="shared" si="179"/>
        <v>1105</v>
      </c>
      <c r="R1107" s="175">
        <f t="shared" si="178"/>
        <v>1</v>
      </c>
    </row>
    <row r="1108" spans="1:18" ht="24.75" customHeight="1">
      <c r="A1108" s="54">
        <f t="shared" si="177"/>
        <v>1106</v>
      </c>
      <c r="B1108" s="55" t="str">
        <f t="shared" si="174"/>
        <v>K16E4439</v>
      </c>
      <c r="C1108" s="54">
        <f t="shared" si="175"/>
        <v>39</v>
      </c>
      <c r="D1108" s="50">
        <v>162233627</v>
      </c>
      <c r="E1108" s="57" t="s">
        <v>1657</v>
      </c>
      <c r="F1108" s="58" t="s">
        <v>480</v>
      </c>
      <c r="G1108" s="53" t="s">
        <v>1788</v>
      </c>
      <c r="H1108" s="51" t="s">
        <v>1746</v>
      </c>
      <c r="I1108" s="56">
        <v>107</v>
      </c>
      <c r="J1108" s="52" t="s">
        <v>1747</v>
      </c>
      <c r="K1108" s="171" t="str">
        <f t="shared" si="169"/>
        <v>107K16E44</v>
      </c>
      <c r="L1108" s="172">
        <f t="shared" si="176"/>
        <v>1</v>
      </c>
      <c r="M1108" s="173"/>
      <c r="N1108" s="174" t="str">
        <f t="shared" si="173"/>
        <v/>
      </c>
      <c r="O1108" s="190" t="str">
        <f>VLOOKUP(D1108,TH!D$3:K$3889,6,0)</f>
        <v>x</v>
      </c>
      <c r="P1108" s="175" t="str">
        <f>IF(M1108&lt;&gt;0,M1108,IF(ISNA(VLOOKUP(D1108,TH!D$4:K$3889,6,0))=TRUE,"Nợ HP",""))</f>
        <v/>
      </c>
      <c r="Q1108" s="174">
        <f t="shared" si="179"/>
        <v>1106</v>
      </c>
      <c r="R1108" s="175">
        <f t="shared" si="178"/>
        <v>1</v>
      </c>
    </row>
    <row r="1109" spans="1:18" ht="24.75" customHeight="1">
      <c r="A1109" s="54">
        <f t="shared" si="177"/>
        <v>1107</v>
      </c>
      <c r="B1109" s="55" t="str">
        <f t="shared" si="174"/>
        <v>K16E4440</v>
      </c>
      <c r="C1109" s="54">
        <f t="shared" si="175"/>
        <v>40</v>
      </c>
      <c r="D1109" s="50">
        <v>162237617</v>
      </c>
      <c r="E1109" s="57" t="s">
        <v>1789</v>
      </c>
      <c r="F1109" s="58" t="s">
        <v>480</v>
      </c>
      <c r="G1109" s="53">
        <v>33460</v>
      </c>
      <c r="H1109" s="51" t="s">
        <v>1746</v>
      </c>
      <c r="I1109" s="56">
        <v>107</v>
      </c>
      <c r="J1109" s="52" t="s">
        <v>1747</v>
      </c>
      <c r="K1109" s="171" t="str">
        <f t="shared" si="169"/>
        <v>107K16E44</v>
      </c>
      <c r="L1109" s="172">
        <f t="shared" si="176"/>
        <v>1</v>
      </c>
      <c r="M1109" s="173"/>
      <c r="N1109" s="174" t="str">
        <f t="shared" si="173"/>
        <v/>
      </c>
      <c r="O1109" s="190" t="str">
        <f>VLOOKUP(D1109,TH!D$3:K$3889,6,0)</f>
        <v>x</v>
      </c>
      <c r="P1109" s="175" t="str">
        <f>IF(M1109&lt;&gt;0,M1109,IF(ISNA(VLOOKUP(D1109,TH!D$4:K$3889,6,0))=TRUE,"Nợ HP",""))</f>
        <v/>
      </c>
      <c r="Q1109" s="174">
        <f t="shared" si="179"/>
        <v>1107</v>
      </c>
      <c r="R1109" s="175">
        <f t="shared" si="178"/>
        <v>1</v>
      </c>
    </row>
    <row r="1110" spans="1:18" ht="24.75" customHeight="1">
      <c r="A1110" s="54">
        <f t="shared" si="177"/>
        <v>1108</v>
      </c>
      <c r="B1110" s="55" t="str">
        <f t="shared" si="174"/>
        <v>K16E4441</v>
      </c>
      <c r="C1110" s="54">
        <f t="shared" si="175"/>
        <v>41</v>
      </c>
      <c r="D1110" s="50">
        <v>162236434</v>
      </c>
      <c r="E1110" s="57" t="s">
        <v>1790</v>
      </c>
      <c r="F1110" s="58" t="s">
        <v>1791</v>
      </c>
      <c r="G1110" s="53" t="s">
        <v>1792</v>
      </c>
      <c r="H1110" s="51" t="s">
        <v>1746</v>
      </c>
      <c r="I1110" s="56">
        <v>107</v>
      </c>
      <c r="J1110" s="52" t="s">
        <v>1747</v>
      </c>
      <c r="K1110" s="171" t="str">
        <f t="shared" si="169"/>
        <v>107K16E44</v>
      </c>
      <c r="L1110" s="172">
        <f t="shared" si="176"/>
        <v>1</v>
      </c>
      <c r="M1110" s="173"/>
      <c r="N1110" s="174" t="str">
        <f t="shared" si="173"/>
        <v/>
      </c>
      <c r="O1110" s="190" t="str">
        <f>VLOOKUP(D1110,TH!D$3:K$3889,6,0)</f>
        <v>x</v>
      </c>
      <c r="P1110" s="175" t="str">
        <f>IF(M1110&lt;&gt;0,M1110,IF(ISNA(VLOOKUP(D1110,TH!D$4:K$3889,6,0))=TRUE,"Nợ HP",""))</f>
        <v/>
      </c>
      <c r="Q1110" s="174">
        <f t="shared" si="179"/>
        <v>1108</v>
      </c>
      <c r="R1110" s="175">
        <f t="shared" si="178"/>
        <v>1</v>
      </c>
    </row>
    <row r="1111" spans="1:18" ht="24.75" customHeight="1">
      <c r="A1111" s="54">
        <f t="shared" si="177"/>
        <v>1109</v>
      </c>
      <c r="B1111" s="55" t="str">
        <f t="shared" si="174"/>
        <v>K16E4442</v>
      </c>
      <c r="C1111" s="54">
        <f t="shared" si="175"/>
        <v>42</v>
      </c>
      <c r="D1111" s="50">
        <v>162233634</v>
      </c>
      <c r="E1111" s="57" t="s">
        <v>1793</v>
      </c>
      <c r="F1111" s="58" t="s">
        <v>305</v>
      </c>
      <c r="G1111" s="53" t="s">
        <v>1794</v>
      </c>
      <c r="H1111" s="51" t="s">
        <v>1746</v>
      </c>
      <c r="I1111" s="56">
        <v>107</v>
      </c>
      <c r="J1111" s="52" t="s">
        <v>1747</v>
      </c>
      <c r="K1111" s="171" t="str">
        <f t="shared" si="169"/>
        <v>107K16E44</v>
      </c>
      <c r="L1111" s="172">
        <f t="shared" si="176"/>
        <v>1</v>
      </c>
      <c r="M1111" s="173"/>
      <c r="N1111" s="174" t="str">
        <f t="shared" si="173"/>
        <v/>
      </c>
      <c r="O1111" s="190" t="str">
        <f>VLOOKUP(D1111,TH!D$3:K$3889,6,0)</f>
        <v>x</v>
      </c>
      <c r="P1111" s="175" t="str">
        <f>IF(M1111&lt;&gt;0,M1111,IF(ISNA(VLOOKUP(D1111,TH!D$4:K$3889,6,0))=TRUE,"Nợ HP",""))</f>
        <v/>
      </c>
      <c r="Q1111" s="174">
        <f t="shared" si="179"/>
        <v>1109</v>
      </c>
      <c r="R1111" s="175">
        <f t="shared" si="178"/>
        <v>1</v>
      </c>
    </row>
    <row r="1112" spans="1:18" ht="24.75" customHeight="1">
      <c r="A1112" s="54">
        <f t="shared" si="177"/>
        <v>1110</v>
      </c>
      <c r="B1112" s="55" t="str">
        <f t="shared" si="174"/>
        <v>K16E4443</v>
      </c>
      <c r="C1112" s="54">
        <f t="shared" si="175"/>
        <v>43</v>
      </c>
      <c r="D1112" s="50">
        <v>162233639</v>
      </c>
      <c r="E1112" s="57" t="s">
        <v>1795</v>
      </c>
      <c r="F1112" s="58" t="s">
        <v>911</v>
      </c>
      <c r="G1112" s="53" t="s">
        <v>1108</v>
      </c>
      <c r="H1112" s="51" t="s">
        <v>1746</v>
      </c>
      <c r="I1112" s="56">
        <v>107</v>
      </c>
      <c r="J1112" s="52" t="s">
        <v>1747</v>
      </c>
      <c r="K1112" s="171" t="str">
        <f t="shared" si="169"/>
        <v>107K16E44</v>
      </c>
      <c r="L1112" s="172">
        <f t="shared" si="176"/>
        <v>1</v>
      </c>
      <c r="M1112" s="173"/>
      <c r="N1112" s="174" t="str">
        <f t="shared" si="173"/>
        <v/>
      </c>
      <c r="O1112" s="190" t="str">
        <f>VLOOKUP(D1112,TH!D$3:K$3889,6,0)</f>
        <v>x</v>
      </c>
      <c r="P1112" s="175" t="str">
        <f>IF(M1112&lt;&gt;0,M1112,IF(ISNA(VLOOKUP(D1112,TH!D$4:K$3889,6,0))=TRUE,"Nợ HP",""))</f>
        <v/>
      </c>
      <c r="Q1112" s="174">
        <f t="shared" si="179"/>
        <v>1110</v>
      </c>
      <c r="R1112" s="175">
        <f t="shared" si="178"/>
        <v>1</v>
      </c>
    </row>
    <row r="1113" spans="1:18" ht="24.75" customHeight="1">
      <c r="A1113" s="54">
        <f t="shared" si="177"/>
        <v>1111</v>
      </c>
      <c r="B1113" s="55" t="str">
        <f t="shared" si="174"/>
        <v>K16E4444</v>
      </c>
      <c r="C1113" s="54">
        <f t="shared" si="175"/>
        <v>44</v>
      </c>
      <c r="D1113" s="50">
        <v>162236435</v>
      </c>
      <c r="E1113" s="57" t="s">
        <v>1796</v>
      </c>
      <c r="F1113" s="58" t="s">
        <v>571</v>
      </c>
      <c r="G1113" s="53" t="s">
        <v>1797</v>
      </c>
      <c r="H1113" s="51" t="s">
        <v>1746</v>
      </c>
      <c r="I1113" s="56">
        <v>107</v>
      </c>
      <c r="J1113" s="52" t="s">
        <v>1747</v>
      </c>
      <c r="K1113" s="171" t="str">
        <f t="shared" si="169"/>
        <v>107K16E44</v>
      </c>
      <c r="L1113" s="172">
        <f t="shared" si="176"/>
        <v>1</v>
      </c>
      <c r="M1113" s="173"/>
      <c r="N1113" s="174" t="str">
        <f t="shared" si="173"/>
        <v/>
      </c>
      <c r="O1113" s="190" t="str">
        <f>VLOOKUP(D1113,TH!D$3:K$3889,6,0)</f>
        <v>x</v>
      </c>
      <c r="P1113" s="175" t="str">
        <f>IF(M1113&lt;&gt;0,M1113,IF(ISNA(VLOOKUP(D1113,TH!D$4:K$3889,6,0))=TRUE,"Nợ HP",""))</f>
        <v/>
      </c>
      <c r="Q1113" s="174">
        <f t="shared" si="179"/>
        <v>1111</v>
      </c>
      <c r="R1113" s="175">
        <f t="shared" si="178"/>
        <v>1</v>
      </c>
    </row>
    <row r="1114" spans="1:18" ht="24.75" customHeight="1">
      <c r="A1114" s="54">
        <f t="shared" si="177"/>
        <v>1112</v>
      </c>
      <c r="B1114" s="55" t="str">
        <f t="shared" si="174"/>
        <v>K16E4445</v>
      </c>
      <c r="C1114" s="54">
        <f t="shared" si="175"/>
        <v>45</v>
      </c>
      <c r="D1114" s="50">
        <v>142231454</v>
      </c>
      <c r="E1114" s="57" t="s">
        <v>1798</v>
      </c>
      <c r="F1114" s="58" t="s">
        <v>303</v>
      </c>
      <c r="G1114" s="53">
        <v>31779</v>
      </c>
      <c r="H1114" s="51" t="s">
        <v>1746</v>
      </c>
      <c r="I1114" s="56">
        <v>107</v>
      </c>
      <c r="J1114" s="52" t="s">
        <v>1747</v>
      </c>
      <c r="K1114" s="171" t="str">
        <f t="shared" si="169"/>
        <v>107K16E44</v>
      </c>
      <c r="L1114" s="172">
        <f t="shared" si="176"/>
        <v>1</v>
      </c>
      <c r="M1114" s="173"/>
      <c r="N1114" s="174" t="str">
        <f t="shared" si="173"/>
        <v/>
      </c>
      <c r="O1114" s="190" t="str">
        <f>VLOOKUP(D1114,TH!D$3:K$3889,6,0)</f>
        <v>x</v>
      </c>
      <c r="P1114" s="175" t="str">
        <f>IF(M1114&lt;&gt;0,M1114,IF(ISNA(VLOOKUP(D1114,TH!D$4:K$3889,6,0))=TRUE,"Nợ HP",""))</f>
        <v/>
      </c>
      <c r="Q1114" s="174">
        <f t="shared" si="179"/>
        <v>1112</v>
      </c>
      <c r="R1114" s="175">
        <f t="shared" si="178"/>
        <v>1</v>
      </c>
    </row>
    <row r="1115" spans="1:18" ht="24.75" customHeight="1">
      <c r="A1115" s="54">
        <f t="shared" si="177"/>
        <v>1113</v>
      </c>
      <c r="B1115" s="55" t="str">
        <f t="shared" si="174"/>
        <v>K16E4501</v>
      </c>
      <c r="C1115" s="54">
        <f t="shared" si="175"/>
        <v>1</v>
      </c>
      <c r="D1115" s="50">
        <v>162233436</v>
      </c>
      <c r="E1115" s="57" t="s">
        <v>932</v>
      </c>
      <c r="F1115" s="58" t="s">
        <v>486</v>
      </c>
      <c r="G1115" s="53" t="s">
        <v>1799</v>
      </c>
      <c r="H1115" s="51" t="s">
        <v>1800</v>
      </c>
      <c r="I1115" s="56">
        <v>107</v>
      </c>
      <c r="J1115" s="52" t="s">
        <v>1801</v>
      </c>
      <c r="K1115" s="171" t="str">
        <f t="shared" si="169"/>
        <v>107K16E45</v>
      </c>
      <c r="L1115" s="172">
        <f t="shared" si="176"/>
        <v>1</v>
      </c>
      <c r="M1115" s="173"/>
      <c r="N1115" s="174" t="str">
        <f t="shared" si="173"/>
        <v/>
      </c>
      <c r="O1115" s="190" t="str">
        <f>VLOOKUP(D1115,TH!D$3:K$3889,6,0)</f>
        <v>x</v>
      </c>
      <c r="P1115" s="175" t="str">
        <f>IF(M1115&lt;&gt;0,M1115,IF(ISNA(VLOOKUP(D1115,TH!D$4:K$3889,6,0))=TRUE,"Nợ HP",""))</f>
        <v/>
      </c>
      <c r="Q1115" s="174">
        <f t="shared" si="179"/>
        <v>1113</v>
      </c>
      <c r="R1115" s="175">
        <f t="shared" si="178"/>
        <v>1</v>
      </c>
    </row>
    <row r="1116" spans="1:18" ht="24.75" customHeight="1">
      <c r="A1116" s="54">
        <f t="shared" si="177"/>
        <v>1114</v>
      </c>
      <c r="B1116" s="55" t="str">
        <f t="shared" si="174"/>
        <v>K16E4502</v>
      </c>
      <c r="C1116" s="54">
        <f t="shared" si="175"/>
        <v>2</v>
      </c>
      <c r="D1116" s="50">
        <v>162233441</v>
      </c>
      <c r="E1116" s="57" t="s">
        <v>1802</v>
      </c>
      <c r="F1116" s="58" t="s">
        <v>486</v>
      </c>
      <c r="G1116" s="53" t="s">
        <v>1052</v>
      </c>
      <c r="H1116" s="51" t="s">
        <v>1800</v>
      </c>
      <c r="I1116" s="56">
        <v>107</v>
      </c>
      <c r="J1116" s="52" t="s">
        <v>1801</v>
      </c>
      <c r="K1116" s="171" t="str">
        <f t="shared" si="169"/>
        <v>107K16E45</v>
      </c>
      <c r="L1116" s="172">
        <f t="shared" si="176"/>
        <v>1</v>
      </c>
      <c r="M1116" s="173"/>
      <c r="N1116" s="174" t="str">
        <f t="shared" si="173"/>
        <v/>
      </c>
      <c r="O1116" s="190" t="str">
        <f>VLOOKUP(D1116,TH!D$3:K$3889,6,0)</f>
        <v>x</v>
      </c>
      <c r="P1116" s="175" t="str">
        <f>IF(M1116&lt;&gt;0,M1116,IF(ISNA(VLOOKUP(D1116,TH!D$4:K$3889,6,0))=TRUE,"Nợ HP",""))</f>
        <v/>
      </c>
      <c r="Q1116" s="174">
        <f t="shared" si="179"/>
        <v>1114</v>
      </c>
      <c r="R1116" s="175">
        <f t="shared" si="178"/>
        <v>1</v>
      </c>
    </row>
    <row r="1117" spans="1:18" ht="24.75" customHeight="1">
      <c r="A1117" s="54">
        <f t="shared" si="177"/>
        <v>1115</v>
      </c>
      <c r="B1117" s="55" t="str">
        <f t="shared" si="174"/>
        <v>K16E4503</v>
      </c>
      <c r="C1117" s="54">
        <f t="shared" si="175"/>
        <v>3</v>
      </c>
      <c r="D1117" s="50">
        <v>162236709</v>
      </c>
      <c r="E1117" s="57" t="s">
        <v>810</v>
      </c>
      <c r="F1117" s="58" t="s">
        <v>486</v>
      </c>
      <c r="G1117" s="53" t="s">
        <v>881</v>
      </c>
      <c r="H1117" s="51" t="s">
        <v>1800</v>
      </c>
      <c r="I1117" s="56">
        <v>107</v>
      </c>
      <c r="J1117" s="52" t="s">
        <v>1801</v>
      </c>
      <c r="K1117" s="171" t="str">
        <f t="shared" si="169"/>
        <v>107K16E45</v>
      </c>
      <c r="L1117" s="172">
        <f t="shared" si="176"/>
        <v>1</v>
      </c>
      <c r="M1117" s="173"/>
      <c r="N1117" s="174" t="str">
        <f t="shared" si="173"/>
        <v/>
      </c>
      <c r="O1117" s="190" t="str">
        <f>VLOOKUP(D1117,TH!D$3:K$3889,6,0)</f>
        <v>x</v>
      </c>
      <c r="P1117" s="175" t="str">
        <f>IF(M1117&lt;&gt;0,M1117,IF(ISNA(VLOOKUP(D1117,TH!D$4:K$3889,6,0))=TRUE,"Nợ HP",""))</f>
        <v/>
      </c>
      <c r="Q1117" s="174">
        <f t="shared" si="179"/>
        <v>1115</v>
      </c>
      <c r="R1117" s="175">
        <f t="shared" si="178"/>
        <v>1</v>
      </c>
    </row>
    <row r="1118" spans="1:18" ht="24.75" customHeight="1">
      <c r="A1118" s="54">
        <f t="shared" si="177"/>
        <v>1116</v>
      </c>
      <c r="B1118" s="55" t="str">
        <f t="shared" si="174"/>
        <v>K16E4504</v>
      </c>
      <c r="C1118" s="54">
        <f t="shared" si="175"/>
        <v>4</v>
      </c>
      <c r="D1118" s="50">
        <v>162233443</v>
      </c>
      <c r="E1118" s="57" t="s">
        <v>416</v>
      </c>
      <c r="F1118" s="58" t="s">
        <v>975</v>
      </c>
      <c r="G1118" s="53" t="s">
        <v>1803</v>
      </c>
      <c r="H1118" s="51" t="s">
        <v>1800</v>
      </c>
      <c r="I1118" s="56">
        <v>107</v>
      </c>
      <c r="J1118" s="52" t="s">
        <v>1801</v>
      </c>
      <c r="K1118" s="171" t="str">
        <f t="shared" si="169"/>
        <v>107K16E45</v>
      </c>
      <c r="L1118" s="172">
        <f t="shared" si="176"/>
        <v>1</v>
      </c>
      <c r="M1118" s="173"/>
      <c r="N1118" s="174" t="str">
        <f t="shared" si="173"/>
        <v/>
      </c>
      <c r="O1118" s="190" t="str">
        <f>VLOOKUP(D1118,TH!D$3:K$3889,6,0)</f>
        <v>x</v>
      </c>
      <c r="P1118" s="175" t="str">
        <f>IF(M1118&lt;&gt;0,M1118,IF(ISNA(VLOOKUP(D1118,TH!D$4:K$3889,6,0))=TRUE,"Nợ HP",""))</f>
        <v/>
      </c>
      <c r="Q1118" s="174">
        <f t="shared" si="179"/>
        <v>1116</v>
      </c>
      <c r="R1118" s="175">
        <f t="shared" si="178"/>
        <v>1</v>
      </c>
    </row>
    <row r="1119" spans="1:18" ht="24.75" customHeight="1">
      <c r="A1119" s="54">
        <f t="shared" si="177"/>
        <v>1117</v>
      </c>
      <c r="B1119" s="55" t="str">
        <f t="shared" si="174"/>
        <v>K16E4505</v>
      </c>
      <c r="C1119" s="54">
        <f t="shared" si="175"/>
        <v>5</v>
      </c>
      <c r="D1119" s="50">
        <v>162233446</v>
      </c>
      <c r="E1119" s="57" t="s">
        <v>213</v>
      </c>
      <c r="F1119" s="58" t="s">
        <v>1804</v>
      </c>
      <c r="G1119" s="53" t="s">
        <v>1397</v>
      </c>
      <c r="H1119" s="51" t="s">
        <v>1800</v>
      </c>
      <c r="I1119" s="56">
        <v>107</v>
      </c>
      <c r="J1119" s="52" t="s">
        <v>1801</v>
      </c>
      <c r="K1119" s="171" t="str">
        <f t="shared" si="169"/>
        <v>107K16E45</v>
      </c>
      <c r="L1119" s="172">
        <f t="shared" si="176"/>
        <v>1</v>
      </c>
      <c r="M1119" s="173"/>
      <c r="N1119" s="174" t="str">
        <f t="shared" si="173"/>
        <v/>
      </c>
      <c r="O1119" s="190" t="str">
        <f>VLOOKUP(D1119,TH!D$3:K$3889,6,0)</f>
        <v>x</v>
      </c>
      <c r="P1119" s="175" t="str">
        <f>IF(M1119&lt;&gt;0,M1119,IF(ISNA(VLOOKUP(D1119,TH!D$4:K$3889,6,0))=TRUE,"Nợ HP",""))</f>
        <v/>
      </c>
      <c r="Q1119" s="174">
        <f t="shared" si="179"/>
        <v>1117</v>
      </c>
      <c r="R1119" s="175">
        <f t="shared" si="178"/>
        <v>1</v>
      </c>
    </row>
    <row r="1120" spans="1:18" ht="24.75" customHeight="1">
      <c r="A1120" s="54">
        <f t="shared" si="177"/>
        <v>1118</v>
      </c>
      <c r="B1120" s="55" t="str">
        <f t="shared" si="174"/>
        <v>K16E4506</v>
      </c>
      <c r="C1120" s="54">
        <f t="shared" si="175"/>
        <v>6</v>
      </c>
      <c r="D1120" s="50">
        <v>162233450</v>
      </c>
      <c r="E1120" s="57" t="s">
        <v>1024</v>
      </c>
      <c r="F1120" s="58" t="s">
        <v>1022</v>
      </c>
      <c r="G1120" s="53" t="s">
        <v>329</v>
      </c>
      <c r="H1120" s="51" t="s">
        <v>1800</v>
      </c>
      <c r="I1120" s="56">
        <v>107</v>
      </c>
      <c r="J1120" s="52" t="s">
        <v>1801</v>
      </c>
      <c r="K1120" s="171" t="str">
        <f t="shared" si="169"/>
        <v>107K16E45</v>
      </c>
      <c r="L1120" s="172">
        <f t="shared" si="176"/>
        <v>1</v>
      </c>
      <c r="M1120" s="173"/>
      <c r="N1120" s="174" t="str">
        <f t="shared" si="173"/>
        <v/>
      </c>
      <c r="O1120" s="190" t="str">
        <f>VLOOKUP(D1120,TH!D$3:K$3889,6,0)</f>
        <v>x</v>
      </c>
      <c r="P1120" s="175" t="str">
        <f>IF(M1120&lt;&gt;0,M1120,IF(ISNA(VLOOKUP(D1120,TH!D$4:K$3889,6,0))=TRUE,"Nợ HP",""))</f>
        <v/>
      </c>
      <c r="Q1120" s="174">
        <f t="shared" si="179"/>
        <v>1118</v>
      </c>
      <c r="R1120" s="175">
        <f t="shared" si="178"/>
        <v>1</v>
      </c>
    </row>
    <row r="1121" spans="1:18" ht="24.75" customHeight="1">
      <c r="A1121" s="54">
        <f t="shared" si="177"/>
        <v>1119</v>
      </c>
      <c r="B1121" s="55" t="str">
        <f t="shared" si="174"/>
        <v>K16E4507</v>
      </c>
      <c r="C1121" s="54">
        <f t="shared" si="175"/>
        <v>7</v>
      </c>
      <c r="D1121" s="50">
        <v>162233456</v>
      </c>
      <c r="E1121" s="57" t="s">
        <v>1257</v>
      </c>
      <c r="F1121" s="58" t="s">
        <v>417</v>
      </c>
      <c r="G1121" s="53" t="s">
        <v>1805</v>
      </c>
      <c r="H1121" s="51" t="s">
        <v>1800</v>
      </c>
      <c r="I1121" s="56">
        <v>107</v>
      </c>
      <c r="J1121" s="52" t="s">
        <v>1801</v>
      </c>
      <c r="K1121" s="171" t="str">
        <f t="shared" ref="K1121:K1184" si="180">I1121&amp;J1121</f>
        <v>107K16E45</v>
      </c>
      <c r="L1121" s="172">
        <f t="shared" si="176"/>
        <v>1</v>
      </c>
      <c r="M1121" s="173"/>
      <c r="N1121" s="174" t="str">
        <f t="shared" si="173"/>
        <v/>
      </c>
      <c r="O1121" s="190" t="str">
        <f>VLOOKUP(D1121,TH!D$3:K$3889,6,0)</f>
        <v>x</v>
      </c>
      <c r="P1121" s="175" t="str">
        <f>IF(M1121&lt;&gt;0,M1121,IF(ISNA(VLOOKUP(D1121,TH!D$4:K$3889,6,0))=TRUE,"Nợ HP",""))</f>
        <v/>
      </c>
      <c r="Q1121" s="174">
        <f t="shared" si="179"/>
        <v>1119</v>
      </c>
      <c r="R1121" s="175">
        <f t="shared" si="178"/>
        <v>1</v>
      </c>
    </row>
    <row r="1122" spans="1:18" ht="24.75" customHeight="1">
      <c r="A1122" s="54">
        <f t="shared" si="177"/>
        <v>1120</v>
      </c>
      <c r="B1122" s="55" t="str">
        <f t="shared" si="174"/>
        <v>K16E4508</v>
      </c>
      <c r="C1122" s="54">
        <f t="shared" si="175"/>
        <v>8</v>
      </c>
      <c r="D1122" s="50">
        <v>162233462</v>
      </c>
      <c r="E1122" s="57" t="s">
        <v>1728</v>
      </c>
      <c r="F1122" s="58" t="s">
        <v>184</v>
      </c>
      <c r="G1122" s="53" t="s">
        <v>442</v>
      </c>
      <c r="H1122" s="51" t="s">
        <v>1800</v>
      </c>
      <c r="I1122" s="56">
        <v>107</v>
      </c>
      <c r="J1122" s="52" t="s">
        <v>1801</v>
      </c>
      <c r="K1122" s="171" t="str">
        <f t="shared" si="180"/>
        <v>107K16E45</v>
      </c>
      <c r="L1122" s="172">
        <f t="shared" si="176"/>
        <v>1</v>
      </c>
      <c r="M1122" s="173"/>
      <c r="N1122" s="174" t="str">
        <f t="shared" si="173"/>
        <v/>
      </c>
      <c r="O1122" s="190" t="str">
        <f>VLOOKUP(D1122,TH!D$3:K$3889,6,0)</f>
        <v>x</v>
      </c>
      <c r="P1122" s="175" t="str">
        <f>IF(M1122&lt;&gt;0,M1122,IF(ISNA(VLOOKUP(D1122,TH!D$4:K$3889,6,0))=TRUE,"Nợ HP",""))</f>
        <v/>
      </c>
      <c r="Q1122" s="174">
        <f t="shared" si="179"/>
        <v>1120</v>
      </c>
      <c r="R1122" s="175">
        <f t="shared" si="178"/>
        <v>1</v>
      </c>
    </row>
    <row r="1123" spans="1:18" ht="24.75" customHeight="1">
      <c r="A1123" s="54">
        <f t="shared" si="177"/>
        <v>1121</v>
      </c>
      <c r="B1123" s="55" t="str">
        <f t="shared" si="174"/>
        <v>K16E4509</v>
      </c>
      <c r="C1123" s="54">
        <f t="shared" si="175"/>
        <v>9</v>
      </c>
      <c r="D1123" s="50">
        <v>162233465</v>
      </c>
      <c r="E1123" s="57" t="s">
        <v>220</v>
      </c>
      <c r="F1123" s="58" t="s">
        <v>196</v>
      </c>
      <c r="G1123" s="53" t="s">
        <v>825</v>
      </c>
      <c r="H1123" s="51" t="s">
        <v>1800</v>
      </c>
      <c r="I1123" s="56">
        <v>107</v>
      </c>
      <c r="J1123" s="52" t="s">
        <v>1801</v>
      </c>
      <c r="K1123" s="171" t="str">
        <f t="shared" si="180"/>
        <v>107K16E45</v>
      </c>
      <c r="L1123" s="172">
        <f t="shared" si="176"/>
        <v>1</v>
      </c>
      <c r="M1123" s="173"/>
      <c r="N1123" s="174" t="str">
        <f t="shared" si="173"/>
        <v/>
      </c>
      <c r="O1123" s="190" t="str">
        <f>VLOOKUP(D1123,TH!D$3:K$3889,6,0)</f>
        <v>x</v>
      </c>
      <c r="P1123" s="175" t="str">
        <f>IF(M1123&lt;&gt;0,M1123,IF(ISNA(VLOOKUP(D1123,TH!D$4:K$3889,6,0))=TRUE,"Nợ HP",""))</f>
        <v/>
      </c>
      <c r="Q1123" s="174">
        <f t="shared" si="179"/>
        <v>1121</v>
      </c>
      <c r="R1123" s="175">
        <f t="shared" si="178"/>
        <v>1</v>
      </c>
    </row>
    <row r="1124" spans="1:18" ht="24.75" customHeight="1">
      <c r="A1124" s="54">
        <f t="shared" si="177"/>
        <v>1122</v>
      </c>
      <c r="B1124" s="55" t="str">
        <f t="shared" si="174"/>
        <v>K16E4510</v>
      </c>
      <c r="C1124" s="54">
        <f t="shared" si="175"/>
        <v>10</v>
      </c>
      <c r="D1124" s="50">
        <v>162233469</v>
      </c>
      <c r="E1124" s="57" t="s">
        <v>1806</v>
      </c>
      <c r="F1124" s="58" t="s">
        <v>328</v>
      </c>
      <c r="G1124" s="53" t="s">
        <v>844</v>
      </c>
      <c r="H1124" s="51" t="s">
        <v>1800</v>
      </c>
      <c r="I1124" s="56">
        <v>107</v>
      </c>
      <c r="J1124" s="52" t="s">
        <v>1801</v>
      </c>
      <c r="K1124" s="171" t="str">
        <f t="shared" si="180"/>
        <v>107K16E45</v>
      </c>
      <c r="L1124" s="172">
        <f t="shared" si="176"/>
        <v>1</v>
      </c>
      <c r="M1124" s="173"/>
      <c r="N1124" s="174" t="str">
        <f t="shared" si="173"/>
        <v/>
      </c>
      <c r="O1124" s="190" t="str">
        <f>VLOOKUP(D1124,TH!D$3:K$3889,6,0)</f>
        <v>x</v>
      </c>
      <c r="P1124" s="175" t="str">
        <f>IF(M1124&lt;&gt;0,M1124,IF(ISNA(VLOOKUP(D1124,TH!D$4:K$3889,6,0))=TRUE,"Nợ HP",""))</f>
        <v/>
      </c>
      <c r="Q1124" s="174">
        <f t="shared" si="179"/>
        <v>1122</v>
      </c>
      <c r="R1124" s="175">
        <f t="shared" si="178"/>
        <v>1</v>
      </c>
    </row>
    <row r="1125" spans="1:18" ht="24.75" customHeight="1">
      <c r="A1125" s="54">
        <f t="shared" si="177"/>
        <v>1123</v>
      </c>
      <c r="B1125" s="55" t="str">
        <f t="shared" si="174"/>
        <v>K16E4511</v>
      </c>
      <c r="C1125" s="54">
        <f t="shared" si="175"/>
        <v>11</v>
      </c>
      <c r="D1125" s="50">
        <v>162233472</v>
      </c>
      <c r="E1125" s="57" t="s">
        <v>1807</v>
      </c>
      <c r="F1125" s="58" t="s">
        <v>504</v>
      </c>
      <c r="G1125" s="53" t="s">
        <v>1808</v>
      </c>
      <c r="H1125" s="51" t="s">
        <v>1800</v>
      </c>
      <c r="I1125" s="56">
        <v>107</v>
      </c>
      <c r="J1125" s="52" t="s">
        <v>1801</v>
      </c>
      <c r="K1125" s="171" t="str">
        <f t="shared" si="180"/>
        <v>107K16E45</v>
      </c>
      <c r="L1125" s="172">
        <f t="shared" si="176"/>
        <v>1</v>
      </c>
      <c r="M1125" s="173"/>
      <c r="N1125" s="174" t="str">
        <f t="shared" si="173"/>
        <v/>
      </c>
      <c r="O1125" s="190" t="str">
        <f>VLOOKUP(D1125,TH!D$3:K$3889,6,0)</f>
        <v>x</v>
      </c>
      <c r="P1125" s="175" t="str">
        <f>IF(M1125&lt;&gt;0,M1125,IF(ISNA(VLOOKUP(D1125,TH!D$4:K$3889,6,0))=TRUE,"Nợ HP",""))</f>
        <v/>
      </c>
      <c r="Q1125" s="174">
        <f t="shared" si="179"/>
        <v>1123</v>
      </c>
      <c r="R1125" s="175">
        <f t="shared" si="178"/>
        <v>1</v>
      </c>
    </row>
    <row r="1126" spans="1:18" ht="24.75" customHeight="1">
      <c r="A1126" s="54">
        <f t="shared" si="177"/>
        <v>1124</v>
      </c>
      <c r="B1126" s="55" t="str">
        <f t="shared" si="174"/>
        <v>K16E4512</v>
      </c>
      <c r="C1126" s="54">
        <f t="shared" si="175"/>
        <v>12</v>
      </c>
      <c r="D1126" s="50">
        <v>162233485</v>
      </c>
      <c r="E1126" s="57" t="s">
        <v>655</v>
      </c>
      <c r="F1126" s="58" t="s">
        <v>1078</v>
      </c>
      <c r="G1126" s="53" t="s">
        <v>1809</v>
      </c>
      <c r="H1126" s="51" t="s">
        <v>1800</v>
      </c>
      <c r="I1126" s="56">
        <v>107</v>
      </c>
      <c r="J1126" s="52" t="s">
        <v>1801</v>
      </c>
      <c r="K1126" s="171" t="str">
        <f t="shared" si="180"/>
        <v>107K16E45</v>
      </c>
      <c r="L1126" s="172">
        <f t="shared" si="176"/>
        <v>1</v>
      </c>
      <c r="M1126" s="173"/>
      <c r="N1126" s="174" t="str">
        <f t="shared" si="173"/>
        <v/>
      </c>
      <c r="O1126" s="190" t="str">
        <f>VLOOKUP(D1126,TH!D$3:K$3889,6,0)</f>
        <v>x</v>
      </c>
      <c r="P1126" s="175" t="str">
        <f>IF(M1126&lt;&gt;0,M1126,IF(ISNA(VLOOKUP(D1126,TH!D$4:K$3889,6,0))=TRUE,"Nợ HP",""))</f>
        <v/>
      </c>
      <c r="Q1126" s="174">
        <f t="shared" si="179"/>
        <v>1124</v>
      </c>
      <c r="R1126" s="175">
        <f t="shared" si="178"/>
        <v>1</v>
      </c>
    </row>
    <row r="1127" spans="1:18" ht="24.75" customHeight="1">
      <c r="A1127" s="54">
        <f t="shared" si="177"/>
        <v>1125</v>
      </c>
      <c r="B1127" s="55" t="str">
        <f t="shared" si="174"/>
        <v>K16E4513</v>
      </c>
      <c r="C1127" s="54">
        <f t="shared" si="175"/>
        <v>13</v>
      </c>
      <c r="D1127" s="50">
        <v>162233492</v>
      </c>
      <c r="E1127" s="57" t="s">
        <v>1810</v>
      </c>
      <c r="F1127" s="58" t="s">
        <v>1411</v>
      </c>
      <c r="G1127" s="53" t="s">
        <v>1480</v>
      </c>
      <c r="H1127" s="51" t="s">
        <v>1800</v>
      </c>
      <c r="I1127" s="56">
        <v>107</v>
      </c>
      <c r="J1127" s="52" t="s">
        <v>1801</v>
      </c>
      <c r="K1127" s="171" t="str">
        <f t="shared" si="180"/>
        <v>107K16E45</v>
      </c>
      <c r="L1127" s="172">
        <f t="shared" si="176"/>
        <v>1</v>
      </c>
      <c r="M1127" s="173"/>
      <c r="N1127" s="174" t="str">
        <f t="shared" si="173"/>
        <v/>
      </c>
      <c r="O1127" s="190" t="str">
        <f>VLOOKUP(D1127,TH!D$3:K$3889,6,0)</f>
        <v>x</v>
      </c>
      <c r="P1127" s="175" t="str">
        <f>IF(M1127&lt;&gt;0,M1127,IF(ISNA(VLOOKUP(D1127,TH!D$4:K$3889,6,0))=TRUE,"Nợ HP",""))</f>
        <v/>
      </c>
      <c r="Q1127" s="174">
        <f t="shared" si="179"/>
        <v>1125</v>
      </c>
      <c r="R1127" s="175">
        <f t="shared" si="178"/>
        <v>1</v>
      </c>
    </row>
    <row r="1128" spans="1:18" ht="24.75" customHeight="1">
      <c r="A1128" s="54">
        <f t="shared" si="177"/>
        <v>1126</v>
      </c>
      <c r="B1128" s="55" t="str">
        <f t="shared" si="174"/>
        <v>K16E4514</v>
      </c>
      <c r="C1128" s="54">
        <f t="shared" si="175"/>
        <v>14</v>
      </c>
      <c r="D1128" s="50">
        <v>162233498</v>
      </c>
      <c r="E1128" s="57" t="s">
        <v>1811</v>
      </c>
      <c r="F1128" s="58" t="s">
        <v>211</v>
      </c>
      <c r="G1128" s="53" t="s">
        <v>1812</v>
      </c>
      <c r="H1128" s="51" t="s">
        <v>1800</v>
      </c>
      <c r="I1128" s="56">
        <v>107</v>
      </c>
      <c r="J1128" s="52" t="s">
        <v>1801</v>
      </c>
      <c r="K1128" s="171" t="str">
        <f t="shared" si="180"/>
        <v>107K16E45</v>
      </c>
      <c r="L1128" s="172">
        <f t="shared" si="176"/>
        <v>1</v>
      </c>
      <c r="M1128" s="173"/>
      <c r="N1128" s="174" t="str">
        <f t="shared" si="173"/>
        <v/>
      </c>
      <c r="O1128" s="190" t="str">
        <f>VLOOKUP(D1128,TH!D$3:K$3889,6,0)</f>
        <v>x</v>
      </c>
      <c r="P1128" s="175" t="str">
        <f>IF(M1128&lt;&gt;0,M1128,IF(ISNA(VLOOKUP(D1128,TH!D$4:K$3889,6,0))=TRUE,"Nợ HP",""))</f>
        <v/>
      </c>
      <c r="Q1128" s="174">
        <f t="shared" si="179"/>
        <v>1126</v>
      </c>
      <c r="R1128" s="175">
        <f t="shared" si="178"/>
        <v>1</v>
      </c>
    </row>
    <row r="1129" spans="1:18" ht="24.75" customHeight="1">
      <c r="A1129" s="54">
        <f t="shared" si="177"/>
        <v>1127</v>
      </c>
      <c r="B1129" s="55" t="str">
        <f t="shared" si="174"/>
        <v>K16E4515</v>
      </c>
      <c r="C1129" s="54">
        <f t="shared" si="175"/>
        <v>15</v>
      </c>
      <c r="D1129" s="50">
        <v>162233503</v>
      </c>
      <c r="E1129" s="57" t="s">
        <v>1572</v>
      </c>
      <c r="F1129" s="58" t="s">
        <v>1261</v>
      </c>
      <c r="G1129" s="53" t="s">
        <v>1813</v>
      </c>
      <c r="H1129" s="51" t="s">
        <v>1800</v>
      </c>
      <c r="I1129" s="56">
        <v>107</v>
      </c>
      <c r="J1129" s="52" t="s">
        <v>1801</v>
      </c>
      <c r="K1129" s="171" t="str">
        <f t="shared" si="180"/>
        <v>107K16E45</v>
      </c>
      <c r="L1129" s="172">
        <f t="shared" si="176"/>
        <v>1</v>
      </c>
      <c r="M1129" s="173"/>
      <c r="N1129" s="174" t="str">
        <f t="shared" si="173"/>
        <v/>
      </c>
      <c r="O1129" s="190" t="str">
        <f>VLOOKUP(D1129,TH!D$3:K$3889,6,0)</f>
        <v>x</v>
      </c>
      <c r="P1129" s="175" t="str">
        <f>IF(M1129&lt;&gt;0,M1129,IF(ISNA(VLOOKUP(D1129,TH!D$4:K$3889,6,0))=TRUE,"Nợ HP",""))</f>
        <v/>
      </c>
      <c r="Q1129" s="174">
        <f t="shared" si="179"/>
        <v>1127</v>
      </c>
      <c r="R1129" s="175">
        <f t="shared" si="178"/>
        <v>1</v>
      </c>
    </row>
    <row r="1130" spans="1:18" ht="24.75" customHeight="1">
      <c r="A1130" s="54">
        <f t="shared" si="177"/>
        <v>1128</v>
      </c>
      <c r="B1130" s="55" t="str">
        <f t="shared" si="174"/>
        <v>K16E4516</v>
      </c>
      <c r="C1130" s="54">
        <f t="shared" si="175"/>
        <v>16</v>
      </c>
      <c r="D1130" s="50">
        <v>162233512</v>
      </c>
      <c r="E1130" s="57" t="s">
        <v>880</v>
      </c>
      <c r="F1130" s="58" t="s">
        <v>601</v>
      </c>
      <c r="G1130" s="53" t="s">
        <v>819</v>
      </c>
      <c r="H1130" s="51" t="s">
        <v>1800</v>
      </c>
      <c r="I1130" s="56">
        <v>107</v>
      </c>
      <c r="J1130" s="52" t="s">
        <v>1801</v>
      </c>
      <c r="K1130" s="171" t="str">
        <f t="shared" si="180"/>
        <v>107K16E45</v>
      </c>
      <c r="L1130" s="172">
        <f t="shared" si="176"/>
        <v>1</v>
      </c>
      <c r="M1130" s="173"/>
      <c r="N1130" s="174" t="str">
        <f t="shared" si="173"/>
        <v/>
      </c>
      <c r="O1130" s="190" t="str">
        <f>VLOOKUP(D1130,TH!D$3:K$3889,6,0)</f>
        <v>x</v>
      </c>
      <c r="P1130" s="175" t="str">
        <f>IF(M1130&lt;&gt;0,M1130,IF(ISNA(VLOOKUP(D1130,TH!D$4:K$3889,6,0))=TRUE,"Nợ HP",""))</f>
        <v/>
      </c>
      <c r="Q1130" s="174">
        <f t="shared" si="179"/>
        <v>1128</v>
      </c>
      <c r="R1130" s="175">
        <f t="shared" si="178"/>
        <v>1</v>
      </c>
    </row>
    <row r="1131" spans="1:18" ht="24.75" customHeight="1">
      <c r="A1131" s="54">
        <f t="shared" si="177"/>
        <v>1129</v>
      </c>
      <c r="B1131" s="55" t="str">
        <f t="shared" si="174"/>
        <v>K16E4517</v>
      </c>
      <c r="C1131" s="54">
        <f t="shared" si="175"/>
        <v>17</v>
      </c>
      <c r="D1131" s="50">
        <v>162233515</v>
      </c>
      <c r="E1131" s="57" t="s">
        <v>117</v>
      </c>
      <c r="F1131" s="58" t="s">
        <v>224</v>
      </c>
      <c r="G1131" s="53" t="s">
        <v>1814</v>
      </c>
      <c r="H1131" s="51" t="s">
        <v>1800</v>
      </c>
      <c r="I1131" s="56">
        <v>107</v>
      </c>
      <c r="J1131" s="52" t="s">
        <v>1801</v>
      </c>
      <c r="K1131" s="171" t="str">
        <f t="shared" si="180"/>
        <v>107K16E45</v>
      </c>
      <c r="L1131" s="172">
        <f t="shared" si="176"/>
        <v>1</v>
      </c>
      <c r="M1131" s="173"/>
      <c r="N1131" s="174" t="str">
        <f t="shared" si="173"/>
        <v/>
      </c>
      <c r="O1131" s="190" t="str">
        <f>VLOOKUP(D1131,TH!D$3:K$3889,6,0)</f>
        <v>x</v>
      </c>
      <c r="P1131" s="175" t="str">
        <f>IF(M1131&lt;&gt;0,M1131,IF(ISNA(VLOOKUP(D1131,TH!D$4:K$3889,6,0))=TRUE,"Nợ HP",""))</f>
        <v/>
      </c>
      <c r="Q1131" s="174">
        <f t="shared" si="179"/>
        <v>1129</v>
      </c>
      <c r="R1131" s="175">
        <f t="shared" si="178"/>
        <v>1</v>
      </c>
    </row>
    <row r="1132" spans="1:18" ht="24.75" customHeight="1">
      <c r="A1132" s="54">
        <f t="shared" si="177"/>
        <v>1130</v>
      </c>
      <c r="B1132" s="55" t="str">
        <f t="shared" si="174"/>
        <v>K16E4518</v>
      </c>
      <c r="C1132" s="54">
        <f t="shared" si="175"/>
        <v>18</v>
      </c>
      <c r="D1132" s="50">
        <v>162233525</v>
      </c>
      <c r="E1132" s="57" t="s">
        <v>1074</v>
      </c>
      <c r="F1132" s="58" t="s">
        <v>614</v>
      </c>
      <c r="G1132" s="53" t="s">
        <v>1644</v>
      </c>
      <c r="H1132" s="51" t="s">
        <v>1800</v>
      </c>
      <c r="I1132" s="56">
        <v>107</v>
      </c>
      <c r="J1132" s="52" t="s">
        <v>1801</v>
      </c>
      <c r="K1132" s="171" t="str">
        <f t="shared" si="180"/>
        <v>107K16E45</v>
      </c>
      <c r="L1132" s="172">
        <f t="shared" si="176"/>
        <v>1</v>
      </c>
      <c r="M1132" s="173"/>
      <c r="N1132" s="174" t="str">
        <f t="shared" si="173"/>
        <v/>
      </c>
      <c r="O1132" s="190" t="str">
        <f>VLOOKUP(D1132,TH!D$3:K$3889,6,0)</f>
        <v>x</v>
      </c>
      <c r="P1132" s="175" t="str">
        <f>IF(M1132&lt;&gt;0,M1132,IF(ISNA(VLOOKUP(D1132,TH!D$4:K$3889,6,0))=TRUE,"Nợ HP",""))</f>
        <v/>
      </c>
      <c r="Q1132" s="174">
        <f t="shared" si="179"/>
        <v>1130</v>
      </c>
      <c r="R1132" s="175">
        <f t="shared" si="178"/>
        <v>1</v>
      </c>
    </row>
    <row r="1133" spans="1:18" ht="24.75" customHeight="1">
      <c r="A1133" s="54">
        <f t="shared" si="177"/>
        <v>1131</v>
      </c>
      <c r="B1133" s="55" t="str">
        <f t="shared" si="174"/>
        <v>K16E4519</v>
      </c>
      <c r="C1133" s="54">
        <f t="shared" si="175"/>
        <v>19</v>
      </c>
      <c r="D1133" s="50">
        <v>162233529</v>
      </c>
      <c r="E1133" s="57" t="s">
        <v>1460</v>
      </c>
      <c r="F1133" s="58" t="s">
        <v>112</v>
      </c>
      <c r="G1133" s="53" t="s">
        <v>1787</v>
      </c>
      <c r="H1133" s="51" t="s">
        <v>1800</v>
      </c>
      <c r="I1133" s="56">
        <v>107</v>
      </c>
      <c r="J1133" s="52" t="s">
        <v>1801</v>
      </c>
      <c r="K1133" s="171" t="str">
        <f t="shared" si="180"/>
        <v>107K16E45</v>
      </c>
      <c r="L1133" s="172">
        <f t="shared" si="176"/>
        <v>1</v>
      </c>
      <c r="M1133" s="173"/>
      <c r="N1133" s="174" t="str">
        <f t="shared" si="173"/>
        <v/>
      </c>
      <c r="O1133" s="190" t="str">
        <f>VLOOKUP(D1133,TH!D$3:K$3889,6,0)</f>
        <v>x</v>
      </c>
      <c r="P1133" s="175" t="str">
        <f>IF(M1133&lt;&gt;0,M1133,IF(ISNA(VLOOKUP(D1133,TH!D$4:K$3889,6,0))=TRUE,"Nợ HP",""))</f>
        <v/>
      </c>
      <c r="Q1133" s="174">
        <f t="shared" si="179"/>
        <v>1131</v>
      </c>
      <c r="R1133" s="175">
        <f t="shared" si="178"/>
        <v>1</v>
      </c>
    </row>
    <row r="1134" spans="1:18" ht="24.75" customHeight="1">
      <c r="A1134" s="54">
        <f t="shared" si="177"/>
        <v>1132</v>
      </c>
      <c r="B1134" s="55" t="str">
        <f t="shared" si="174"/>
        <v>K16E4520</v>
      </c>
      <c r="C1134" s="54">
        <f t="shared" si="175"/>
        <v>20</v>
      </c>
      <c r="D1134" s="50">
        <v>162233533</v>
      </c>
      <c r="E1134" s="57" t="s">
        <v>1815</v>
      </c>
      <c r="F1134" s="58" t="s">
        <v>1145</v>
      </c>
      <c r="G1134" s="53" t="s">
        <v>414</v>
      </c>
      <c r="H1134" s="51" t="s">
        <v>1800</v>
      </c>
      <c r="I1134" s="56">
        <v>107</v>
      </c>
      <c r="J1134" s="52" t="s">
        <v>1801</v>
      </c>
      <c r="K1134" s="171" t="str">
        <f t="shared" si="180"/>
        <v>107K16E45</v>
      </c>
      <c r="L1134" s="172">
        <f t="shared" si="176"/>
        <v>1</v>
      </c>
      <c r="M1134" s="173"/>
      <c r="N1134" s="174" t="str">
        <f t="shared" si="173"/>
        <v/>
      </c>
      <c r="O1134" s="190" t="str">
        <f>VLOOKUP(D1134,TH!D$3:K$3889,6,0)</f>
        <v>x</v>
      </c>
      <c r="P1134" s="175" t="str">
        <f>IF(M1134&lt;&gt;0,M1134,IF(ISNA(VLOOKUP(D1134,TH!D$4:K$3889,6,0))=TRUE,"Nợ HP",""))</f>
        <v/>
      </c>
      <c r="Q1134" s="174">
        <f t="shared" si="179"/>
        <v>1132</v>
      </c>
      <c r="R1134" s="175">
        <f t="shared" si="178"/>
        <v>1</v>
      </c>
    </row>
    <row r="1135" spans="1:18" ht="24.75" customHeight="1">
      <c r="A1135" s="54">
        <f t="shared" si="177"/>
        <v>1133</v>
      </c>
      <c r="B1135" s="55" t="str">
        <f t="shared" si="174"/>
        <v>K16E4521</v>
      </c>
      <c r="C1135" s="54">
        <f t="shared" si="175"/>
        <v>21</v>
      </c>
      <c r="D1135" s="50">
        <v>162233544</v>
      </c>
      <c r="E1135" s="57" t="s">
        <v>1816</v>
      </c>
      <c r="F1135" s="58" t="s">
        <v>453</v>
      </c>
      <c r="G1135" s="53" t="s">
        <v>1584</v>
      </c>
      <c r="H1135" s="51" t="s">
        <v>1800</v>
      </c>
      <c r="I1135" s="56">
        <v>107</v>
      </c>
      <c r="J1135" s="52" t="s">
        <v>1801</v>
      </c>
      <c r="K1135" s="171" t="str">
        <f t="shared" si="180"/>
        <v>107K16E45</v>
      </c>
      <c r="L1135" s="172">
        <f t="shared" si="176"/>
        <v>1</v>
      </c>
      <c r="M1135" s="173"/>
      <c r="N1135" s="174" t="str">
        <f t="shared" si="173"/>
        <v/>
      </c>
      <c r="O1135" s="190" t="str">
        <f>VLOOKUP(D1135,TH!D$3:K$3889,6,0)</f>
        <v>x</v>
      </c>
      <c r="P1135" s="175" t="str">
        <f>IF(M1135&lt;&gt;0,M1135,IF(ISNA(VLOOKUP(D1135,TH!D$4:K$3889,6,0))=TRUE,"Nợ HP",""))</f>
        <v/>
      </c>
      <c r="Q1135" s="174">
        <f t="shared" si="179"/>
        <v>1133</v>
      </c>
      <c r="R1135" s="175">
        <f t="shared" si="178"/>
        <v>1</v>
      </c>
    </row>
    <row r="1136" spans="1:18" ht="24.75" customHeight="1">
      <c r="A1136" s="54">
        <f t="shared" si="177"/>
        <v>1134</v>
      </c>
      <c r="B1136" s="55" t="str">
        <f t="shared" si="174"/>
        <v>K16E4522</v>
      </c>
      <c r="C1136" s="54">
        <f t="shared" si="175"/>
        <v>22</v>
      </c>
      <c r="D1136" s="50">
        <v>162236641</v>
      </c>
      <c r="E1136" s="57" t="s">
        <v>1817</v>
      </c>
      <c r="F1136" s="58" t="s">
        <v>834</v>
      </c>
      <c r="G1136" s="53" t="s">
        <v>334</v>
      </c>
      <c r="H1136" s="51" t="s">
        <v>1800</v>
      </c>
      <c r="I1136" s="56">
        <v>107</v>
      </c>
      <c r="J1136" s="52" t="s">
        <v>1801</v>
      </c>
      <c r="K1136" s="171" t="str">
        <f t="shared" si="180"/>
        <v>107K16E45</v>
      </c>
      <c r="L1136" s="172">
        <f t="shared" si="176"/>
        <v>1</v>
      </c>
      <c r="M1136" s="173"/>
      <c r="N1136" s="174" t="str">
        <f t="shared" si="173"/>
        <v/>
      </c>
      <c r="O1136" s="190" t="e">
        <f>VLOOKUP(D1136,TH!D$3:K$3889,6,0)</f>
        <v>#N/A</v>
      </c>
      <c r="P1136" s="175" t="str">
        <f>IF(M1136&lt;&gt;0,M1136,IF(ISNA(VLOOKUP(D1136,TH!D$4:K$3889,6,0))=TRUE,"Nợ HP",""))</f>
        <v>Nợ HP</v>
      </c>
      <c r="Q1136" s="174">
        <f t="shared" si="179"/>
        <v>1134</v>
      </c>
      <c r="R1136" s="175">
        <f t="shared" si="178"/>
        <v>1</v>
      </c>
    </row>
    <row r="1137" spans="1:18" ht="24.75" customHeight="1">
      <c r="A1137" s="54">
        <f t="shared" si="177"/>
        <v>1135</v>
      </c>
      <c r="B1137" s="55" t="str">
        <f t="shared" si="174"/>
        <v>K16E4523</v>
      </c>
      <c r="C1137" s="54">
        <f t="shared" si="175"/>
        <v>23</v>
      </c>
      <c r="D1137" s="50">
        <v>162233556</v>
      </c>
      <c r="E1137" s="57" t="s">
        <v>1818</v>
      </c>
      <c r="F1137" s="58" t="s">
        <v>257</v>
      </c>
      <c r="G1137" s="53" t="s">
        <v>1819</v>
      </c>
      <c r="H1137" s="51" t="s">
        <v>1800</v>
      </c>
      <c r="I1137" s="56">
        <v>107</v>
      </c>
      <c r="J1137" s="52" t="s">
        <v>1801</v>
      </c>
      <c r="K1137" s="171" t="str">
        <f t="shared" si="180"/>
        <v>107K16E45</v>
      </c>
      <c r="L1137" s="172">
        <f t="shared" si="176"/>
        <v>1</v>
      </c>
      <c r="M1137" s="173"/>
      <c r="N1137" s="174" t="str">
        <f t="shared" si="173"/>
        <v/>
      </c>
      <c r="O1137" s="190" t="str">
        <f>VLOOKUP(D1137,TH!D$3:K$3889,6,0)</f>
        <v>x</v>
      </c>
      <c r="P1137" s="175" t="str">
        <f>IF(M1137&lt;&gt;0,M1137,IF(ISNA(VLOOKUP(D1137,TH!D$4:K$3889,6,0))=TRUE,"Nợ HP",""))</f>
        <v/>
      </c>
      <c r="Q1137" s="174">
        <f t="shared" si="179"/>
        <v>1135</v>
      </c>
      <c r="R1137" s="175">
        <f t="shared" si="178"/>
        <v>1</v>
      </c>
    </row>
    <row r="1138" spans="1:18" ht="24.75" customHeight="1">
      <c r="A1138" s="54">
        <f t="shared" si="177"/>
        <v>1136</v>
      </c>
      <c r="B1138" s="55" t="str">
        <f t="shared" si="174"/>
        <v>K16E4524</v>
      </c>
      <c r="C1138" s="54">
        <f t="shared" si="175"/>
        <v>24</v>
      </c>
      <c r="D1138" s="50">
        <v>162233561</v>
      </c>
      <c r="E1138" s="57" t="s">
        <v>1820</v>
      </c>
      <c r="F1138" s="58" t="s">
        <v>262</v>
      </c>
      <c r="G1138" s="53" t="s">
        <v>1821</v>
      </c>
      <c r="H1138" s="51" t="s">
        <v>1800</v>
      </c>
      <c r="I1138" s="56">
        <v>107</v>
      </c>
      <c r="J1138" s="52" t="s">
        <v>1801</v>
      </c>
      <c r="K1138" s="171" t="str">
        <f t="shared" si="180"/>
        <v>107K16E45</v>
      </c>
      <c r="L1138" s="172">
        <f t="shared" si="176"/>
        <v>1</v>
      </c>
      <c r="M1138" s="173"/>
      <c r="N1138" s="174" t="str">
        <f t="shared" si="173"/>
        <v/>
      </c>
      <c r="O1138" s="190" t="str">
        <f>VLOOKUP(D1138,TH!D$3:K$3889,6,0)</f>
        <v>x</v>
      </c>
      <c r="P1138" s="175" t="str">
        <f>IF(M1138&lt;&gt;0,M1138,IF(ISNA(VLOOKUP(D1138,TH!D$4:K$3889,6,0))=TRUE,"Nợ HP",""))</f>
        <v/>
      </c>
      <c r="Q1138" s="174">
        <f t="shared" si="179"/>
        <v>1136</v>
      </c>
      <c r="R1138" s="175">
        <f t="shared" si="178"/>
        <v>1</v>
      </c>
    </row>
    <row r="1139" spans="1:18" ht="24.75" customHeight="1">
      <c r="A1139" s="54">
        <f t="shared" si="177"/>
        <v>1137</v>
      </c>
      <c r="B1139" s="55" t="str">
        <f t="shared" si="174"/>
        <v>K16E4525</v>
      </c>
      <c r="C1139" s="54">
        <f t="shared" si="175"/>
        <v>25</v>
      </c>
      <c r="D1139" s="50">
        <v>162236915</v>
      </c>
      <c r="E1139" s="57" t="s">
        <v>989</v>
      </c>
      <c r="F1139" s="58" t="s">
        <v>121</v>
      </c>
      <c r="G1139" s="53" t="s">
        <v>792</v>
      </c>
      <c r="H1139" s="51" t="s">
        <v>1800</v>
      </c>
      <c r="I1139" s="56">
        <v>107</v>
      </c>
      <c r="J1139" s="52" t="s">
        <v>1801</v>
      </c>
      <c r="K1139" s="171" t="str">
        <f t="shared" si="180"/>
        <v>107K16E45</v>
      </c>
      <c r="L1139" s="172">
        <f t="shared" si="176"/>
        <v>1</v>
      </c>
      <c r="M1139" s="173"/>
      <c r="N1139" s="174" t="str">
        <f t="shared" si="173"/>
        <v/>
      </c>
      <c r="O1139" s="190" t="str">
        <f>VLOOKUP(D1139,TH!D$3:K$3889,6,0)</f>
        <v>x</v>
      </c>
      <c r="P1139" s="175" t="str">
        <f>IF(M1139&lt;&gt;0,M1139,IF(ISNA(VLOOKUP(D1139,TH!D$4:K$3889,6,0))=TRUE,"Nợ HP",""))</f>
        <v/>
      </c>
      <c r="Q1139" s="174">
        <f t="shared" si="179"/>
        <v>1137</v>
      </c>
      <c r="R1139" s="175">
        <f t="shared" si="178"/>
        <v>1</v>
      </c>
    </row>
    <row r="1140" spans="1:18" ht="24.75" customHeight="1">
      <c r="A1140" s="54">
        <f t="shared" si="177"/>
        <v>1138</v>
      </c>
      <c r="B1140" s="55" t="str">
        <f t="shared" si="174"/>
        <v>K16E4526</v>
      </c>
      <c r="C1140" s="54">
        <f t="shared" si="175"/>
        <v>26</v>
      </c>
      <c r="D1140" s="50">
        <v>162233567</v>
      </c>
      <c r="E1140" s="57" t="s">
        <v>1822</v>
      </c>
      <c r="F1140" s="58" t="s">
        <v>361</v>
      </c>
      <c r="G1140" s="53" t="s">
        <v>510</v>
      </c>
      <c r="H1140" s="51" t="s">
        <v>1800</v>
      </c>
      <c r="I1140" s="56">
        <v>107</v>
      </c>
      <c r="J1140" s="52" t="s">
        <v>1801</v>
      </c>
      <c r="K1140" s="171" t="str">
        <f t="shared" si="180"/>
        <v>107K16E45</v>
      </c>
      <c r="L1140" s="172">
        <f t="shared" si="176"/>
        <v>1</v>
      </c>
      <c r="M1140" s="173"/>
      <c r="N1140" s="174" t="str">
        <f t="shared" si="173"/>
        <v/>
      </c>
      <c r="O1140" s="190" t="str">
        <f>VLOOKUP(D1140,TH!D$3:K$3889,6,0)</f>
        <v>x</v>
      </c>
      <c r="P1140" s="175" t="str">
        <f>IF(M1140&lt;&gt;0,M1140,IF(ISNA(VLOOKUP(D1140,TH!D$4:K$3889,6,0))=TRUE,"Nợ HP",""))</f>
        <v/>
      </c>
      <c r="Q1140" s="174">
        <f t="shared" si="179"/>
        <v>1138</v>
      </c>
      <c r="R1140" s="175">
        <f t="shared" si="178"/>
        <v>1</v>
      </c>
    </row>
    <row r="1141" spans="1:18" ht="24.75" customHeight="1">
      <c r="A1141" s="54">
        <f t="shared" si="177"/>
        <v>1139</v>
      </c>
      <c r="B1141" s="55" t="str">
        <f t="shared" si="174"/>
        <v>K16E4527</v>
      </c>
      <c r="C1141" s="54">
        <f t="shared" si="175"/>
        <v>27</v>
      </c>
      <c r="D1141" s="50">
        <v>162236834</v>
      </c>
      <c r="E1141" s="57" t="s">
        <v>1823</v>
      </c>
      <c r="F1141" s="58" t="s">
        <v>270</v>
      </c>
      <c r="G1141" s="53" t="s">
        <v>1824</v>
      </c>
      <c r="H1141" s="51" t="s">
        <v>1800</v>
      </c>
      <c r="I1141" s="56">
        <v>107</v>
      </c>
      <c r="J1141" s="52" t="s">
        <v>1801</v>
      </c>
      <c r="K1141" s="171" t="str">
        <f t="shared" si="180"/>
        <v>107K16E45</v>
      </c>
      <c r="L1141" s="172">
        <f t="shared" si="176"/>
        <v>1</v>
      </c>
      <c r="M1141" s="173"/>
      <c r="N1141" s="174" t="str">
        <f t="shared" si="173"/>
        <v/>
      </c>
      <c r="O1141" s="190" t="str">
        <f>VLOOKUP(D1141,TH!D$3:K$3889,6,0)</f>
        <v>x</v>
      </c>
      <c r="P1141" s="175" t="str">
        <f>IF(M1141&lt;&gt;0,M1141,IF(ISNA(VLOOKUP(D1141,TH!D$4:K$3889,6,0))=TRUE,"Nợ HP",""))</f>
        <v/>
      </c>
      <c r="Q1141" s="174">
        <f t="shared" si="179"/>
        <v>1139</v>
      </c>
      <c r="R1141" s="175">
        <f t="shared" si="178"/>
        <v>1</v>
      </c>
    </row>
    <row r="1142" spans="1:18" ht="24.75" customHeight="1">
      <c r="A1142" s="54">
        <f t="shared" si="177"/>
        <v>1140</v>
      </c>
      <c r="B1142" s="55" t="str">
        <f t="shared" si="174"/>
        <v>K16E4528</v>
      </c>
      <c r="C1142" s="54">
        <f t="shared" si="175"/>
        <v>28</v>
      </c>
      <c r="D1142" s="50">
        <v>162233578</v>
      </c>
      <c r="E1142" s="57" t="s">
        <v>866</v>
      </c>
      <c r="F1142" s="58" t="s">
        <v>143</v>
      </c>
      <c r="G1142" s="53" t="s">
        <v>951</v>
      </c>
      <c r="H1142" s="51" t="s">
        <v>1800</v>
      </c>
      <c r="I1142" s="56">
        <v>107</v>
      </c>
      <c r="J1142" s="52" t="s">
        <v>1801</v>
      </c>
      <c r="K1142" s="171" t="str">
        <f t="shared" si="180"/>
        <v>107K16E45</v>
      </c>
      <c r="L1142" s="172">
        <f t="shared" si="176"/>
        <v>1</v>
      </c>
      <c r="M1142" s="173"/>
      <c r="N1142" s="174" t="str">
        <f t="shared" si="173"/>
        <v/>
      </c>
      <c r="O1142" s="190" t="str">
        <f>VLOOKUP(D1142,TH!D$3:K$3889,6,0)</f>
        <v>x</v>
      </c>
      <c r="P1142" s="175" t="str">
        <f>IF(M1142&lt;&gt;0,M1142,IF(ISNA(VLOOKUP(D1142,TH!D$4:K$3889,6,0))=TRUE,"Nợ HP",""))</f>
        <v/>
      </c>
      <c r="Q1142" s="174">
        <f t="shared" si="179"/>
        <v>1140</v>
      </c>
      <c r="R1142" s="175">
        <f t="shared" si="178"/>
        <v>1</v>
      </c>
    </row>
    <row r="1143" spans="1:18" ht="24.75" customHeight="1">
      <c r="A1143" s="54">
        <f t="shared" si="177"/>
        <v>1141</v>
      </c>
      <c r="B1143" s="55" t="str">
        <f t="shared" si="174"/>
        <v>K16E4529</v>
      </c>
      <c r="C1143" s="54">
        <f t="shared" si="175"/>
        <v>29</v>
      </c>
      <c r="D1143" s="50">
        <v>162233581</v>
      </c>
      <c r="E1143" s="57" t="s">
        <v>1825</v>
      </c>
      <c r="F1143" s="58" t="s">
        <v>1284</v>
      </c>
      <c r="G1143" s="53" t="s">
        <v>883</v>
      </c>
      <c r="H1143" s="51" t="s">
        <v>1800</v>
      </c>
      <c r="I1143" s="56">
        <v>107</v>
      </c>
      <c r="J1143" s="52" t="s">
        <v>1801</v>
      </c>
      <c r="K1143" s="171" t="str">
        <f t="shared" si="180"/>
        <v>107K16E45</v>
      </c>
      <c r="L1143" s="172">
        <f t="shared" si="176"/>
        <v>1</v>
      </c>
      <c r="M1143" s="173"/>
      <c r="N1143" s="174" t="str">
        <f t="shared" si="173"/>
        <v/>
      </c>
      <c r="O1143" s="190" t="str">
        <f>VLOOKUP(D1143,TH!D$3:K$3889,6,0)</f>
        <v>x</v>
      </c>
      <c r="P1143" s="175" t="str">
        <f>IF(M1143&lt;&gt;0,M1143,IF(ISNA(VLOOKUP(D1143,TH!D$4:K$3889,6,0))=TRUE,"Nợ HP",""))</f>
        <v/>
      </c>
      <c r="Q1143" s="174">
        <f t="shared" si="179"/>
        <v>1141</v>
      </c>
      <c r="R1143" s="175">
        <f t="shared" si="178"/>
        <v>1</v>
      </c>
    </row>
    <row r="1144" spans="1:18" ht="24.75" customHeight="1">
      <c r="A1144" s="54">
        <f t="shared" si="177"/>
        <v>1142</v>
      </c>
      <c r="B1144" s="55" t="str">
        <f t="shared" si="174"/>
        <v>K16E4530</v>
      </c>
      <c r="C1144" s="54">
        <f t="shared" si="175"/>
        <v>30</v>
      </c>
      <c r="D1144" s="50">
        <v>162233584</v>
      </c>
      <c r="E1144" s="57" t="s">
        <v>849</v>
      </c>
      <c r="F1144" s="58" t="s">
        <v>381</v>
      </c>
      <c r="G1144" s="53" t="s">
        <v>1826</v>
      </c>
      <c r="H1144" s="51" t="s">
        <v>1800</v>
      </c>
      <c r="I1144" s="56">
        <v>107</v>
      </c>
      <c r="J1144" s="52" t="s">
        <v>1801</v>
      </c>
      <c r="K1144" s="171" t="str">
        <f t="shared" si="180"/>
        <v>107K16E45</v>
      </c>
      <c r="L1144" s="172">
        <f t="shared" si="176"/>
        <v>1</v>
      </c>
      <c r="M1144" s="173"/>
      <c r="N1144" s="174" t="str">
        <f t="shared" si="173"/>
        <v/>
      </c>
      <c r="O1144" s="190" t="str">
        <f>VLOOKUP(D1144,TH!D$3:K$3889,6,0)</f>
        <v>x</v>
      </c>
      <c r="P1144" s="175" t="str">
        <f>IF(M1144&lt;&gt;0,M1144,IF(ISNA(VLOOKUP(D1144,TH!D$4:K$3889,6,0))=TRUE,"Nợ HP",""))</f>
        <v/>
      </c>
      <c r="Q1144" s="174">
        <f t="shared" si="179"/>
        <v>1142</v>
      </c>
      <c r="R1144" s="175">
        <f t="shared" si="178"/>
        <v>1</v>
      </c>
    </row>
    <row r="1145" spans="1:18" ht="24.75" customHeight="1">
      <c r="A1145" s="54">
        <f t="shared" si="177"/>
        <v>1143</v>
      </c>
      <c r="B1145" s="55" t="str">
        <f t="shared" si="174"/>
        <v>K16E4531</v>
      </c>
      <c r="C1145" s="54">
        <f t="shared" si="175"/>
        <v>31</v>
      </c>
      <c r="D1145" s="50">
        <v>162233587</v>
      </c>
      <c r="E1145" s="57" t="s">
        <v>1827</v>
      </c>
      <c r="F1145" s="58" t="s">
        <v>381</v>
      </c>
      <c r="G1145" s="53" t="s">
        <v>1788</v>
      </c>
      <c r="H1145" s="51" t="s">
        <v>1800</v>
      </c>
      <c r="I1145" s="56">
        <v>107</v>
      </c>
      <c r="J1145" s="52" t="s">
        <v>1801</v>
      </c>
      <c r="K1145" s="171" t="str">
        <f t="shared" si="180"/>
        <v>107K16E45</v>
      </c>
      <c r="L1145" s="172">
        <f t="shared" si="176"/>
        <v>1</v>
      </c>
      <c r="M1145" s="173"/>
      <c r="N1145" s="174" t="str">
        <f t="shared" si="173"/>
        <v/>
      </c>
      <c r="O1145" s="190" t="str">
        <f>VLOOKUP(D1145,TH!D$3:K$3889,6,0)</f>
        <v>x</v>
      </c>
      <c r="P1145" s="175" t="str">
        <f>IF(M1145&lt;&gt;0,M1145,IF(ISNA(VLOOKUP(D1145,TH!D$4:K$3889,6,0))=TRUE,"Nợ HP",""))</f>
        <v/>
      </c>
      <c r="Q1145" s="174">
        <f t="shared" si="179"/>
        <v>1143</v>
      </c>
      <c r="R1145" s="175">
        <f t="shared" si="178"/>
        <v>1</v>
      </c>
    </row>
    <row r="1146" spans="1:18" ht="24.75" customHeight="1">
      <c r="A1146" s="54">
        <f t="shared" si="177"/>
        <v>1144</v>
      </c>
      <c r="B1146" s="55" t="str">
        <f t="shared" si="174"/>
        <v>K16E4532</v>
      </c>
      <c r="C1146" s="54">
        <f t="shared" si="175"/>
        <v>32</v>
      </c>
      <c r="D1146" s="50">
        <v>162233589</v>
      </c>
      <c r="E1146" s="57" t="s">
        <v>1828</v>
      </c>
      <c r="F1146" s="58" t="s">
        <v>642</v>
      </c>
      <c r="G1146" s="53" t="s">
        <v>280</v>
      </c>
      <c r="H1146" s="51" t="s">
        <v>1800</v>
      </c>
      <c r="I1146" s="56">
        <v>107</v>
      </c>
      <c r="J1146" s="52" t="s">
        <v>1801</v>
      </c>
      <c r="K1146" s="171" t="str">
        <f t="shared" si="180"/>
        <v>107K16E45</v>
      </c>
      <c r="L1146" s="172">
        <f t="shared" si="176"/>
        <v>1</v>
      </c>
      <c r="M1146" s="173"/>
      <c r="N1146" s="174" t="str">
        <f t="shared" si="173"/>
        <v/>
      </c>
      <c r="O1146" s="190" t="str">
        <f>VLOOKUP(D1146,TH!D$3:K$3889,6,0)</f>
        <v>x</v>
      </c>
      <c r="P1146" s="175" t="str">
        <f>IF(M1146&lt;&gt;0,M1146,IF(ISNA(VLOOKUP(D1146,TH!D$4:K$3889,6,0))=TRUE,"Nợ HP",""))</f>
        <v/>
      </c>
      <c r="Q1146" s="174">
        <f t="shared" si="179"/>
        <v>1144</v>
      </c>
      <c r="R1146" s="175">
        <f t="shared" si="178"/>
        <v>1</v>
      </c>
    </row>
    <row r="1147" spans="1:18" ht="24.75" customHeight="1">
      <c r="A1147" s="54">
        <f t="shared" si="177"/>
        <v>1145</v>
      </c>
      <c r="B1147" s="55" t="str">
        <f t="shared" si="174"/>
        <v>K16E4533</v>
      </c>
      <c r="C1147" s="54">
        <f t="shared" si="175"/>
        <v>33</v>
      </c>
      <c r="D1147" s="50">
        <v>162236916</v>
      </c>
      <c r="E1147" s="57" t="s">
        <v>1829</v>
      </c>
      <c r="F1147" s="58" t="s">
        <v>642</v>
      </c>
      <c r="G1147" s="53" t="s">
        <v>280</v>
      </c>
      <c r="H1147" s="51" t="s">
        <v>1800</v>
      </c>
      <c r="I1147" s="56">
        <v>107</v>
      </c>
      <c r="J1147" s="52" t="s">
        <v>1801</v>
      </c>
      <c r="K1147" s="171" t="str">
        <f t="shared" si="180"/>
        <v>107K16E45</v>
      </c>
      <c r="L1147" s="172">
        <f t="shared" si="176"/>
        <v>1</v>
      </c>
      <c r="M1147" s="173"/>
      <c r="N1147" s="174" t="str">
        <f t="shared" si="173"/>
        <v/>
      </c>
      <c r="O1147" s="190" t="str">
        <f>VLOOKUP(D1147,TH!D$3:K$3889,6,0)</f>
        <v>x</v>
      </c>
      <c r="P1147" s="175" t="str">
        <f>IF(M1147&lt;&gt;0,M1147,IF(ISNA(VLOOKUP(D1147,TH!D$4:K$3889,6,0))=TRUE,"Nợ HP",""))</f>
        <v/>
      </c>
      <c r="Q1147" s="174">
        <f t="shared" si="179"/>
        <v>1145</v>
      </c>
      <c r="R1147" s="175">
        <f t="shared" si="178"/>
        <v>1</v>
      </c>
    </row>
    <row r="1148" spans="1:18" ht="24.75" customHeight="1">
      <c r="A1148" s="54">
        <f t="shared" si="177"/>
        <v>1146</v>
      </c>
      <c r="B1148" s="55" t="str">
        <f t="shared" si="174"/>
        <v>K16E4534</v>
      </c>
      <c r="C1148" s="54">
        <f t="shared" si="175"/>
        <v>34</v>
      </c>
      <c r="D1148" s="50">
        <v>162233598</v>
      </c>
      <c r="E1148" s="57" t="s">
        <v>1711</v>
      </c>
      <c r="F1148" s="58" t="s">
        <v>1479</v>
      </c>
      <c r="G1148" s="53" t="s">
        <v>335</v>
      </c>
      <c r="H1148" s="51" t="s">
        <v>1800</v>
      </c>
      <c r="I1148" s="56">
        <v>107</v>
      </c>
      <c r="J1148" s="52" t="s">
        <v>1801</v>
      </c>
      <c r="K1148" s="171" t="str">
        <f t="shared" si="180"/>
        <v>107K16E45</v>
      </c>
      <c r="L1148" s="172">
        <f t="shared" si="176"/>
        <v>1</v>
      </c>
      <c r="M1148" s="173"/>
      <c r="N1148" s="174" t="str">
        <f t="shared" si="173"/>
        <v/>
      </c>
      <c r="O1148" s="190" t="str">
        <f>VLOOKUP(D1148,TH!D$3:K$3889,6,0)</f>
        <v>x</v>
      </c>
      <c r="P1148" s="175" t="str">
        <f>IF(M1148&lt;&gt;0,M1148,IF(ISNA(VLOOKUP(D1148,TH!D$4:K$3889,6,0))=TRUE,"Nợ HP",""))</f>
        <v/>
      </c>
      <c r="Q1148" s="174">
        <f t="shared" si="179"/>
        <v>1146</v>
      </c>
      <c r="R1148" s="175">
        <f t="shared" si="178"/>
        <v>1</v>
      </c>
    </row>
    <row r="1149" spans="1:18" ht="24.75" customHeight="1">
      <c r="A1149" s="54">
        <f t="shared" si="177"/>
        <v>1147</v>
      </c>
      <c r="B1149" s="55" t="str">
        <f t="shared" si="174"/>
        <v>K16E4535</v>
      </c>
      <c r="C1149" s="54">
        <f t="shared" si="175"/>
        <v>35</v>
      </c>
      <c r="D1149" s="50">
        <v>162233601</v>
      </c>
      <c r="E1149" s="57" t="s">
        <v>1830</v>
      </c>
      <c r="F1149" s="58" t="s">
        <v>288</v>
      </c>
      <c r="G1149" s="53" t="s">
        <v>1831</v>
      </c>
      <c r="H1149" s="51" t="s">
        <v>1800</v>
      </c>
      <c r="I1149" s="56">
        <v>107</v>
      </c>
      <c r="J1149" s="52" t="s">
        <v>1801</v>
      </c>
      <c r="K1149" s="171" t="str">
        <f t="shared" si="180"/>
        <v>107K16E45</v>
      </c>
      <c r="L1149" s="172">
        <f t="shared" si="176"/>
        <v>1</v>
      </c>
      <c r="M1149" s="173"/>
      <c r="N1149" s="174" t="str">
        <f t="shared" si="173"/>
        <v/>
      </c>
      <c r="O1149" s="190" t="str">
        <f>VLOOKUP(D1149,TH!D$3:K$3889,6,0)</f>
        <v>x</v>
      </c>
      <c r="P1149" s="175" t="str">
        <f>IF(M1149&lt;&gt;0,M1149,IF(ISNA(VLOOKUP(D1149,TH!D$4:K$3889,6,0))=TRUE,"Nợ HP",""))</f>
        <v/>
      </c>
      <c r="Q1149" s="174">
        <f t="shared" si="179"/>
        <v>1147</v>
      </c>
      <c r="R1149" s="175">
        <f t="shared" si="178"/>
        <v>1</v>
      </c>
    </row>
    <row r="1150" spans="1:18" ht="24.75" customHeight="1">
      <c r="A1150" s="54">
        <f t="shared" si="177"/>
        <v>1148</v>
      </c>
      <c r="B1150" s="55" t="str">
        <f t="shared" si="174"/>
        <v>K16E4536</v>
      </c>
      <c r="C1150" s="54">
        <f t="shared" si="175"/>
        <v>36</v>
      </c>
      <c r="D1150" s="50">
        <v>162233610</v>
      </c>
      <c r="E1150" s="57" t="s">
        <v>1832</v>
      </c>
      <c r="F1150" s="58" t="s">
        <v>1659</v>
      </c>
      <c r="G1150" s="53" t="s">
        <v>1833</v>
      </c>
      <c r="H1150" s="51" t="s">
        <v>1800</v>
      </c>
      <c r="I1150" s="56">
        <v>107</v>
      </c>
      <c r="J1150" s="52" t="s">
        <v>1801</v>
      </c>
      <c r="K1150" s="171" t="str">
        <f t="shared" si="180"/>
        <v>107K16E45</v>
      </c>
      <c r="L1150" s="172">
        <f t="shared" si="176"/>
        <v>1</v>
      </c>
      <c r="M1150" s="173"/>
      <c r="N1150" s="174" t="str">
        <f t="shared" si="173"/>
        <v/>
      </c>
      <c r="O1150" s="190" t="str">
        <f>VLOOKUP(D1150,TH!D$3:K$3889,6,0)</f>
        <v>x</v>
      </c>
      <c r="P1150" s="175" t="str">
        <f>IF(M1150&lt;&gt;0,M1150,IF(ISNA(VLOOKUP(D1150,TH!D$4:K$3889,6,0))=TRUE,"Nợ HP",""))</f>
        <v/>
      </c>
      <c r="Q1150" s="174">
        <f t="shared" si="179"/>
        <v>1148</v>
      </c>
      <c r="R1150" s="175">
        <f t="shared" si="178"/>
        <v>1</v>
      </c>
    </row>
    <row r="1151" spans="1:18" ht="24.75" customHeight="1">
      <c r="A1151" s="54">
        <f t="shared" si="177"/>
        <v>1149</v>
      </c>
      <c r="B1151" s="55" t="str">
        <f t="shared" si="174"/>
        <v>K16E4537</v>
      </c>
      <c r="C1151" s="54">
        <f t="shared" si="175"/>
        <v>37</v>
      </c>
      <c r="D1151" s="50">
        <v>162233614</v>
      </c>
      <c r="E1151" s="57" t="s">
        <v>1834</v>
      </c>
      <c r="F1151" s="58" t="s">
        <v>1835</v>
      </c>
      <c r="G1151" s="53" t="s">
        <v>1836</v>
      </c>
      <c r="H1151" s="51" t="s">
        <v>1800</v>
      </c>
      <c r="I1151" s="56">
        <v>107</v>
      </c>
      <c r="J1151" s="52" t="s">
        <v>1801</v>
      </c>
      <c r="K1151" s="171" t="str">
        <f t="shared" si="180"/>
        <v>107K16E45</v>
      </c>
      <c r="L1151" s="172">
        <f t="shared" si="176"/>
        <v>1</v>
      </c>
      <c r="M1151" s="173"/>
      <c r="N1151" s="174" t="str">
        <f t="shared" si="173"/>
        <v/>
      </c>
      <c r="O1151" s="190" t="str">
        <f>VLOOKUP(D1151,TH!D$3:K$3889,6,0)</f>
        <v>x</v>
      </c>
      <c r="P1151" s="175" t="str">
        <f>IF(M1151&lt;&gt;0,M1151,IF(ISNA(VLOOKUP(D1151,TH!D$4:K$3889,6,0))=TRUE,"Nợ HP",""))</f>
        <v/>
      </c>
      <c r="Q1151" s="174">
        <f t="shared" si="179"/>
        <v>1149</v>
      </c>
      <c r="R1151" s="175">
        <f t="shared" si="178"/>
        <v>1</v>
      </c>
    </row>
    <row r="1152" spans="1:18" ht="24.75" customHeight="1">
      <c r="A1152" s="54">
        <f t="shared" si="177"/>
        <v>1150</v>
      </c>
      <c r="B1152" s="55" t="str">
        <f t="shared" si="174"/>
        <v>K16E4538</v>
      </c>
      <c r="C1152" s="54">
        <f t="shared" si="175"/>
        <v>38</v>
      </c>
      <c r="D1152" s="50">
        <v>162233617</v>
      </c>
      <c r="E1152" s="57" t="s">
        <v>1837</v>
      </c>
      <c r="F1152" s="58" t="s">
        <v>556</v>
      </c>
      <c r="G1152" s="53" t="s">
        <v>973</v>
      </c>
      <c r="H1152" s="51" t="s">
        <v>1800</v>
      </c>
      <c r="I1152" s="56">
        <v>107</v>
      </c>
      <c r="J1152" s="52" t="s">
        <v>1801</v>
      </c>
      <c r="K1152" s="171" t="str">
        <f t="shared" si="180"/>
        <v>107K16E45</v>
      </c>
      <c r="L1152" s="172">
        <f t="shared" si="176"/>
        <v>1</v>
      </c>
      <c r="M1152" s="173"/>
      <c r="N1152" s="174" t="str">
        <f t="shared" si="173"/>
        <v/>
      </c>
      <c r="O1152" s="190" t="str">
        <f>VLOOKUP(D1152,TH!D$3:K$3889,6,0)</f>
        <v>x</v>
      </c>
      <c r="P1152" s="175" t="str">
        <f>IF(M1152&lt;&gt;0,M1152,IF(ISNA(VLOOKUP(D1152,TH!D$4:K$3889,6,0))=TRUE,"Nợ HP",""))</f>
        <v/>
      </c>
      <c r="Q1152" s="174">
        <f t="shared" si="179"/>
        <v>1150</v>
      </c>
      <c r="R1152" s="175">
        <f t="shared" si="178"/>
        <v>1</v>
      </c>
    </row>
    <row r="1153" spans="1:18" ht="24.75" customHeight="1">
      <c r="A1153" s="54">
        <f t="shared" si="177"/>
        <v>1151</v>
      </c>
      <c r="B1153" s="55" t="str">
        <f t="shared" si="174"/>
        <v>K16E4539</v>
      </c>
      <c r="C1153" s="54">
        <f t="shared" si="175"/>
        <v>39</v>
      </c>
      <c r="D1153" s="50">
        <v>162233620</v>
      </c>
      <c r="E1153" s="57" t="s">
        <v>1838</v>
      </c>
      <c r="F1153" s="58" t="s">
        <v>657</v>
      </c>
      <c r="G1153" s="53" t="s">
        <v>1839</v>
      </c>
      <c r="H1153" s="51" t="s">
        <v>1800</v>
      </c>
      <c r="I1153" s="56">
        <v>107</v>
      </c>
      <c r="J1153" s="52" t="s">
        <v>1801</v>
      </c>
      <c r="K1153" s="171" t="str">
        <f t="shared" si="180"/>
        <v>107K16E45</v>
      </c>
      <c r="L1153" s="172">
        <f t="shared" si="176"/>
        <v>1</v>
      </c>
      <c r="M1153" s="173"/>
      <c r="N1153" s="174" t="str">
        <f t="shared" ref="N1153:N1216" si="181">IF(M1153&lt;&gt;0,"Học Ghép","")</f>
        <v/>
      </c>
      <c r="O1153" s="190" t="str">
        <f>VLOOKUP(D1153,TH!D$3:K$3889,6,0)</f>
        <v>x</v>
      </c>
      <c r="P1153" s="175" t="str">
        <f>IF(M1153&lt;&gt;0,M1153,IF(ISNA(VLOOKUP(D1153,TH!D$4:K$3889,6,0))=TRUE,"Nợ HP",""))</f>
        <v/>
      </c>
      <c r="Q1153" s="174">
        <f t="shared" si="179"/>
        <v>1151</v>
      </c>
      <c r="R1153" s="175">
        <f t="shared" si="178"/>
        <v>1</v>
      </c>
    </row>
    <row r="1154" spans="1:18" ht="24.75" customHeight="1">
      <c r="A1154" s="54">
        <f t="shared" si="177"/>
        <v>1152</v>
      </c>
      <c r="B1154" s="55" t="str">
        <f t="shared" si="174"/>
        <v>K16E4540</v>
      </c>
      <c r="C1154" s="54">
        <f t="shared" si="175"/>
        <v>40</v>
      </c>
      <c r="D1154" s="50">
        <v>162233628</v>
      </c>
      <c r="E1154" s="57" t="s">
        <v>1840</v>
      </c>
      <c r="F1154" s="58" t="s">
        <v>300</v>
      </c>
      <c r="G1154" s="53" t="s">
        <v>1808</v>
      </c>
      <c r="H1154" s="51" t="s">
        <v>1800</v>
      </c>
      <c r="I1154" s="56">
        <v>107</v>
      </c>
      <c r="J1154" s="52" t="s">
        <v>1801</v>
      </c>
      <c r="K1154" s="171" t="str">
        <f t="shared" si="180"/>
        <v>107K16E45</v>
      </c>
      <c r="L1154" s="172">
        <f t="shared" si="176"/>
        <v>1</v>
      </c>
      <c r="M1154" s="173"/>
      <c r="N1154" s="174" t="str">
        <f t="shared" si="181"/>
        <v/>
      </c>
      <c r="O1154" s="190" t="str">
        <f>VLOOKUP(D1154,TH!D$3:K$3889,6,0)</f>
        <v>x</v>
      </c>
      <c r="P1154" s="175" t="str">
        <f>IF(M1154&lt;&gt;0,M1154,IF(ISNA(VLOOKUP(D1154,TH!D$4:K$3889,6,0))=TRUE,"Nợ HP",""))</f>
        <v/>
      </c>
      <c r="Q1154" s="174">
        <f t="shared" si="179"/>
        <v>1152</v>
      </c>
      <c r="R1154" s="175">
        <f t="shared" si="178"/>
        <v>1</v>
      </c>
    </row>
    <row r="1155" spans="1:18" ht="24.75" customHeight="1">
      <c r="A1155" s="54">
        <f t="shared" si="177"/>
        <v>1153</v>
      </c>
      <c r="B1155" s="55" t="str">
        <f t="shared" ref="B1155:B1218" si="182">J1155&amp;TEXT(C1155,"00")</f>
        <v>K16E4541</v>
      </c>
      <c r="C1155" s="54">
        <f t="shared" ref="C1155:C1218" si="183">IF(J1155&lt;&gt;J1154,1,C1154+1)</f>
        <v>41</v>
      </c>
      <c r="D1155" s="50">
        <v>162233630</v>
      </c>
      <c r="E1155" s="57" t="s">
        <v>1841</v>
      </c>
      <c r="F1155" s="58" t="s">
        <v>303</v>
      </c>
      <c r="G1155" s="53" t="s">
        <v>1842</v>
      </c>
      <c r="H1155" s="51" t="s">
        <v>1800</v>
      </c>
      <c r="I1155" s="56">
        <v>107</v>
      </c>
      <c r="J1155" s="52" t="s">
        <v>1801</v>
      </c>
      <c r="K1155" s="171" t="str">
        <f t="shared" si="180"/>
        <v>107K16E45</v>
      </c>
      <c r="L1155" s="172">
        <f t="shared" ref="L1155:L1218" si="184">COUNTIF($D$3:$D$4101,D1155)</f>
        <v>1</v>
      </c>
      <c r="M1155" s="173"/>
      <c r="N1155" s="174" t="str">
        <f t="shared" si="181"/>
        <v/>
      </c>
      <c r="O1155" s="190" t="str">
        <f>VLOOKUP(D1155,TH!D$3:K$3889,6,0)</f>
        <v>x</v>
      </c>
      <c r="P1155" s="175" t="str">
        <f>IF(M1155&lt;&gt;0,M1155,IF(ISNA(VLOOKUP(D1155,TH!D$4:K$3889,6,0))=TRUE,"Nợ HP",""))</f>
        <v/>
      </c>
      <c r="Q1155" s="174">
        <f t="shared" si="179"/>
        <v>1153</v>
      </c>
      <c r="R1155" s="175">
        <f t="shared" si="178"/>
        <v>1</v>
      </c>
    </row>
    <row r="1156" spans="1:18" ht="24.75" customHeight="1">
      <c r="A1156" s="54">
        <f t="shared" si="177"/>
        <v>1154</v>
      </c>
      <c r="B1156" s="55" t="str">
        <f t="shared" si="182"/>
        <v>K16E4542</v>
      </c>
      <c r="C1156" s="54">
        <f t="shared" si="183"/>
        <v>42</v>
      </c>
      <c r="D1156" s="50">
        <v>162237005</v>
      </c>
      <c r="E1156" s="57" t="s">
        <v>1843</v>
      </c>
      <c r="F1156" s="58" t="s">
        <v>911</v>
      </c>
      <c r="G1156" s="53" t="s">
        <v>1787</v>
      </c>
      <c r="H1156" s="51" t="s">
        <v>1800</v>
      </c>
      <c r="I1156" s="56">
        <v>107</v>
      </c>
      <c r="J1156" s="52" t="s">
        <v>1801</v>
      </c>
      <c r="K1156" s="171" t="str">
        <f t="shared" si="180"/>
        <v>107K16E45</v>
      </c>
      <c r="L1156" s="172">
        <f t="shared" si="184"/>
        <v>1</v>
      </c>
      <c r="M1156" s="173"/>
      <c r="N1156" s="174" t="str">
        <f t="shared" si="181"/>
        <v/>
      </c>
      <c r="O1156" s="190" t="str">
        <f>VLOOKUP(D1156,TH!D$3:K$3889,6,0)</f>
        <v>x</v>
      </c>
      <c r="P1156" s="175" t="str">
        <f>IF(M1156&lt;&gt;0,M1156,IF(ISNA(VLOOKUP(D1156,TH!D$4:K$3889,6,0))=TRUE,"Nợ HP",""))</f>
        <v/>
      </c>
      <c r="Q1156" s="174">
        <f t="shared" si="179"/>
        <v>1154</v>
      </c>
      <c r="R1156" s="175">
        <f t="shared" si="178"/>
        <v>1</v>
      </c>
    </row>
    <row r="1157" spans="1:18" ht="24.75" customHeight="1">
      <c r="A1157" s="54">
        <f t="shared" si="177"/>
        <v>1155</v>
      </c>
      <c r="B1157" s="55" t="str">
        <f t="shared" si="182"/>
        <v>K16E4543</v>
      </c>
      <c r="C1157" s="54">
        <f t="shared" si="183"/>
        <v>43</v>
      </c>
      <c r="D1157" s="50">
        <v>162233644</v>
      </c>
      <c r="E1157" s="57" t="s">
        <v>1844</v>
      </c>
      <c r="F1157" s="58" t="s">
        <v>311</v>
      </c>
      <c r="G1157" s="53" t="s">
        <v>1845</v>
      </c>
      <c r="H1157" s="51" t="s">
        <v>1800</v>
      </c>
      <c r="I1157" s="56">
        <v>107</v>
      </c>
      <c r="J1157" s="52" t="s">
        <v>1801</v>
      </c>
      <c r="K1157" s="171" t="str">
        <f t="shared" si="180"/>
        <v>107K16E45</v>
      </c>
      <c r="L1157" s="172">
        <f t="shared" si="184"/>
        <v>1</v>
      </c>
      <c r="M1157" s="173"/>
      <c r="N1157" s="174" t="str">
        <f t="shared" si="181"/>
        <v/>
      </c>
      <c r="O1157" s="190" t="str">
        <f>VLOOKUP(D1157,TH!D$3:K$3889,6,0)</f>
        <v>x</v>
      </c>
      <c r="P1157" s="175" t="str">
        <f>IF(M1157&lt;&gt;0,M1157,IF(ISNA(VLOOKUP(D1157,TH!D$4:K$3889,6,0))=TRUE,"Nợ HP",""))</f>
        <v/>
      </c>
      <c r="Q1157" s="174">
        <f t="shared" si="179"/>
        <v>1155</v>
      </c>
      <c r="R1157" s="175">
        <f t="shared" si="178"/>
        <v>1</v>
      </c>
    </row>
    <row r="1158" spans="1:18" ht="24.75" customHeight="1">
      <c r="A1158" s="54">
        <f t="shared" si="177"/>
        <v>1156</v>
      </c>
      <c r="B1158" s="55" t="str">
        <f t="shared" si="182"/>
        <v>K16E4601</v>
      </c>
      <c r="C1158" s="54">
        <f t="shared" si="183"/>
        <v>1</v>
      </c>
      <c r="D1158" s="50">
        <v>162233439</v>
      </c>
      <c r="E1158" s="57" t="s">
        <v>304</v>
      </c>
      <c r="F1158" s="58" t="s">
        <v>486</v>
      </c>
      <c r="G1158" s="53" t="s">
        <v>462</v>
      </c>
      <c r="H1158" s="51" t="s">
        <v>1846</v>
      </c>
      <c r="I1158" s="56">
        <v>107</v>
      </c>
      <c r="J1158" s="52" t="s">
        <v>1847</v>
      </c>
      <c r="K1158" s="171" t="str">
        <f t="shared" si="180"/>
        <v>107K16E46</v>
      </c>
      <c r="L1158" s="172">
        <f t="shared" si="184"/>
        <v>1</v>
      </c>
      <c r="M1158" s="173"/>
      <c r="N1158" s="174" t="str">
        <f t="shared" si="181"/>
        <v/>
      </c>
      <c r="O1158" s="190" t="str">
        <f>VLOOKUP(D1158,TH!D$3:K$3889,6,0)</f>
        <v>x</v>
      </c>
      <c r="P1158" s="175" t="str">
        <f>IF(M1158&lt;&gt;0,M1158,IF(ISNA(VLOOKUP(D1158,TH!D$4:K$3889,6,0))=TRUE,"Nợ HP",""))</f>
        <v/>
      </c>
      <c r="Q1158" s="174">
        <f t="shared" si="179"/>
        <v>1156</v>
      </c>
      <c r="R1158" s="175">
        <f t="shared" si="178"/>
        <v>1</v>
      </c>
    </row>
    <row r="1159" spans="1:18" ht="24.75" customHeight="1">
      <c r="A1159" s="54">
        <f t="shared" si="177"/>
        <v>1157</v>
      </c>
      <c r="B1159" s="55" t="str">
        <f t="shared" si="182"/>
        <v>K16E4602</v>
      </c>
      <c r="C1159" s="54">
        <f t="shared" si="183"/>
        <v>2</v>
      </c>
      <c r="D1159" s="50">
        <v>162233444</v>
      </c>
      <c r="E1159" s="57" t="s">
        <v>1848</v>
      </c>
      <c r="F1159" s="58" t="s">
        <v>975</v>
      </c>
      <c r="G1159" s="53" t="s">
        <v>1849</v>
      </c>
      <c r="H1159" s="51" t="s">
        <v>1846</v>
      </c>
      <c r="I1159" s="56">
        <v>107</v>
      </c>
      <c r="J1159" s="52" t="s">
        <v>1847</v>
      </c>
      <c r="K1159" s="171" t="str">
        <f t="shared" si="180"/>
        <v>107K16E46</v>
      </c>
      <c r="L1159" s="172">
        <f t="shared" si="184"/>
        <v>1</v>
      </c>
      <c r="M1159" s="173"/>
      <c r="N1159" s="174" t="str">
        <f t="shared" si="181"/>
        <v/>
      </c>
      <c r="O1159" s="190" t="str">
        <f>VLOOKUP(D1159,TH!D$3:K$3889,6,0)</f>
        <v>x</v>
      </c>
      <c r="P1159" s="175" t="str">
        <f>IF(M1159&lt;&gt;0,M1159,IF(ISNA(VLOOKUP(D1159,TH!D$4:K$3889,6,0))=TRUE,"Nợ HP",""))</f>
        <v/>
      </c>
      <c r="Q1159" s="174">
        <f t="shared" si="179"/>
        <v>1157</v>
      </c>
      <c r="R1159" s="175">
        <f t="shared" si="178"/>
        <v>1</v>
      </c>
    </row>
    <row r="1160" spans="1:18" ht="24.75" customHeight="1">
      <c r="A1160" s="54">
        <f t="shared" ref="A1160:A1223" si="185">A1159+1</f>
        <v>1158</v>
      </c>
      <c r="B1160" s="55" t="str">
        <f t="shared" si="182"/>
        <v>K16E4603</v>
      </c>
      <c r="C1160" s="54">
        <f t="shared" si="183"/>
        <v>3</v>
      </c>
      <c r="D1160" s="50">
        <v>162233447</v>
      </c>
      <c r="E1160" s="57" t="s">
        <v>895</v>
      </c>
      <c r="F1160" s="58" t="s">
        <v>1118</v>
      </c>
      <c r="G1160" s="53" t="s">
        <v>225</v>
      </c>
      <c r="H1160" s="51" t="s">
        <v>1846</v>
      </c>
      <c r="I1160" s="56">
        <v>107</v>
      </c>
      <c r="J1160" s="52" t="s">
        <v>1847</v>
      </c>
      <c r="K1160" s="171" t="str">
        <f t="shared" si="180"/>
        <v>107K16E46</v>
      </c>
      <c r="L1160" s="172">
        <f t="shared" si="184"/>
        <v>1</v>
      </c>
      <c r="M1160" s="173"/>
      <c r="N1160" s="174" t="str">
        <f t="shared" si="181"/>
        <v/>
      </c>
      <c r="O1160" s="190" t="str">
        <f>VLOOKUP(D1160,TH!D$3:K$3889,6,0)</f>
        <v>x</v>
      </c>
      <c r="P1160" s="175" t="str">
        <f>IF(M1160&lt;&gt;0,M1160,IF(ISNA(VLOOKUP(D1160,TH!D$4:K$3889,6,0))=TRUE,"Nợ HP",""))</f>
        <v/>
      </c>
      <c r="Q1160" s="174">
        <f t="shared" si="179"/>
        <v>1158</v>
      </c>
      <c r="R1160" s="175">
        <f t="shared" ref="R1160:R1223" si="186">R1159</f>
        <v>1</v>
      </c>
    </row>
    <row r="1161" spans="1:18" ht="24.75" customHeight="1">
      <c r="A1161" s="54">
        <f t="shared" si="185"/>
        <v>1159</v>
      </c>
      <c r="B1161" s="55" t="str">
        <f t="shared" si="182"/>
        <v>K16E4604</v>
      </c>
      <c r="C1161" s="54">
        <f t="shared" si="183"/>
        <v>4</v>
      </c>
      <c r="D1161" s="50">
        <v>162233451</v>
      </c>
      <c r="E1161" s="57" t="s">
        <v>1097</v>
      </c>
      <c r="F1161" s="58" t="s">
        <v>1850</v>
      </c>
      <c r="G1161" s="53" t="s">
        <v>1851</v>
      </c>
      <c r="H1161" s="51" t="s">
        <v>1846</v>
      </c>
      <c r="I1161" s="56">
        <v>107</v>
      </c>
      <c r="J1161" s="52" t="s">
        <v>1847</v>
      </c>
      <c r="K1161" s="171" t="str">
        <f t="shared" si="180"/>
        <v>107K16E46</v>
      </c>
      <c r="L1161" s="172">
        <f t="shared" si="184"/>
        <v>1</v>
      </c>
      <c r="M1161" s="173"/>
      <c r="N1161" s="174" t="str">
        <f t="shared" si="181"/>
        <v/>
      </c>
      <c r="O1161" s="190" t="str">
        <f>VLOOKUP(D1161,TH!D$3:K$3889,6,0)</f>
        <v>x</v>
      </c>
      <c r="P1161" s="175" t="str">
        <f>IF(M1161&lt;&gt;0,M1161,IF(ISNA(VLOOKUP(D1161,TH!D$4:K$3889,6,0))=TRUE,"Nợ HP",""))</f>
        <v/>
      </c>
      <c r="Q1161" s="174">
        <f t="shared" si="179"/>
        <v>1159</v>
      </c>
      <c r="R1161" s="175">
        <f t="shared" si="186"/>
        <v>1</v>
      </c>
    </row>
    <row r="1162" spans="1:18" ht="24.75" customHeight="1">
      <c r="A1162" s="54">
        <f t="shared" si="185"/>
        <v>1160</v>
      </c>
      <c r="B1162" s="55" t="str">
        <f t="shared" si="182"/>
        <v>K16E4605</v>
      </c>
      <c r="C1162" s="54">
        <f t="shared" si="183"/>
        <v>5</v>
      </c>
      <c r="D1162" s="50">
        <v>162233454</v>
      </c>
      <c r="E1162" s="57" t="s">
        <v>1213</v>
      </c>
      <c r="F1162" s="58" t="s">
        <v>417</v>
      </c>
      <c r="G1162" s="53" t="s">
        <v>255</v>
      </c>
      <c r="H1162" s="51" t="s">
        <v>1846</v>
      </c>
      <c r="I1162" s="56">
        <v>107</v>
      </c>
      <c r="J1162" s="52" t="s">
        <v>1847</v>
      </c>
      <c r="K1162" s="171" t="str">
        <f t="shared" si="180"/>
        <v>107K16E46</v>
      </c>
      <c r="L1162" s="172">
        <f t="shared" si="184"/>
        <v>1</v>
      </c>
      <c r="M1162" s="173"/>
      <c r="N1162" s="174" t="str">
        <f t="shared" si="181"/>
        <v/>
      </c>
      <c r="O1162" s="190" t="str">
        <f>VLOOKUP(D1162,TH!D$3:K$3889,6,0)</f>
        <v>x</v>
      </c>
      <c r="P1162" s="175" t="str">
        <f>IF(M1162&lt;&gt;0,M1162,IF(ISNA(VLOOKUP(D1162,TH!D$4:K$3889,6,0))=TRUE,"Nợ HP",""))</f>
        <v/>
      </c>
      <c r="Q1162" s="174">
        <f t="shared" si="179"/>
        <v>1160</v>
      </c>
      <c r="R1162" s="175">
        <f t="shared" si="186"/>
        <v>1</v>
      </c>
    </row>
    <row r="1163" spans="1:18" ht="24.75" customHeight="1">
      <c r="A1163" s="54">
        <f t="shared" si="185"/>
        <v>1161</v>
      </c>
      <c r="B1163" s="55" t="str">
        <f t="shared" si="182"/>
        <v>K16E4606</v>
      </c>
      <c r="C1163" s="54">
        <f t="shared" si="183"/>
        <v>6</v>
      </c>
      <c r="D1163" s="50">
        <v>162233466</v>
      </c>
      <c r="E1163" s="57" t="s">
        <v>1852</v>
      </c>
      <c r="F1163" s="58" t="s">
        <v>808</v>
      </c>
      <c r="G1163" s="53" t="s">
        <v>1853</v>
      </c>
      <c r="H1163" s="51" t="s">
        <v>1846</v>
      </c>
      <c r="I1163" s="56">
        <v>107</v>
      </c>
      <c r="J1163" s="52" t="s">
        <v>1847</v>
      </c>
      <c r="K1163" s="171" t="str">
        <f t="shared" si="180"/>
        <v>107K16E46</v>
      </c>
      <c r="L1163" s="172">
        <f t="shared" si="184"/>
        <v>1</v>
      </c>
      <c r="M1163" s="173"/>
      <c r="N1163" s="174" t="str">
        <f t="shared" si="181"/>
        <v/>
      </c>
      <c r="O1163" s="190" t="str">
        <f>VLOOKUP(D1163,TH!D$3:K$3889,6,0)</f>
        <v>x</v>
      </c>
      <c r="P1163" s="175" t="str">
        <f>IF(M1163&lt;&gt;0,M1163,IF(ISNA(VLOOKUP(D1163,TH!D$4:K$3889,6,0))=TRUE,"Nợ HP",""))</f>
        <v/>
      </c>
      <c r="Q1163" s="174">
        <f t="shared" ref="Q1163:Q1226" si="187">Q1162+1</f>
        <v>1161</v>
      </c>
      <c r="R1163" s="175">
        <f t="shared" si="186"/>
        <v>1</v>
      </c>
    </row>
    <row r="1164" spans="1:18" ht="24.75" customHeight="1">
      <c r="A1164" s="54">
        <f t="shared" si="185"/>
        <v>1162</v>
      </c>
      <c r="B1164" s="55" t="str">
        <f t="shared" si="182"/>
        <v>K16E4607</v>
      </c>
      <c r="C1164" s="54">
        <f t="shared" si="183"/>
        <v>7</v>
      </c>
      <c r="D1164" s="50">
        <v>152233019</v>
      </c>
      <c r="E1164" s="57" t="s">
        <v>810</v>
      </c>
      <c r="F1164" s="58" t="s">
        <v>328</v>
      </c>
      <c r="G1164" s="53" t="s">
        <v>1854</v>
      </c>
      <c r="H1164" s="51" t="s">
        <v>1846</v>
      </c>
      <c r="I1164" s="56">
        <v>107</v>
      </c>
      <c r="J1164" s="52" t="s">
        <v>1847</v>
      </c>
      <c r="K1164" s="171" t="str">
        <f t="shared" si="180"/>
        <v>107K16E46</v>
      </c>
      <c r="L1164" s="172">
        <f t="shared" si="184"/>
        <v>1</v>
      </c>
      <c r="M1164" s="173"/>
      <c r="N1164" s="174" t="str">
        <f t="shared" si="181"/>
        <v/>
      </c>
      <c r="O1164" s="190" t="str">
        <f>VLOOKUP(D1164,TH!D$3:K$3889,6,0)</f>
        <v>x</v>
      </c>
      <c r="P1164" s="175" t="str">
        <f>IF(M1164&lt;&gt;0,M1164,IF(ISNA(VLOOKUP(D1164,TH!D$4:K$3889,6,0))=TRUE,"Nợ HP",""))</f>
        <v/>
      </c>
      <c r="Q1164" s="174">
        <f t="shared" si="187"/>
        <v>1162</v>
      </c>
      <c r="R1164" s="175">
        <f t="shared" si="186"/>
        <v>1</v>
      </c>
    </row>
    <row r="1165" spans="1:18" ht="24.75" customHeight="1">
      <c r="A1165" s="54">
        <f t="shared" si="185"/>
        <v>1163</v>
      </c>
      <c r="B1165" s="55" t="str">
        <f t="shared" si="182"/>
        <v>K16E4608</v>
      </c>
      <c r="C1165" s="54">
        <f t="shared" si="183"/>
        <v>8</v>
      </c>
      <c r="D1165" s="50">
        <v>162233470</v>
      </c>
      <c r="E1165" s="57" t="s">
        <v>625</v>
      </c>
      <c r="F1165" s="58" t="s">
        <v>1855</v>
      </c>
      <c r="G1165" s="53" t="s">
        <v>721</v>
      </c>
      <c r="H1165" s="51" t="s">
        <v>1846</v>
      </c>
      <c r="I1165" s="56">
        <v>107</v>
      </c>
      <c r="J1165" s="52" t="s">
        <v>1847</v>
      </c>
      <c r="K1165" s="171" t="str">
        <f t="shared" si="180"/>
        <v>107K16E46</v>
      </c>
      <c r="L1165" s="172">
        <f t="shared" si="184"/>
        <v>1</v>
      </c>
      <c r="M1165" s="173"/>
      <c r="N1165" s="174" t="str">
        <f t="shared" si="181"/>
        <v/>
      </c>
      <c r="O1165" s="190" t="str">
        <f>VLOOKUP(D1165,TH!D$3:K$3889,6,0)</f>
        <v>x</v>
      </c>
      <c r="P1165" s="175" t="str">
        <f>IF(M1165&lt;&gt;0,M1165,IF(ISNA(VLOOKUP(D1165,TH!D$4:K$3889,6,0))=TRUE,"Nợ HP",""))</f>
        <v/>
      </c>
      <c r="Q1165" s="174">
        <f t="shared" si="187"/>
        <v>1163</v>
      </c>
      <c r="R1165" s="175">
        <f t="shared" si="186"/>
        <v>1</v>
      </c>
    </row>
    <row r="1166" spans="1:18" ht="24.75" customHeight="1">
      <c r="A1166" s="54">
        <f t="shared" si="185"/>
        <v>1164</v>
      </c>
      <c r="B1166" s="55" t="str">
        <f t="shared" si="182"/>
        <v>K16E4609</v>
      </c>
      <c r="C1166" s="54">
        <f t="shared" si="183"/>
        <v>9</v>
      </c>
      <c r="D1166" s="50">
        <v>162233474</v>
      </c>
      <c r="E1166" s="57" t="s">
        <v>250</v>
      </c>
      <c r="F1166" s="58" t="s">
        <v>504</v>
      </c>
      <c r="G1166" s="53" t="s">
        <v>244</v>
      </c>
      <c r="H1166" s="51" t="s">
        <v>1846</v>
      </c>
      <c r="I1166" s="56">
        <v>107</v>
      </c>
      <c r="J1166" s="52" t="s">
        <v>1847</v>
      </c>
      <c r="K1166" s="171" t="str">
        <f t="shared" si="180"/>
        <v>107K16E46</v>
      </c>
      <c r="L1166" s="172">
        <f t="shared" si="184"/>
        <v>1</v>
      </c>
      <c r="M1166" s="173"/>
      <c r="N1166" s="174" t="str">
        <f t="shared" si="181"/>
        <v/>
      </c>
      <c r="O1166" s="190" t="str">
        <f>VLOOKUP(D1166,TH!D$3:K$3889,6,0)</f>
        <v>x</v>
      </c>
      <c r="P1166" s="175" t="str">
        <f>IF(M1166&lt;&gt;0,M1166,IF(ISNA(VLOOKUP(D1166,TH!D$4:K$3889,6,0))=TRUE,"Nợ HP",""))</f>
        <v/>
      </c>
      <c r="Q1166" s="174">
        <f t="shared" si="187"/>
        <v>1164</v>
      </c>
      <c r="R1166" s="175">
        <f t="shared" si="186"/>
        <v>1</v>
      </c>
    </row>
    <row r="1167" spans="1:18" ht="24.75" customHeight="1">
      <c r="A1167" s="54">
        <f t="shared" si="185"/>
        <v>1165</v>
      </c>
      <c r="B1167" s="55" t="str">
        <f t="shared" si="182"/>
        <v>K16E4610</v>
      </c>
      <c r="C1167" s="54">
        <f t="shared" si="183"/>
        <v>10</v>
      </c>
      <c r="D1167" s="50">
        <v>162233475</v>
      </c>
      <c r="E1167" s="57" t="s">
        <v>1856</v>
      </c>
      <c r="F1167" s="58" t="s">
        <v>504</v>
      </c>
      <c r="G1167" s="53" t="s">
        <v>1857</v>
      </c>
      <c r="H1167" s="51" t="s">
        <v>1846</v>
      </c>
      <c r="I1167" s="56">
        <v>107</v>
      </c>
      <c r="J1167" s="52" t="s">
        <v>1847</v>
      </c>
      <c r="K1167" s="171" t="str">
        <f t="shared" si="180"/>
        <v>107K16E46</v>
      </c>
      <c r="L1167" s="172">
        <f t="shared" si="184"/>
        <v>1</v>
      </c>
      <c r="M1167" s="173"/>
      <c r="N1167" s="174" t="str">
        <f t="shared" si="181"/>
        <v/>
      </c>
      <c r="O1167" s="190" t="str">
        <f>VLOOKUP(D1167,TH!D$3:K$3889,6,0)</f>
        <v>x</v>
      </c>
      <c r="P1167" s="175" t="str">
        <f>IF(M1167&lt;&gt;0,M1167,IF(ISNA(VLOOKUP(D1167,TH!D$4:K$3889,6,0))=TRUE,"Nợ HP",""))</f>
        <v/>
      </c>
      <c r="Q1167" s="174">
        <f t="shared" si="187"/>
        <v>1165</v>
      </c>
      <c r="R1167" s="175">
        <f t="shared" si="186"/>
        <v>1</v>
      </c>
    </row>
    <row r="1168" spans="1:18" ht="24.75" customHeight="1">
      <c r="A1168" s="54">
        <f t="shared" si="185"/>
        <v>1166</v>
      </c>
      <c r="B1168" s="55" t="str">
        <f t="shared" si="182"/>
        <v>K16E4611</v>
      </c>
      <c r="C1168" s="54">
        <f t="shared" si="183"/>
        <v>11</v>
      </c>
      <c r="D1168" s="50">
        <v>162236639</v>
      </c>
      <c r="E1168" s="57" t="s">
        <v>1759</v>
      </c>
      <c r="F1168" s="58" t="s">
        <v>205</v>
      </c>
      <c r="G1168" s="53" t="s">
        <v>462</v>
      </c>
      <c r="H1168" s="51" t="s">
        <v>1846</v>
      </c>
      <c r="I1168" s="56">
        <v>107</v>
      </c>
      <c r="J1168" s="52" t="s">
        <v>1847</v>
      </c>
      <c r="K1168" s="171" t="str">
        <f t="shared" si="180"/>
        <v>107K16E46</v>
      </c>
      <c r="L1168" s="172">
        <f t="shared" si="184"/>
        <v>1</v>
      </c>
      <c r="M1168" s="173"/>
      <c r="N1168" s="174" t="str">
        <f t="shared" si="181"/>
        <v/>
      </c>
      <c r="O1168" s="190" t="str">
        <f>VLOOKUP(D1168,TH!D$3:K$3889,6,0)</f>
        <v>x</v>
      </c>
      <c r="P1168" s="175" t="str">
        <f>IF(M1168&lt;&gt;0,M1168,IF(ISNA(VLOOKUP(D1168,TH!D$4:K$3889,6,0))=TRUE,"Nợ HP",""))</f>
        <v/>
      </c>
      <c r="Q1168" s="174">
        <f t="shared" si="187"/>
        <v>1166</v>
      </c>
      <c r="R1168" s="175">
        <f t="shared" si="186"/>
        <v>1</v>
      </c>
    </row>
    <row r="1169" spans="1:18" ht="24.75" customHeight="1">
      <c r="A1169" s="54">
        <f t="shared" si="185"/>
        <v>1167</v>
      </c>
      <c r="B1169" s="55" t="str">
        <f t="shared" si="182"/>
        <v>K16E4612</v>
      </c>
      <c r="C1169" s="54">
        <f t="shared" si="183"/>
        <v>12</v>
      </c>
      <c r="D1169" s="50">
        <v>162233501</v>
      </c>
      <c r="E1169" s="57" t="s">
        <v>1858</v>
      </c>
      <c r="F1169" s="58" t="s">
        <v>1261</v>
      </c>
      <c r="G1169" s="53" t="s">
        <v>746</v>
      </c>
      <c r="H1169" s="51" t="s">
        <v>1846</v>
      </c>
      <c r="I1169" s="56">
        <v>107</v>
      </c>
      <c r="J1169" s="52" t="s">
        <v>1847</v>
      </c>
      <c r="K1169" s="171" t="str">
        <f t="shared" si="180"/>
        <v>107K16E46</v>
      </c>
      <c r="L1169" s="172">
        <f t="shared" si="184"/>
        <v>1</v>
      </c>
      <c r="M1169" s="173"/>
      <c r="N1169" s="174" t="str">
        <f t="shared" si="181"/>
        <v/>
      </c>
      <c r="O1169" s="190" t="str">
        <f>VLOOKUP(D1169,TH!D$3:K$3889,6,0)</f>
        <v>x</v>
      </c>
      <c r="P1169" s="175" t="str">
        <f>IF(M1169&lt;&gt;0,M1169,IF(ISNA(VLOOKUP(D1169,TH!D$4:K$3889,6,0))=TRUE,"Nợ HP",""))</f>
        <v/>
      </c>
      <c r="Q1169" s="174">
        <f t="shared" si="187"/>
        <v>1167</v>
      </c>
      <c r="R1169" s="175">
        <f t="shared" si="186"/>
        <v>1</v>
      </c>
    </row>
    <row r="1170" spans="1:18" ht="24.75" customHeight="1">
      <c r="A1170" s="54">
        <f t="shared" si="185"/>
        <v>1168</v>
      </c>
      <c r="B1170" s="55" t="str">
        <f t="shared" si="182"/>
        <v>K16E4613</v>
      </c>
      <c r="C1170" s="54">
        <f t="shared" si="183"/>
        <v>13</v>
      </c>
      <c r="D1170" s="50">
        <v>162233505</v>
      </c>
      <c r="E1170" s="57" t="s">
        <v>1859</v>
      </c>
      <c r="F1170" s="58" t="s">
        <v>146</v>
      </c>
      <c r="G1170" s="53" t="s">
        <v>426</v>
      </c>
      <c r="H1170" s="51" t="s">
        <v>1846</v>
      </c>
      <c r="I1170" s="56">
        <v>107</v>
      </c>
      <c r="J1170" s="52" t="s">
        <v>1847</v>
      </c>
      <c r="K1170" s="171" t="str">
        <f t="shared" si="180"/>
        <v>107K16E46</v>
      </c>
      <c r="L1170" s="172">
        <f t="shared" si="184"/>
        <v>1</v>
      </c>
      <c r="M1170" s="173"/>
      <c r="N1170" s="174" t="str">
        <f t="shared" si="181"/>
        <v/>
      </c>
      <c r="O1170" s="190" t="str">
        <f>VLOOKUP(D1170,TH!D$3:K$3889,6,0)</f>
        <v>x</v>
      </c>
      <c r="P1170" s="175" t="str">
        <f>IF(M1170&lt;&gt;0,M1170,IF(ISNA(VLOOKUP(D1170,TH!D$4:K$3889,6,0))=TRUE,"Nợ HP",""))</f>
        <v/>
      </c>
      <c r="Q1170" s="174">
        <f t="shared" si="187"/>
        <v>1168</v>
      </c>
      <c r="R1170" s="175">
        <f t="shared" si="186"/>
        <v>1</v>
      </c>
    </row>
    <row r="1171" spans="1:18" ht="24.75" customHeight="1">
      <c r="A1171" s="54">
        <f t="shared" si="185"/>
        <v>1169</v>
      </c>
      <c r="B1171" s="55" t="str">
        <f t="shared" si="182"/>
        <v>K16E4614</v>
      </c>
      <c r="C1171" s="54">
        <f t="shared" si="183"/>
        <v>14</v>
      </c>
      <c r="D1171" s="50">
        <v>162233526</v>
      </c>
      <c r="E1171" s="57" t="s">
        <v>1860</v>
      </c>
      <c r="F1171" s="58" t="s">
        <v>241</v>
      </c>
      <c r="G1171" s="53" t="s">
        <v>1861</v>
      </c>
      <c r="H1171" s="51" t="s">
        <v>1846</v>
      </c>
      <c r="I1171" s="56">
        <v>107</v>
      </c>
      <c r="J1171" s="52" t="s">
        <v>1847</v>
      </c>
      <c r="K1171" s="171" t="str">
        <f t="shared" si="180"/>
        <v>107K16E46</v>
      </c>
      <c r="L1171" s="172">
        <f t="shared" si="184"/>
        <v>1</v>
      </c>
      <c r="M1171" s="173"/>
      <c r="N1171" s="174" t="str">
        <f t="shared" si="181"/>
        <v/>
      </c>
      <c r="O1171" s="190" t="str">
        <f>VLOOKUP(D1171,TH!D$3:K$3889,6,0)</f>
        <v>x</v>
      </c>
      <c r="P1171" s="175" t="str">
        <f>IF(M1171&lt;&gt;0,M1171,IF(ISNA(VLOOKUP(D1171,TH!D$4:K$3889,6,0))=TRUE,"Nợ HP",""))</f>
        <v/>
      </c>
      <c r="Q1171" s="174">
        <f t="shared" si="187"/>
        <v>1169</v>
      </c>
      <c r="R1171" s="175">
        <f t="shared" si="186"/>
        <v>1</v>
      </c>
    </row>
    <row r="1172" spans="1:18" ht="24.75" customHeight="1">
      <c r="A1172" s="54">
        <f t="shared" si="185"/>
        <v>1170</v>
      </c>
      <c r="B1172" s="55" t="str">
        <f t="shared" si="182"/>
        <v>K16E4615</v>
      </c>
      <c r="C1172" s="54">
        <f t="shared" si="183"/>
        <v>15</v>
      </c>
      <c r="D1172" s="50">
        <v>162236506</v>
      </c>
      <c r="E1172" s="57" t="s">
        <v>204</v>
      </c>
      <c r="F1172" s="58" t="s">
        <v>246</v>
      </c>
      <c r="G1172" s="53" t="s">
        <v>1862</v>
      </c>
      <c r="H1172" s="51" t="s">
        <v>1846</v>
      </c>
      <c r="I1172" s="56">
        <v>107</v>
      </c>
      <c r="J1172" s="52" t="s">
        <v>1847</v>
      </c>
      <c r="K1172" s="171" t="str">
        <f t="shared" si="180"/>
        <v>107K16E46</v>
      </c>
      <c r="L1172" s="172">
        <f t="shared" si="184"/>
        <v>1</v>
      </c>
      <c r="M1172" s="173"/>
      <c r="N1172" s="174" t="str">
        <f t="shared" si="181"/>
        <v/>
      </c>
      <c r="O1172" s="190" t="str">
        <f>VLOOKUP(D1172,TH!D$3:K$3889,6,0)</f>
        <v>x</v>
      </c>
      <c r="P1172" s="175" t="str">
        <f>IF(M1172&lt;&gt;0,M1172,IF(ISNA(VLOOKUP(D1172,TH!D$4:K$3889,6,0))=TRUE,"Nợ HP",""))</f>
        <v/>
      </c>
      <c r="Q1172" s="174">
        <f t="shared" si="187"/>
        <v>1170</v>
      </c>
      <c r="R1172" s="175">
        <f t="shared" si="186"/>
        <v>1</v>
      </c>
    </row>
    <row r="1173" spans="1:18" ht="24.75" customHeight="1">
      <c r="A1173" s="54">
        <f t="shared" si="185"/>
        <v>1171</v>
      </c>
      <c r="B1173" s="55" t="str">
        <f t="shared" si="182"/>
        <v>K16E4616</v>
      </c>
      <c r="C1173" s="54">
        <f t="shared" si="183"/>
        <v>16</v>
      </c>
      <c r="D1173" s="50">
        <v>162233541</v>
      </c>
      <c r="E1173" s="57" t="s">
        <v>1198</v>
      </c>
      <c r="F1173" s="58" t="s">
        <v>622</v>
      </c>
      <c r="G1173" s="53" t="s">
        <v>340</v>
      </c>
      <c r="H1173" s="51" t="s">
        <v>1846</v>
      </c>
      <c r="I1173" s="56">
        <v>107</v>
      </c>
      <c r="J1173" s="52" t="s">
        <v>1847</v>
      </c>
      <c r="K1173" s="171" t="str">
        <f t="shared" si="180"/>
        <v>107K16E46</v>
      </c>
      <c r="L1173" s="172">
        <f t="shared" si="184"/>
        <v>1</v>
      </c>
      <c r="M1173" s="173"/>
      <c r="N1173" s="174" t="str">
        <f t="shared" si="181"/>
        <v/>
      </c>
      <c r="O1173" s="190" t="str">
        <f>VLOOKUP(D1173,TH!D$3:K$3889,6,0)</f>
        <v>x</v>
      </c>
      <c r="P1173" s="175" t="str">
        <f>IF(M1173&lt;&gt;0,M1173,IF(ISNA(VLOOKUP(D1173,TH!D$4:K$3889,6,0))=TRUE,"Nợ HP",""))</f>
        <v/>
      </c>
      <c r="Q1173" s="174">
        <f t="shared" si="187"/>
        <v>1171</v>
      </c>
      <c r="R1173" s="175">
        <f t="shared" si="186"/>
        <v>1</v>
      </c>
    </row>
    <row r="1174" spans="1:18" ht="24.75" customHeight="1">
      <c r="A1174" s="54">
        <f t="shared" si="185"/>
        <v>1172</v>
      </c>
      <c r="B1174" s="55" t="str">
        <f t="shared" si="182"/>
        <v>K16E4617</v>
      </c>
      <c r="C1174" s="54">
        <f t="shared" si="183"/>
        <v>17</v>
      </c>
      <c r="D1174" s="50">
        <v>162233545</v>
      </c>
      <c r="E1174" s="57" t="s">
        <v>1863</v>
      </c>
      <c r="F1174" s="58" t="s">
        <v>455</v>
      </c>
      <c r="G1174" s="53" t="s">
        <v>535</v>
      </c>
      <c r="H1174" s="51" t="s">
        <v>1846</v>
      </c>
      <c r="I1174" s="56">
        <v>107</v>
      </c>
      <c r="J1174" s="52" t="s">
        <v>1847</v>
      </c>
      <c r="K1174" s="171" t="str">
        <f t="shared" si="180"/>
        <v>107K16E46</v>
      </c>
      <c r="L1174" s="172">
        <f t="shared" si="184"/>
        <v>1</v>
      </c>
      <c r="M1174" s="173"/>
      <c r="N1174" s="174" t="str">
        <f t="shared" si="181"/>
        <v/>
      </c>
      <c r="O1174" s="190" t="str">
        <f>VLOOKUP(D1174,TH!D$3:K$3889,6,0)</f>
        <v>x</v>
      </c>
      <c r="P1174" s="175" t="str">
        <f>IF(M1174&lt;&gt;0,M1174,IF(ISNA(VLOOKUP(D1174,TH!D$4:K$3889,6,0))=TRUE,"Nợ HP",""))</f>
        <v/>
      </c>
      <c r="Q1174" s="174">
        <f t="shared" si="187"/>
        <v>1172</v>
      </c>
      <c r="R1174" s="175">
        <f t="shared" si="186"/>
        <v>1</v>
      </c>
    </row>
    <row r="1175" spans="1:18" ht="24.75" customHeight="1">
      <c r="A1175" s="54">
        <f t="shared" si="185"/>
        <v>1173</v>
      </c>
      <c r="B1175" s="55" t="str">
        <f t="shared" si="182"/>
        <v>K16E4618</v>
      </c>
      <c r="C1175" s="54">
        <f t="shared" si="183"/>
        <v>18</v>
      </c>
      <c r="D1175" s="50">
        <v>162233549</v>
      </c>
      <c r="E1175" s="57" t="s">
        <v>1864</v>
      </c>
      <c r="F1175" s="58" t="s">
        <v>459</v>
      </c>
      <c r="G1175" s="53" t="s">
        <v>572</v>
      </c>
      <c r="H1175" s="51" t="s">
        <v>1846</v>
      </c>
      <c r="I1175" s="56">
        <v>107</v>
      </c>
      <c r="J1175" s="52" t="s">
        <v>1847</v>
      </c>
      <c r="K1175" s="171" t="str">
        <f t="shared" si="180"/>
        <v>107K16E46</v>
      </c>
      <c r="L1175" s="172">
        <f t="shared" si="184"/>
        <v>1</v>
      </c>
      <c r="M1175" s="173"/>
      <c r="N1175" s="174" t="str">
        <f t="shared" si="181"/>
        <v/>
      </c>
      <c r="O1175" s="190" t="str">
        <f>VLOOKUP(D1175,TH!D$3:K$3889,6,0)</f>
        <v>x</v>
      </c>
      <c r="P1175" s="175" t="str">
        <f>IF(M1175&lt;&gt;0,M1175,IF(ISNA(VLOOKUP(D1175,TH!D$4:K$3889,6,0))=TRUE,"Nợ HP",""))</f>
        <v/>
      </c>
      <c r="Q1175" s="174">
        <f t="shared" si="187"/>
        <v>1173</v>
      </c>
      <c r="R1175" s="175">
        <f t="shared" si="186"/>
        <v>1</v>
      </c>
    </row>
    <row r="1176" spans="1:18" ht="24.75" customHeight="1">
      <c r="A1176" s="54">
        <f t="shared" si="185"/>
        <v>1174</v>
      </c>
      <c r="B1176" s="55" t="str">
        <f t="shared" si="182"/>
        <v>K16E4619</v>
      </c>
      <c r="C1176" s="54">
        <f t="shared" si="183"/>
        <v>19</v>
      </c>
      <c r="D1176" s="50">
        <v>162233553</v>
      </c>
      <c r="E1176" s="57" t="s">
        <v>1008</v>
      </c>
      <c r="F1176" s="58" t="s">
        <v>835</v>
      </c>
      <c r="G1176" s="53" t="s">
        <v>289</v>
      </c>
      <c r="H1176" s="51" t="s">
        <v>1846</v>
      </c>
      <c r="I1176" s="56">
        <v>107</v>
      </c>
      <c r="J1176" s="52" t="s">
        <v>1847</v>
      </c>
      <c r="K1176" s="171" t="str">
        <f t="shared" si="180"/>
        <v>107K16E46</v>
      </c>
      <c r="L1176" s="172">
        <f t="shared" si="184"/>
        <v>1</v>
      </c>
      <c r="M1176" s="173"/>
      <c r="N1176" s="174" t="str">
        <f t="shared" si="181"/>
        <v/>
      </c>
      <c r="O1176" s="190" t="str">
        <f>VLOOKUP(D1176,TH!D$3:K$3889,6,0)</f>
        <v>x</v>
      </c>
      <c r="P1176" s="175" t="str">
        <f>IF(M1176&lt;&gt;0,M1176,IF(ISNA(VLOOKUP(D1176,TH!D$4:K$3889,6,0))=TRUE,"Nợ HP",""))</f>
        <v/>
      </c>
      <c r="Q1176" s="174">
        <f t="shared" si="187"/>
        <v>1174</v>
      </c>
      <c r="R1176" s="175">
        <f t="shared" si="186"/>
        <v>1</v>
      </c>
    </row>
    <row r="1177" spans="1:18" ht="24.75" customHeight="1">
      <c r="A1177" s="54">
        <f t="shared" si="185"/>
        <v>1175</v>
      </c>
      <c r="B1177" s="55" t="str">
        <f t="shared" si="182"/>
        <v>K16E4620</v>
      </c>
      <c r="C1177" s="54">
        <f t="shared" si="183"/>
        <v>20</v>
      </c>
      <c r="D1177" s="50">
        <v>162233557</v>
      </c>
      <c r="E1177" s="57" t="s">
        <v>1865</v>
      </c>
      <c r="F1177" s="58" t="s">
        <v>257</v>
      </c>
      <c r="G1177" s="53" t="s">
        <v>1826</v>
      </c>
      <c r="H1177" s="51" t="s">
        <v>1846</v>
      </c>
      <c r="I1177" s="56">
        <v>107</v>
      </c>
      <c r="J1177" s="52" t="s">
        <v>1847</v>
      </c>
      <c r="K1177" s="171" t="str">
        <f t="shared" si="180"/>
        <v>107K16E46</v>
      </c>
      <c r="L1177" s="172">
        <f t="shared" si="184"/>
        <v>1</v>
      </c>
      <c r="M1177" s="173"/>
      <c r="N1177" s="174" t="str">
        <f t="shared" si="181"/>
        <v/>
      </c>
      <c r="O1177" s="190" t="str">
        <f>VLOOKUP(D1177,TH!D$3:K$3889,6,0)</f>
        <v>x</v>
      </c>
      <c r="P1177" s="175" t="str">
        <f>IF(M1177&lt;&gt;0,M1177,IF(ISNA(VLOOKUP(D1177,TH!D$4:K$3889,6,0))=TRUE,"Nợ HP",""))</f>
        <v/>
      </c>
      <c r="Q1177" s="174">
        <f t="shared" si="187"/>
        <v>1175</v>
      </c>
      <c r="R1177" s="175">
        <f t="shared" si="186"/>
        <v>1</v>
      </c>
    </row>
    <row r="1178" spans="1:18" ht="24.75" customHeight="1">
      <c r="A1178" s="54">
        <f t="shared" si="185"/>
        <v>1176</v>
      </c>
      <c r="B1178" s="55" t="str">
        <f t="shared" si="182"/>
        <v>K16E4621</v>
      </c>
      <c r="C1178" s="54">
        <f t="shared" si="183"/>
        <v>21</v>
      </c>
      <c r="D1178" s="50">
        <v>152232962</v>
      </c>
      <c r="E1178" s="57" t="s">
        <v>1356</v>
      </c>
      <c r="F1178" s="58" t="s">
        <v>259</v>
      </c>
      <c r="G1178" s="53" t="s">
        <v>1866</v>
      </c>
      <c r="H1178" s="51" t="s">
        <v>1846</v>
      </c>
      <c r="I1178" s="56">
        <v>107</v>
      </c>
      <c r="J1178" s="52" t="s">
        <v>1847</v>
      </c>
      <c r="K1178" s="171" t="str">
        <f t="shared" si="180"/>
        <v>107K16E46</v>
      </c>
      <c r="L1178" s="172">
        <f t="shared" si="184"/>
        <v>1</v>
      </c>
      <c r="M1178" s="173"/>
      <c r="N1178" s="174" t="str">
        <f t="shared" si="181"/>
        <v/>
      </c>
      <c r="O1178" s="190" t="str">
        <f>VLOOKUP(D1178,TH!D$3:K$3889,6,0)</f>
        <v>x</v>
      </c>
      <c r="P1178" s="175" t="str">
        <f>IF(M1178&lt;&gt;0,M1178,IF(ISNA(VLOOKUP(D1178,TH!D$4:K$3889,6,0))=TRUE,"Nợ HP",""))</f>
        <v/>
      </c>
      <c r="Q1178" s="174">
        <f t="shared" si="187"/>
        <v>1176</v>
      </c>
      <c r="R1178" s="175">
        <f t="shared" si="186"/>
        <v>1</v>
      </c>
    </row>
    <row r="1179" spans="1:18" ht="24.75" customHeight="1">
      <c r="A1179" s="54">
        <f t="shared" si="185"/>
        <v>1177</v>
      </c>
      <c r="B1179" s="55" t="str">
        <f t="shared" si="182"/>
        <v>K16E4622</v>
      </c>
      <c r="C1179" s="54">
        <f t="shared" si="183"/>
        <v>22</v>
      </c>
      <c r="D1179" s="50">
        <v>162233565</v>
      </c>
      <c r="E1179" s="57" t="s">
        <v>1867</v>
      </c>
      <c r="F1179" s="58" t="s">
        <v>121</v>
      </c>
      <c r="G1179" s="53" t="s">
        <v>816</v>
      </c>
      <c r="H1179" s="51" t="s">
        <v>1846</v>
      </c>
      <c r="I1179" s="56">
        <v>107</v>
      </c>
      <c r="J1179" s="52" t="s">
        <v>1847</v>
      </c>
      <c r="K1179" s="171" t="str">
        <f t="shared" si="180"/>
        <v>107K16E46</v>
      </c>
      <c r="L1179" s="172">
        <f t="shared" si="184"/>
        <v>1</v>
      </c>
      <c r="M1179" s="173"/>
      <c r="N1179" s="174" t="str">
        <f t="shared" si="181"/>
        <v/>
      </c>
      <c r="O1179" s="190" t="str">
        <f>VLOOKUP(D1179,TH!D$3:K$3889,6,0)</f>
        <v>x</v>
      </c>
      <c r="P1179" s="175" t="str">
        <f>IF(M1179&lt;&gt;0,M1179,IF(ISNA(VLOOKUP(D1179,TH!D$4:K$3889,6,0))=TRUE,"Nợ HP",""))</f>
        <v/>
      </c>
      <c r="Q1179" s="174">
        <f t="shared" si="187"/>
        <v>1177</v>
      </c>
      <c r="R1179" s="175">
        <f t="shared" si="186"/>
        <v>1</v>
      </c>
    </row>
    <row r="1180" spans="1:18" ht="24.75" customHeight="1">
      <c r="A1180" s="54">
        <f t="shared" si="185"/>
        <v>1178</v>
      </c>
      <c r="B1180" s="55" t="str">
        <f t="shared" si="182"/>
        <v>K16E4623</v>
      </c>
      <c r="C1180" s="54">
        <f t="shared" si="183"/>
        <v>23</v>
      </c>
      <c r="D1180" s="50">
        <v>162233568</v>
      </c>
      <c r="E1180" s="57" t="s">
        <v>1868</v>
      </c>
      <c r="F1180" s="58" t="s">
        <v>1869</v>
      </c>
      <c r="G1180" s="53" t="s">
        <v>1329</v>
      </c>
      <c r="H1180" s="51" t="s">
        <v>1846</v>
      </c>
      <c r="I1180" s="56">
        <v>107</v>
      </c>
      <c r="J1180" s="52" t="s">
        <v>1847</v>
      </c>
      <c r="K1180" s="171" t="str">
        <f t="shared" si="180"/>
        <v>107K16E46</v>
      </c>
      <c r="L1180" s="172">
        <f t="shared" si="184"/>
        <v>1</v>
      </c>
      <c r="M1180" s="173"/>
      <c r="N1180" s="174" t="str">
        <f t="shared" si="181"/>
        <v/>
      </c>
      <c r="O1180" s="190" t="str">
        <f>VLOOKUP(D1180,TH!D$3:K$3889,6,0)</f>
        <v>x</v>
      </c>
      <c r="P1180" s="175" t="str">
        <f>IF(M1180&lt;&gt;0,M1180,IF(ISNA(VLOOKUP(D1180,TH!D$4:K$3889,6,0))=TRUE,"Nợ HP",""))</f>
        <v/>
      </c>
      <c r="Q1180" s="174">
        <f t="shared" si="187"/>
        <v>1178</v>
      </c>
      <c r="R1180" s="175">
        <f t="shared" si="186"/>
        <v>1</v>
      </c>
    </row>
    <row r="1181" spans="1:18" ht="24.75" customHeight="1">
      <c r="A1181" s="54">
        <f t="shared" si="185"/>
        <v>1179</v>
      </c>
      <c r="B1181" s="55" t="str">
        <f t="shared" si="182"/>
        <v>K16E4624</v>
      </c>
      <c r="C1181" s="54">
        <f t="shared" si="183"/>
        <v>24</v>
      </c>
      <c r="D1181" s="50">
        <v>162237421</v>
      </c>
      <c r="E1181" s="57" t="s">
        <v>1829</v>
      </c>
      <c r="F1181" s="58" t="s">
        <v>1870</v>
      </c>
      <c r="G1181" s="53" t="s">
        <v>1871</v>
      </c>
      <c r="H1181" s="51" t="s">
        <v>1846</v>
      </c>
      <c r="I1181" s="56">
        <v>107</v>
      </c>
      <c r="J1181" s="52" t="s">
        <v>1847</v>
      </c>
      <c r="K1181" s="171" t="str">
        <f t="shared" si="180"/>
        <v>107K16E46</v>
      </c>
      <c r="L1181" s="172">
        <f t="shared" si="184"/>
        <v>1</v>
      </c>
      <c r="M1181" s="173"/>
      <c r="N1181" s="174" t="str">
        <f t="shared" si="181"/>
        <v/>
      </c>
      <c r="O1181" s="190" t="str">
        <f>VLOOKUP(D1181,TH!D$3:K$3889,6,0)</f>
        <v>x</v>
      </c>
      <c r="P1181" s="175" t="str">
        <f>IF(M1181&lt;&gt;0,M1181,IF(ISNA(VLOOKUP(D1181,TH!D$4:K$3889,6,0))=TRUE,"Nợ HP",""))</f>
        <v/>
      </c>
      <c r="Q1181" s="174">
        <f t="shared" si="187"/>
        <v>1179</v>
      </c>
      <c r="R1181" s="175">
        <f t="shared" si="186"/>
        <v>1</v>
      </c>
    </row>
    <row r="1182" spans="1:18" ht="24.75" customHeight="1">
      <c r="A1182" s="54">
        <f t="shared" si="185"/>
        <v>1180</v>
      </c>
      <c r="B1182" s="55" t="str">
        <f t="shared" si="182"/>
        <v>K16E4625</v>
      </c>
      <c r="C1182" s="54">
        <f t="shared" si="183"/>
        <v>25</v>
      </c>
      <c r="D1182" s="50">
        <v>162233580</v>
      </c>
      <c r="E1182" s="57" t="s">
        <v>1227</v>
      </c>
      <c r="F1182" s="58" t="s">
        <v>1284</v>
      </c>
      <c r="G1182" s="53" t="s">
        <v>598</v>
      </c>
      <c r="H1182" s="51" t="s">
        <v>1846</v>
      </c>
      <c r="I1182" s="56">
        <v>107</v>
      </c>
      <c r="J1182" s="52" t="s">
        <v>1847</v>
      </c>
      <c r="K1182" s="171" t="str">
        <f t="shared" si="180"/>
        <v>107K16E46</v>
      </c>
      <c r="L1182" s="172">
        <f t="shared" si="184"/>
        <v>1</v>
      </c>
      <c r="M1182" s="173"/>
      <c r="N1182" s="174" t="str">
        <f t="shared" si="181"/>
        <v/>
      </c>
      <c r="O1182" s="190" t="str">
        <f>VLOOKUP(D1182,TH!D$3:K$3889,6,0)</f>
        <v>x</v>
      </c>
      <c r="P1182" s="175" t="str">
        <f>IF(M1182&lt;&gt;0,M1182,IF(ISNA(VLOOKUP(D1182,TH!D$4:K$3889,6,0))=TRUE,"Nợ HP",""))</f>
        <v/>
      </c>
      <c r="Q1182" s="174">
        <f t="shared" si="187"/>
        <v>1180</v>
      </c>
      <c r="R1182" s="175">
        <f t="shared" si="186"/>
        <v>1</v>
      </c>
    </row>
    <row r="1183" spans="1:18" ht="24.75" customHeight="1">
      <c r="A1183" s="54">
        <f t="shared" si="185"/>
        <v>1181</v>
      </c>
      <c r="B1183" s="55" t="str">
        <f t="shared" si="182"/>
        <v>K16E4626</v>
      </c>
      <c r="C1183" s="54">
        <f t="shared" si="183"/>
        <v>26</v>
      </c>
      <c r="D1183" s="50">
        <v>162233583</v>
      </c>
      <c r="E1183" s="57" t="s">
        <v>1872</v>
      </c>
      <c r="F1183" s="58" t="s">
        <v>381</v>
      </c>
      <c r="G1183" s="53" t="s">
        <v>1375</v>
      </c>
      <c r="H1183" s="51" t="s">
        <v>1846</v>
      </c>
      <c r="I1183" s="56">
        <v>107</v>
      </c>
      <c r="J1183" s="52" t="s">
        <v>1847</v>
      </c>
      <c r="K1183" s="171" t="str">
        <f t="shared" si="180"/>
        <v>107K16E46</v>
      </c>
      <c r="L1183" s="172">
        <f t="shared" si="184"/>
        <v>1</v>
      </c>
      <c r="M1183" s="173"/>
      <c r="N1183" s="174" t="str">
        <f t="shared" si="181"/>
        <v/>
      </c>
      <c r="O1183" s="190" t="str">
        <f>VLOOKUP(D1183,TH!D$3:K$3889,6,0)</f>
        <v>x</v>
      </c>
      <c r="P1183" s="175" t="str">
        <f>IF(M1183&lt;&gt;0,M1183,IF(ISNA(VLOOKUP(D1183,TH!D$4:K$3889,6,0))=TRUE,"Nợ HP",""))</f>
        <v/>
      </c>
      <c r="Q1183" s="174">
        <f t="shared" si="187"/>
        <v>1181</v>
      </c>
      <c r="R1183" s="175">
        <f t="shared" si="186"/>
        <v>1</v>
      </c>
    </row>
    <row r="1184" spans="1:18" ht="24.75" customHeight="1">
      <c r="A1184" s="54">
        <f t="shared" si="185"/>
        <v>1182</v>
      </c>
      <c r="B1184" s="55" t="str">
        <f t="shared" si="182"/>
        <v>K16E4627</v>
      </c>
      <c r="C1184" s="54">
        <f t="shared" si="183"/>
        <v>27</v>
      </c>
      <c r="D1184" s="50">
        <v>162233588</v>
      </c>
      <c r="E1184" s="57" t="s">
        <v>1873</v>
      </c>
      <c r="F1184" s="58" t="s">
        <v>642</v>
      </c>
      <c r="G1184" s="53" t="s">
        <v>1874</v>
      </c>
      <c r="H1184" s="51" t="s">
        <v>1846</v>
      </c>
      <c r="I1184" s="56">
        <v>107</v>
      </c>
      <c r="J1184" s="52" t="s">
        <v>1847</v>
      </c>
      <c r="K1184" s="171" t="str">
        <f t="shared" si="180"/>
        <v>107K16E46</v>
      </c>
      <c r="L1184" s="172">
        <f t="shared" si="184"/>
        <v>1</v>
      </c>
      <c r="M1184" s="173"/>
      <c r="N1184" s="174" t="str">
        <f t="shared" si="181"/>
        <v/>
      </c>
      <c r="O1184" s="190" t="str">
        <f>VLOOKUP(D1184,TH!D$3:K$3889,6,0)</f>
        <v>x</v>
      </c>
      <c r="P1184" s="175" t="str">
        <f>IF(M1184&lt;&gt;0,M1184,IF(ISNA(VLOOKUP(D1184,TH!D$4:K$3889,6,0))=TRUE,"Nợ HP",""))</f>
        <v/>
      </c>
      <c r="Q1184" s="174">
        <f t="shared" si="187"/>
        <v>1182</v>
      </c>
      <c r="R1184" s="175">
        <f t="shared" si="186"/>
        <v>1</v>
      </c>
    </row>
    <row r="1185" spans="1:18" ht="24.75" customHeight="1">
      <c r="A1185" s="54">
        <f t="shared" si="185"/>
        <v>1183</v>
      </c>
      <c r="B1185" s="55" t="str">
        <f t="shared" si="182"/>
        <v>K16E4628</v>
      </c>
      <c r="C1185" s="54">
        <f t="shared" si="183"/>
        <v>28</v>
      </c>
      <c r="D1185" s="50">
        <v>162236835</v>
      </c>
      <c r="E1185" s="57" t="s">
        <v>1875</v>
      </c>
      <c r="F1185" s="58" t="s">
        <v>642</v>
      </c>
      <c r="G1185" s="53" t="s">
        <v>1876</v>
      </c>
      <c r="H1185" s="51" t="s">
        <v>1846</v>
      </c>
      <c r="I1185" s="56">
        <v>107</v>
      </c>
      <c r="J1185" s="52" t="s">
        <v>1847</v>
      </c>
      <c r="K1185" s="171" t="str">
        <f t="shared" ref="K1185:K1248" si="188">I1185&amp;J1185</f>
        <v>107K16E46</v>
      </c>
      <c r="L1185" s="172">
        <f t="shared" si="184"/>
        <v>1</v>
      </c>
      <c r="M1185" s="173"/>
      <c r="N1185" s="174" t="str">
        <f t="shared" si="181"/>
        <v/>
      </c>
      <c r="O1185" s="190" t="str">
        <f>VLOOKUP(D1185,TH!D$3:K$3889,6,0)</f>
        <v>x</v>
      </c>
      <c r="P1185" s="175" t="str">
        <f>IF(M1185&lt;&gt;0,M1185,IF(ISNA(VLOOKUP(D1185,TH!D$4:K$3889,6,0))=TRUE,"Nợ HP",""))</f>
        <v/>
      </c>
      <c r="Q1185" s="174">
        <f t="shared" si="187"/>
        <v>1183</v>
      </c>
      <c r="R1185" s="175">
        <f t="shared" si="186"/>
        <v>1</v>
      </c>
    </row>
    <row r="1186" spans="1:18" ht="24.75" customHeight="1">
      <c r="A1186" s="54">
        <f t="shared" si="185"/>
        <v>1184</v>
      </c>
      <c r="B1186" s="55" t="str">
        <f t="shared" si="182"/>
        <v>K16E4629</v>
      </c>
      <c r="C1186" s="54">
        <f t="shared" si="183"/>
        <v>29</v>
      </c>
      <c r="D1186" s="50">
        <v>162233592</v>
      </c>
      <c r="E1186" s="57" t="s">
        <v>1877</v>
      </c>
      <c r="F1186" s="58" t="s">
        <v>1596</v>
      </c>
      <c r="G1186" s="53" t="s">
        <v>1878</v>
      </c>
      <c r="H1186" s="51" t="s">
        <v>1846</v>
      </c>
      <c r="I1186" s="56">
        <v>107</v>
      </c>
      <c r="J1186" s="52" t="s">
        <v>1847</v>
      </c>
      <c r="K1186" s="171" t="str">
        <f t="shared" si="188"/>
        <v>107K16E46</v>
      </c>
      <c r="L1186" s="172">
        <f t="shared" si="184"/>
        <v>1</v>
      </c>
      <c r="M1186" s="173"/>
      <c r="N1186" s="174" t="str">
        <f t="shared" si="181"/>
        <v/>
      </c>
      <c r="O1186" s="190" t="str">
        <f>VLOOKUP(D1186,TH!D$3:K$3889,6,0)</f>
        <v>x</v>
      </c>
      <c r="P1186" s="175" t="str">
        <f>IF(M1186&lt;&gt;0,M1186,IF(ISNA(VLOOKUP(D1186,TH!D$4:K$3889,6,0))=TRUE,"Nợ HP",""))</f>
        <v/>
      </c>
      <c r="Q1186" s="174">
        <f t="shared" si="187"/>
        <v>1184</v>
      </c>
      <c r="R1186" s="175">
        <f t="shared" si="186"/>
        <v>1</v>
      </c>
    </row>
    <row r="1187" spans="1:18" ht="24.75" customHeight="1">
      <c r="A1187" s="54">
        <f t="shared" si="185"/>
        <v>1185</v>
      </c>
      <c r="B1187" s="55" t="str">
        <f t="shared" si="182"/>
        <v>K16E4630</v>
      </c>
      <c r="C1187" s="54">
        <f t="shared" si="183"/>
        <v>30</v>
      </c>
      <c r="D1187" s="50">
        <v>162233607</v>
      </c>
      <c r="E1187" s="57" t="s">
        <v>1879</v>
      </c>
      <c r="F1187" s="58" t="s">
        <v>396</v>
      </c>
      <c r="G1187" s="53" t="s">
        <v>517</v>
      </c>
      <c r="H1187" s="51" t="s">
        <v>1846</v>
      </c>
      <c r="I1187" s="56">
        <v>107</v>
      </c>
      <c r="J1187" s="52" t="s">
        <v>1847</v>
      </c>
      <c r="K1187" s="171" t="str">
        <f t="shared" si="188"/>
        <v>107K16E46</v>
      </c>
      <c r="L1187" s="172">
        <f t="shared" si="184"/>
        <v>1</v>
      </c>
      <c r="M1187" s="173"/>
      <c r="N1187" s="174" t="str">
        <f t="shared" si="181"/>
        <v/>
      </c>
      <c r="O1187" s="190" t="str">
        <f>VLOOKUP(D1187,TH!D$3:K$3889,6,0)</f>
        <v>x</v>
      </c>
      <c r="P1187" s="175" t="str">
        <f>IF(M1187&lt;&gt;0,M1187,IF(ISNA(VLOOKUP(D1187,TH!D$4:K$3889,6,0))=TRUE,"Nợ HP",""))</f>
        <v/>
      </c>
      <c r="Q1187" s="174">
        <f t="shared" si="187"/>
        <v>1185</v>
      </c>
      <c r="R1187" s="175">
        <f t="shared" si="186"/>
        <v>1</v>
      </c>
    </row>
    <row r="1188" spans="1:18" ht="24.75" customHeight="1">
      <c r="A1188" s="54">
        <f t="shared" si="185"/>
        <v>1186</v>
      </c>
      <c r="B1188" s="55" t="str">
        <f t="shared" si="182"/>
        <v>K16E4631</v>
      </c>
      <c r="C1188" s="54">
        <f t="shared" si="183"/>
        <v>31</v>
      </c>
      <c r="D1188" s="50">
        <v>162233611</v>
      </c>
      <c r="E1188" s="57" t="s">
        <v>1880</v>
      </c>
      <c r="F1188" s="58" t="s">
        <v>1659</v>
      </c>
      <c r="G1188" s="53" t="s">
        <v>1179</v>
      </c>
      <c r="H1188" s="51" t="s">
        <v>1846</v>
      </c>
      <c r="I1188" s="56">
        <v>107</v>
      </c>
      <c r="J1188" s="52" t="s">
        <v>1847</v>
      </c>
      <c r="K1188" s="171" t="str">
        <f t="shared" si="188"/>
        <v>107K16E46</v>
      </c>
      <c r="L1188" s="172">
        <f t="shared" si="184"/>
        <v>1</v>
      </c>
      <c r="M1188" s="173"/>
      <c r="N1188" s="174" t="str">
        <f t="shared" si="181"/>
        <v/>
      </c>
      <c r="O1188" s="190" t="str">
        <f>VLOOKUP(D1188,TH!D$3:K$3889,6,0)</f>
        <v>x</v>
      </c>
      <c r="P1188" s="175" t="str">
        <f>IF(M1188&lt;&gt;0,M1188,IF(ISNA(VLOOKUP(D1188,TH!D$4:K$3889,6,0))=TRUE,"Nợ HP",""))</f>
        <v/>
      </c>
      <c r="Q1188" s="174">
        <f t="shared" si="187"/>
        <v>1186</v>
      </c>
      <c r="R1188" s="175">
        <f t="shared" si="186"/>
        <v>1</v>
      </c>
    </row>
    <row r="1189" spans="1:18" ht="24.75" customHeight="1">
      <c r="A1189" s="54">
        <f t="shared" si="185"/>
        <v>1187</v>
      </c>
      <c r="B1189" s="55" t="str">
        <f t="shared" si="182"/>
        <v>K16E4632</v>
      </c>
      <c r="C1189" s="54">
        <f t="shared" si="183"/>
        <v>32</v>
      </c>
      <c r="D1189" s="50">
        <v>162233615</v>
      </c>
      <c r="E1189" s="57" t="s">
        <v>1391</v>
      </c>
      <c r="F1189" s="58" t="s">
        <v>1739</v>
      </c>
      <c r="G1189" s="53" t="s">
        <v>881</v>
      </c>
      <c r="H1189" s="51" t="s">
        <v>1846</v>
      </c>
      <c r="I1189" s="56">
        <v>107</v>
      </c>
      <c r="J1189" s="52" t="s">
        <v>1847</v>
      </c>
      <c r="K1189" s="171" t="str">
        <f t="shared" si="188"/>
        <v>107K16E46</v>
      </c>
      <c r="L1189" s="172">
        <f t="shared" si="184"/>
        <v>1</v>
      </c>
      <c r="M1189" s="173"/>
      <c r="N1189" s="174" t="str">
        <f t="shared" si="181"/>
        <v/>
      </c>
      <c r="O1189" s="190" t="str">
        <f>VLOOKUP(D1189,TH!D$3:K$3889,6,0)</f>
        <v>x</v>
      </c>
      <c r="P1189" s="175" t="str">
        <f>IF(M1189&lt;&gt;0,M1189,IF(ISNA(VLOOKUP(D1189,TH!D$4:K$3889,6,0))=TRUE,"Nợ HP",""))</f>
        <v/>
      </c>
      <c r="Q1189" s="174">
        <f t="shared" si="187"/>
        <v>1187</v>
      </c>
      <c r="R1189" s="175">
        <f t="shared" si="186"/>
        <v>1</v>
      </c>
    </row>
    <row r="1190" spans="1:18" ht="24.75" customHeight="1">
      <c r="A1190" s="54">
        <f t="shared" si="185"/>
        <v>1188</v>
      </c>
      <c r="B1190" s="55" t="str">
        <f t="shared" si="182"/>
        <v>K16E4633</v>
      </c>
      <c r="C1190" s="54">
        <f t="shared" si="183"/>
        <v>33</v>
      </c>
      <c r="D1190" s="50">
        <v>162233621</v>
      </c>
      <c r="E1190" s="57" t="s">
        <v>1881</v>
      </c>
      <c r="F1190" s="58" t="s">
        <v>657</v>
      </c>
      <c r="G1190" s="53" t="s">
        <v>231</v>
      </c>
      <c r="H1190" s="51" t="s">
        <v>1846</v>
      </c>
      <c r="I1190" s="56">
        <v>107</v>
      </c>
      <c r="J1190" s="52" t="s">
        <v>1847</v>
      </c>
      <c r="K1190" s="171" t="str">
        <f t="shared" si="188"/>
        <v>107K16E46</v>
      </c>
      <c r="L1190" s="172">
        <f t="shared" si="184"/>
        <v>1</v>
      </c>
      <c r="M1190" s="173"/>
      <c r="N1190" s="174" t="str">
        <f t="shared" si="181"/>
        <v/>
      </c>
      <c r="O1190" s="190" t="str">
        <f>VLOOKUP(D1190,TH!D$3:K$3889,6,0)</f>
        <v>x</v>
      </c>
      <c r="P1190" s="175" t="str">
        <f>IF(M1190&lt;&gt;0,M1190,IF(ISNA(VLOOKUP(D1190,TH!D$4:K$3889,6,0))=TRUE,"Nợ HP",""))</f>
        <v/>
      </c>
      <c r="Q1190" s="174">
        <f t="shared" si="187"/>
        <v>1188</v>
      </c>
      <c r="R1190" s="175">
        <f t="shared" si="186"/>
        <v>1</v>
      </c>
    </row>
    <row r="1191" spans="1:18" ht="24.75" customHeight="1">
      <c r="A1191" s="54">
        <f t="shared" si="185"/>
        <v>1189</v>
      </c>
      <c r="B1191" s="55" t="str">
        <f t="shared" si="182"/>
        <v>K16E4634</v>
      </c>
      <c r="C1191" s="54">
        <f t="shared" si="183"/>
        <v>34</v>
      </c>
      <c r="D1191" s="50">
        <v>162233629</v>
      </c>
      <c r="E1191" s="57" t="s">
        <v>1882</v>
      </c>
      <c r="F1191" s="58" t="s">
        <v>300</v>
      </c>
      <c r="G1191" s="53" t="s">
        <v>1883</v>
      </c>
      <c r="H1191" s="51" t="s">
        <v>1846</v>
      </c>
      <c r="I1191" s="56">
        <v>107</v>
      </c>
      <c r="J1191" s="52" t="s">
        <v>1847</v>
      </c>
      <c r="K1191" s="171" t="str">
        <f t="shared" si="188"/>
        <v>107K16E46</v>
      </c>
      <c r="L1191" s="172">
        <f t="shared" si="184"/>
        <v>1</v>
      </c>
      <c r="M1191" s="173"/>
      <c r="N1191" s="174" t="str">
        <f t="shared" si="181"/>
        <v/>
      </c>
      <c r="O1191" s="190" t="str">
        <f>VLOOKUP(D1191,TH!D$3:K$3889,6,0)</f>
        <v>x</v>
      </c>
      <c r="P1191" s="175" t="str">
        <f>IF(M1191&lt;&gt;0,M1191,IF(ISNA(VLOOKUP(D1191,TH!D$4:K$3889,6,0))=TRUE,"Nợ HP",""))</f>
        <v/>
      </c>
      <c r="Q1191" s="174">
        <f t="shared" si="187"/>
        <v>1189</v>
      </c>
      <c r="R1191" s="175">
        <f t="shared" si="186"/>
        <v>1</v>
      </c>
    </row>
    <row r="1192" spans="1:18" ht="24.75" customHeight="1">
      <c r="A1192" s="54">
        <f t="shared" si="185"/>
        <v>1190</v>
      </c>
      <c r="B1192" s="55" t="str">
        <f t="shared" si="182"/>
        <v>K16E4635</v>
      </c>
      <c r="C1192" s="54">
        <f t="shared" si="183"/>
        <v>35</v>
      </c>
      <c r="D1192" s="50">
        <v>162233632</v>
      </c>
      <c r="E1192" s="57" t="s">
        <v>1884</v>
      </c>
      <c r="F1192" s="58" t="s">
        <v>303</v>
      </c>
      <c r="G1192" s="53" t="s">
        <v>633</v>
      </c>
      <c r="H1192" s="51" t="s">
        <v>1846</v>
      </c>
      <c r="I1192" s="56">
        <v>107</v>
      </c>
      <c r="J1192" s="52" t="s">
        <v>1847</v>
      </c>
      <c r="K1192" s="171" t="str">
        <f t="shared" si="188"/>
        <v>107K16E46</v>
      </c>
      <c r="L1192" s="172">
        <f t="shared" si="184"/>
        <v>1</v>
      </c>
      <c r="M1192" s="173"/>
      <c r="N1192" s="174" t="str">
        <f t="shared" si="181"/>
        <v/>
      </c>
      <c r="O1192" s="190" t="str">
        <f>VLOOKUP(D1192,TH!D$3:K$3889,6,0)</f>
        <v>x</v>
      </c>
      <c r="P1192" s="175" t="str">
        <f>IF(M1192&lt;&gt;0,M1192,IF(ISNA(VLOOKUP(D1192,TH!D$4:K$3889,6,0))=TRUE,"Nợ HP",""))</f>
        <v/>
      </c>
      <c r="Q1192" s="174">
        <f t="shared" si="187"/>
        <v>1190</v>
      </c>
      <c r="R1192" s="175">
        <f t="shared" si="186"/>
        <v>1</v>
      </c>
    </row>
    <row r="1193" spans="1:18" ht="24.75" customHeight="1">
      <c r="A1193" s="54">
        <f t="shared" si="185"/>
        <v>1191</v>
      </c>
      <c r="B1193" s="55" t="str">
        <f t="shared" si="182"/>
        <v>K16E4636</v>
      </c>
      <c r="C1193" s="54">
        <f t="shared" si="183"/>
        <v>36</v>
      </c>
      <c r="D1193" s="50">
        <v>162233637</v>
      </c>
      <c r="E1193" s="57" t="s">
        <v>1885</v>
      </c>
      <c r="F1193" s="58" t="s">
        <v>565</v>
      </c>
      <c r="G1193" s="53" t="s">
        <v>1886</v>
      </c>
      <c r="H1193" s="51" t="s">
        <v>1846</v>
      </c>
      <c r="I1193" s="56">
        <v>107</v>
      </c>
      <c r="J1193" s="52" t="s">
        <v>1847</v>
      </c>
      <c r="K1193" s="171" t="str">
        <f t="shared" si="188"/>
        <v>107K16E46</v>
      </c>
      <c r="L1193" s="172">
        <f t="shared" si="184"/>
        <v>1</v>
      </c>
      <c r="M1193" s="173"/>
      <c r="N1193" s="174" t="str">
        <f t="shared" si="181"/>
        <v/>
      </c>
      <c r="O1193" s="190" t="str">
        <f>VLOOKUP(D1193,TH!D$3:K$3889,6,0)</f>
        <v>x</v>
      </c>
      <c r="P1193" s="175" t="str">
        <f>IF(M1193&lt;&gt;0,M1193,IF(ISNA(VLOOKUP(D1193,TH!D$4:K$3889,6,0))=TRUE,"Nợ HP",""))</f>
        <v/>
      </c>
      <c r="Q1193" s="174">
        <f t="shared" si="187"/>
        <v>1191</v>
      </c>
      <c r="R1193" s="175">
        <f t="shared" si="186"/>
        <v>1</v>
      </c>
    </row>
    <row r="1194" spans="1:18" ht="24.75" customHeight="1">
      <c r="A1194" s="54">
        <f t="shared" si="185"/>
        <v>1192</v>
      </c>
      <c r="B1194" s="55" t="str">
        <f t="shared" si="182"/>
        <v>K16E4637</v>
      </c>
      <c r="C1194" s="54">
        <f t="shared" si="183"/>
        <v>37</v>
      </c>
      <c r="D1194" s="50">
        <v>162233641</v>
      </c>
      <c r="E1194" s="57" t="s">
        <v>1887</v>
      </c>
      <c r="F1194" s="58" t="s">
        <v>308</v>
      </c>
      <c r="G1194" s="53" t="s">
        <v>888</v>
      </c>
      <c r="H1194" s="51" t="s">
        <v>1846</v>
      </c>
      <c r="I1194" s="56">
        <v>107</v>
      </c>
      <c r="J1194" s="52" t="s">
        <v>1847</v>
      </c>
      <c r="K1194" s="171" t="str">
        <f t="shared" si="188"/>
        <v>107K16E46</v>
      </c>
      <c r="L1194" s="172">
        <f t="shared" si="184"/>
        <v>1</v>
      </c>
      <c r="M1194" s="173"/>
      <c r="N1194" s="174" t="str">
        <f t="shared" si="181"/>
        <v/>
      </c>
      <c r="O1194" s="190" t="str">
        <f>VLOOKUP(D1194,TH!D$3:K$3889,6,0)</f>
        <v>x</v>
      </c>
      <c r="P1194" s="175" t="str">
        <f>IF(M1194&lt;&gt;0,M1194,IF(ISNA(VLOOKUP(D1194,TH!D$4:K$3889,6,0))=TRUE,"Nợ HP",""))</f>
        <v/>
      </c>
      <c r="Q1194" s="174">
        <f t="shared" si="187"/>
        <v>1192</v>
      </c>
      <c r="R1194" s="175">
        <f t="shared" si="186"/>
        <v>1</v>
      </c>
    </row>
    <row r="1195" spans="1:18" ht="24.75" customHeight="1">
      <c r="A1195" s="54">
        <f t="shared" si="185"/>
        <v>1193</v>
      </c>
      <c r="B1195" s="55" t="str">
        <f t="shared" si="182"/>
        <v>K16E4638</v>
      </c>
      <c r="C1195" s="54">
        <f t="shared" si="183"/>
        <v>38</v>
      </c>
      <c r="D1195" s="50">
        <v>162233643</v>
      </c>
      <c r="E1195" s="57" t="s">
        <v>1888</v>
      </c>
      <c r="F1195" s="58" t="s">
        <v>311</v>
      </c>
      <c r="G1195" s="53" t="s">
        <v>1031</v>
      </c>
      <c r="H1195" s="51" t="s">
        <v>1846</v>
      </c>
      <c r="I1195" s="56">
        <v>107</v>
      </c>
      <c r="J1195" s="52" t="s">
        <v>1847</v>
      </c>
      <c r="K1195" s="171" t="str">
        <f t="shared" si="188"/>
        <v>107K16E46</v>
      </c>
      <c r="L1195" s="172">
        <f t="shared" si="184"/>
        <v>1</v>
      </c>
      <c r="M1195" s="173"/>
      <c r="N1195" s="174" t="str">
        <f t="shared" si="181"/>
        <v/>
      </c>
      <c r="O1195" s="190" t="str">
        <f>VLOOKUP(D1195,TH!D$3:K$3889,6,0)</f>
        <v>x</v>
      </c>
      <c r="P1195" s="175" t="str">
        <f>IF(M1195&lt;&gt;0,M1195,IF(ISNA(VLOOKUP(D1195,TH!D$4:K$3889,6,0))=TRUE,"Nợ HP",""))</f>
        <v/>
      </c>
      <c r="Q1195" s="174">
        <f t="shared" si="187"/>
        <v>1193</v>
      </c>
      <c r="R1195" s="175">
        <f t="shared" si="186"/>
        <v>1</v>
      </c>
    </row>
    <row r="1196" spans="1:18" ht="24.75" customHeight="1">
      <c r="A1196" s="54">
        <f t="shared" si="185"/>
        <v>1194</v>
      </c>
      <c r="B1196" s="55" t="str">
        <f t="shared" si="182"/>
        <v>K16E4639</v>
      </c>
      <c r="C1196" s="54">
        <f t="shared" si="183"/>
        <v>39</v>
      </c>
      <c r="D1196" s="50">
        <v>132234890</v>
      </c>
      <c r="E1196" s="57" t="s">
        <v>281</v>
      </c>
      <c r="F1196" s="58" t="s">
        <v>1869</v>
      </c>
      <c r="G1196" s="53"/>
      <c r="H1196" s="51" t="s">
        <v>113</v>
      </c>
      <c r="I1196" s="56">
        <v>107</v>
      </c>
      <c r="J1196" s="52" t="s">
        <v>1847</v>
      </c>
      <c r="K1196" s="171" t="str">
        <f t="shared" si="188"/>
        <v>107K16E46</v>
      </c>
      <c r="L1196" s="172">
        <f t="shared" si="184"/>
        <v>1</v>
      </c>
      <c r="M1196" s="173"/>
      <c r="N1196" s="174" t="str">
        <f t="shared" si="181"/>
        <v/>
      </c>
      <c r="O1196" s="190" t="str">
        <f>VLOOKUP(D1196,TH!D$3:K$3889,6,0)</f>
        <v>x</v>
      </c>
      <c r="P1196" s="175" t="str">
        <f>IF(M1196&lt;&gt;0,M1196,IF(ISNA(VLOOKUP(D1196,TH!D$4:K$3889,6,0))=TRUE,"Nợ HP",""))</f>
        <v/>
      </c>
      <c r="Q1196" s="174">
        <f t="shared" si="187"/>
        <v>1194</v>
      </c>
      <c r="R1196" s="175">
        <f t="shared" si="186"/>
        <v>1</v>
      </c>
    </row>
    <row r="1197" spans="1:18" ht="24.75" customHeight="1">
      <c r="A1197" s="54">
        <f t="shared" si="185"/>
        <v>1195</v>
      </c>
      <c r="B1197" s="55" t="str">
        <f t="shared" si="182"/>
        <v>K16E4701</v>
      </c>
      <c r="C1197" s="54">
        <f t="shared" si="183"/>
        <v>1</v>
      </c>
      <c r="D1197" s="50">
        <v>162233435</v>
      </c>
      <c r="E1197" s="57" t="s">
        <v>1889</v>
      </c>
      <c r="F1197" s="58" t="s">
        <v>486</v>
      </c>
      <c r="G1197" s="53" t="s">
        <v>1623</v>
      </c>
      <c r="H1197" s="51" t="s">
        <v>113</v>
      </c>
      <c r="I1197" s="56">
        <v>107</v>
      </c>
      <c r="J1197" s="52" t="s">
        <v>1890</v>
      </c>
      <c r="K1197" s="171" t="str">
        <f t="shared" si="188"/>
        <v>107K16E47</v>
      </c>
      <c r="L1197" s="172">
        <f t="shared" si="184"/>
        <v>1</v>
      </c>
      <c r="M1197" s="173"/>
      <c r="N1197" s="174" t="str">
        <f t="shared" si="181"/>
        <v/>
      </c>
      <c r="O1197" s="190" t="str">
        <f>VLOOKUP(D1197,TH!D$3:K$3889,6,0)</f>
        <v>x</v>
      </c>
      <c r="P1197" s="175" t="str">
        <f>IF(M1197&lt;&gt;0,M1197,IF(ISNA(VLOOKUP(D1197,TH!D$4:K$3889,6,0))=TRUE,"Nợ HP",""))</f>
        <v/>
      </c>
      <c r="Q1197" s="174">
        <f t="shared" si="187"/>
        <v>1195</v>
      </c>
      <c r="R1197" s="175">
        <f t="shared" si="186"/>
        <v>1</v>
      </c>
    </row>
    <row r="1198" spans="1:18" ht="24.75" customHeight="1">
      <c r="A1198" s="54">
        <f t="shared" si="185"/>
        <v>1196</v>
      </c>
      <c r="B1198" s="55" t="str">
        <f t="shared" si="182"/>
        <v>K16E4702</v>
      </c>
      <c r="C1198" s="54">
        <f t="shared" si="183"/>
        <v>2</v>
      </c>
      <c r="D1198" s="50">
        <v>152233065</v>
      </c>
      <c r="E1198" s="57" t="s">
        <v>1891</v>
      </c>
      <c r="F1198" s="58" t="s">
        <v>486</v>
      </c>
      <c r="G1198" s="53">
        <v>33258</v>
      </c>
      <c r="H1198" s="51" t="s">
        <v>113</v>
      </c>
      <c r="I1198" s="56">
        <v>107</v>
      </c>
      <c r="J1198" s="52" t="s">
        <v>1890</v>
      </c>
      <c r="K1198" s="171" t="str">
        <f t="shared" si="188"/>
        <v>107K16E47</v>
      </c>
      <c r="L1198" s="172">
        <f t="shared" si="184"/>
        <v>1</v>
      </c>
      <c r="M1198" s="173"/>
      <c r="N1198" s="174" t="str">
        <f t="shared" si="181"/>
        <v/>
      </c>
      <c r="O1198" s="190" t="str">
        <f>VLOOKUP(D1198,TH!D$3:K$3889,6,0)</f>
        <v>x</v>
      </c>
      <c r="P1198" s="175" t="str">
        <f>IF(M1198&lt;&gt;0,M1198,IF(ISNA(VLOOKUP(D1198,TH!D$4:K$3889,6,0))=TRUE,"Nợ HP",""))</f>
        <v/>
      </c>
      <c r="Q1198" s="174">
        <f t="shared" si="187"/>
        <v>1196</v>
      </c>
      <c r="R1198" s="175">
        <f t="shared" si="186"/>
        <v>1</v>
      </c>
    </row>
    <row r="1199" spans="1:18" ht="24.75" customHeight="1">
      <c r="A1199" s="54">
        <f t="shared" si="185"/>
        <v>1197</v>
      </c>
      <c r="B1199" s="55" t="str">
        <f t="shared" si="182"/>
        <v>K16E4703</v>
      </c>
      <c r="C1199" s="54">
        <f t="shared" si="183"/>
        <v>3</v>
      </c>
      <c r="D1199" s="50">
        <v>152232918</v>
      </c>
      <c r="E1199" s="57" t="s">
        <v>1892</v>
      </c>
      <c r="F1199" s="58" t="s">
        <v>417</v>
      </c>
      <c r="G1199" s="53" t="s">
        <v>507</v>
      </c>
      <c r="H1199" s="51" t="s">
        <v>113</v>
      </c>
      <c r="I1199" s="56">
        <v>107</v>
      </c>
      <c r="J1199" s="52" t="s">
        <v>1890</v>
      </c>
      <c r="K1199" s="171" t="str">
        <f t="shared" si="188"/>
        <v>107K16E47</v>
      </c>
      <c r="L1199" s="172">
        <f t="shared" si="184"/>
        <v>1</v>
      </c>
      <c r="M1199" s="173"/>
      <c r="N1199" s="174" t="str">
        <f t="shared" si="181"/>
        <v/>
      </c>
      <c r="O1199" s="190" t="str">
        <f>VLOOKUP(D1199,TH!D$3:K$3889,6,0)</f>
        <v>x</v>
      </c>
      <c r="P1199" s="175" t="str">
        <f>IF(M1199&lt;&gt;0,M1199,IF(ISNA(VLOOKUP(D1199,TH!D$4:K$3889,6,0))=TRUE,"Nợ HP",""))</f>
        <v/>
      </c>
      <c r="Q1199" s="174">
        <f t="shared" si="187"/>
        <v>1197</v>
      </c>
      <c r="R1199" s="175">
        <f t="shared" si="186"/>
        <v>1</v>
      </c>
    </row>
    <row r="1200" spans="1:18" ht="24.75" customHeight="1">
      <c r="A1200" s="54">
        <f t="shared" si="185"/>
        <v>1198</v>
      </c>
      <c r="B1200" s="55" t="str">
        <f t="shared" si="182"/>
        <v>K16E4704</v>
      </c>
      <c r="C1200" s="54">
        <f t="shared" si="183"/>
        <v>4</v>
      </c>
      <c r="D1200" s="50">
        <v>162233453</v>
      </c>
      <c r="E1200" s="57" t="s">
        <v>1893</v>
      </c>
      <c r="F1200" s="58" t="s">
        <v>417</v>
      </c>
      <c r="G1200" s="53" t="s">
        <v>225</v>
      </c>
      <c r="H1200" s="51" t="s">
        <v>113</v>
      </c>
      <c r="I1200" s="56">
        <v>107</v>
      </c>
      <c r="J1200" s="52" t="s">
        <v>1890</v>
      </c>
      <c r="K1200" s="171" t="str">
        <f t="shared" si="188"/>
        <v>107K16E47</v>
      </c>
      <c r="L1200" s="172">
        <f t="shared" si="184"/>
        <v>1</v>
      </c>
      <c r="M1200" s="173"/>
      <c r="N1200" s="174" t="str">
        <f t="shared" si="181"/>
        <v/>
      </c>
      <c r="O1200" s="190" t="str">
        <f>VLOOKUP(D1200,TH!D$3:K$3889,6,0)</f>
        <v>x</v>
      </c>
      <c r="P1200" s="175" t="str">
        <f>IF(M1200&lt;&gt;0,M1200,IF(ISNA(VLOOKUP(D1200,TH!D$4:K$3889,6,0))=TRUE,"Nợ HP",""))</f>
        <v/>
      </c>
      <c r="Q1200" s="174">
        <f t="shared" si="187"/>
        <v>1198</v>
      </c>
      <c r="R1200" s="175">
        <f t="shared" si="186"/>
        <v>1</v>
      </c>
    </row>
    <row r="1201" spans="1:18" ht="24.75" customHeight="1">
      <c r="A1201" s="54">
        <f t="shared" si="185"/>
        <v>1199</v>
      </c>
      <c r="B1201" s="55" t="str">
        <f t="shared" si="182"/>
        <v>K16E4705</v>
      </c>
      <c r="C1201" s="54">
        <f t="shared" si="183"/>
        <v>5</v>
      </c>
      <c r="D1201" s="50">
        <v>162233455</v>
      </c>
      <c r="E1201" s="57" t="s">
        <v>1894</v>
      </c>
      <c r="F1201" s="58" t="s">
        <v>417</v>
      </c>
      <c r="G1201" s="53" t="s">
        <v>1895</v>
      </c>
      <c r="H1201" s="51" t="s">
        <v>1800</v>
      </c>
      <c r="I1201" s="56">
        <v>107</v>
      </c>
      <c r="J1201" s="52" t="s">
        <v>1890</v>
      </c>
      <c r="K1201" s="171" t="str">
        <f t="shared" si="188"/>
        <v>107K16E47</v>
      </c>
      <c r="L1201" s="172">
        <f t="shared" si="184"/>
        <v>1</v>
      </c>
      <c r="M1201" s="173"/>
      <c r="N1201" s="174" t="str">
        <f t="shared" si="181"/>
        <v/>
      </c>
      <c r="O1201" s="190" t="str">
        <f>VLOOKUP(D1201,TH!D$3:K$3889,6,0)</f>
        <v>x</v>
      </c>
      <c r="P1201" s="175" t="str">
        <f>IF(M1201&lt;&gt;0,M1201,IF(ISNA(VLOOKUP(D1201,TH!D$4:K$3889,6,0))=TRUE,"Nợ HP",""))</f>
        <v/>
      </c>
      <c r="Q1201" s="174">
        <f t="shared" si="187"/>
        <v>1199</v>
      </c>
      <c r="R1201" s="175">
        <f t="shared" si="186"/>
        <v>1</v>
      </c>
    </row>
    <row r="1202" spans="1:18" ht="24.75" customHeight="1">
      <c r="A1202" s="54">
        <f t="shared" si="185"/>
        <v>1200</v>
      </c>
      <c r="B1202" s="55" t="str">
        <f t="shared" si="182"/>
        <v>K16E4706</v>
      </c>
      <c r="C1202" s="54">
        <f t="shared" si="183"/>
        <v>6</v>
      </c>
      <c r="D1202" s="50">
        <v>162233457</v>
      </c>
      <c r="E1202" s="57" t="s">
        <v>1896</v>
      </c>
      <c r="F1202" s="58" t="s">
        <v>422</v>
      </c>
      <c r="G1202" s="53" t="s">
        <v>821</v>
      </c>
      <c r="H1202" s="51" t="s">
        <v>113</v>
      </c>
      <c r="I1202" s="56">
        <v>107</v>
      </c>
      <c r="J1202" s="52" t="s">
        <v>1890</v>
      </c>
      <c r="K1202" s="171" t="str">
        <f t="shared" si="188"/>
        <v>107K16E47</v>
      </c>
      <c r="L1202" s="172">
        <f t="shared" si="184"/>
        <v>1</v>
      </c>
      <c r="M1202" s="173"/>
      <c r="N1202" s="174" t="str">
        <f t="shared" si="181"/>
        <v/>
      </c>
      <c r="O1202" s="190" t="str">
        <f>VLOOKUP(D1202,TH!D$3:K$3889,6,0)</f>
        <v>x</v>
      </c>
      <c r="P1202" s="175" t="str">
        <f>IF(M1202&lt;&gt;0,M1202,IF(ISNA(VLOOKUP(D1202,TH!D$4:K$3889,6,0))=TRUE,"Nợ HP",""))</f>
        <v/>
      </c>
      <c r="Q1202" s="174">
        <f t="shared" si="187"/>
        <v>1200</v>
      </c>
      <c r="R1202" s="175">
        <f t="shared" si="186"/>
        <v>1</v>
      </c>
    </row>
    <row r="1203" spans="1:18" ht="24.75" customHeight="1">
      <c r="A1203" s="54">
        <f t="shared" si="185"/>
        <v>1201</v>
      </c>
      <c r="B1203" s="55" t="str">
        <f t="shared" si="182"/>
        <v>K16E4707</v>
      </c>
      <c r="C1203" s="54">
        <f t="shared" si="183"/>
        <v>7</v>
      </c>
      <c r="D1203" s="50">
        <v>162233459</v>
      </c>
      <c r="E1203" s="57" t="s">
        <v>1897</v>
      </c>
      <c r="F1203" s="58" t="s">
        <v>184</v>
      </c>
      <c r="G1203" s="53" t="s">
        <v>456</v>
      </c>
      <c r="H1203" s="51" t="s">
        <v>113</v>
      </c>
      <c r="I1203" s="56">
        <v>107</v>
      </c>
      <c r="J1203" s="52" t="s">
        <v>1890</v>
      </c>
      <c r="K1203" s="171" t="str">
        <f t="shared" si="188"/>
        <v>107K16E47</v>
      </c>
      <c r="L1203" s="172">
        <f t="shared" si="184"/>
        <v>1</v>
      </c>
      <c r="M1203" s="173"/>
      <c r="N1203" s="174" t="str">
        <f t="shared" si="181"/>
        <v/>
      </c>
      <c r="O1203" s="190" t="str">
        <f>VLOOKUP(D1203,TH!D$3:K$3889,6,0)</f>
        <v>x</v>
      </c>
      <c r="P1203" s="175" t="str">
        <f>IF(M1203&lt;&gt;0,M1203,IF(ISNA(VLOOKUP(D1203,TH!D$4:K$3889,6,0))=TRUE,"Nợ HP",""))</f>
        <v/>
      </c>
      <c r="Q1203" s="174">
        <f t="shared" si="187"/>
        <v>1201</v>
      </c>
      <c r="R1203" s="175">
        <f t="shared" si="186"/>
        <v>1</v>
      </c>
    </row>
    <row r="1204" spans="1:18" ht="24.75" customHeight="1">
      <c r="A1204" s="54">
        <f t="shared" si="185"/>
        <v>1202</v>
      </c>
      <c r="B1204" s="55" t="str">
        <f t="shared" si="182"/>
        <v>K16E4708</v>
      </c>
      <c r="C1204" s="54">
        <f t="shared" si="183"/>
        <v>8</v>
      </c>
      <c r="D1204" s="50">
        <v>162233460</v>
      </c>
      <c r="E1204" s="57" t="s">
        <v>1898</v>
      </c>
      <c r="F1204" s="58" t="s">
        <v>184</v>
      </c>
      <c r="G1204" s="53" t="s">
        <v>1876</v>
      </c>
      <c r="H1204" s="51" t="s">
        <v>113</v>
      </c>
      <c r="I1204" s="56">
        <v>107</v>
      </c>
      <c r="J1204" s="52" t="s">
        <v>1890</v>
      </c>
      <c r="K1204" s="171" t="str">
        <f t="shared" si="188"/>
        <v>107K16E47</v>
      </c>
      <c r="L1204" s="172">
        <f t="shared" si="184"/>
        <v>1</v>
      </c>
      <c r="M1204" s="173"/>
      <c r="N1204" s="174" t="str">
        <f t="shared" si="181"/>
        <v/>
      </c>
      <c r="O1204" s="190" t="str">
        <f>VLOOKUP(D1204,TH!D$3:K$3889,6,0)</f>
        <v>x</v>
      </c>
      <c r="P1204" s="175" t="str">
        <f>IF(M1204&lt;&gt;0,M1204,IF(ISNA(VLOOKUP(D1204,TH!D$4:K$3889,6,0))=TRUE,"Nợ HP",""))</f>
        <v/>
      </c>
      <c r="Q1204" s="174">
        <f t="shared" si="187"/>
        <v>1202</v>
      </c>
      <c r="R1204" s="175">
        <f t="shared" si="186"/>
        <v>1</v>
      </c>
    </row>
    <row r="1205" spans="1:18" ht="24.75" customHeight="1">
      <c r="A1205" s="54">
        <f t="shared" si="185"/>
        <v>1203</v>
      </c>
      <c r="B1205" s="55" t="str">
        <f t="shared" si="182"/>
        <v>K16E4709</v>
      </c>
      <c r="C1205" s="54">
        <f t="shared" si="183"/>
        <v>9</v>
      </c>
      <c r="D1205" s="50">
        <v>152232947</v>
      </c>
      <c r="E1205" s="57" t="s">
        <v>1899</v>
      </c>
      <c r="F1205" s="58" t="s">
        <v>184</v>
      </c>
      <c r="G1205" s="53"/>
      <c r="H1205" s="51" t="s">
        <v>113</v>
      </c>
      <c r="I1205" s="56">
        <v>107</v>
      </c>
      <c r="J1205" s="52" t="s">
        <v>1890</v>
      </c>
      <c r="K1205" s="171" t="str">
        <f t="shared" si="188"/>
        <v>107K16E47</v>
      </c>
      <c r="L1205" s="172">
        <f t="shared" si="184"/>
        <v>1</v>
      </c>
      <c r="M1205" s="173"/>
      <c r="N1205" s="174" t="str">
        <f t="shared" si="181"/>
        <v/>
      </c>
      <c r="O1205" s="190" t="str">
        <f>VLOOKUP(D1205,TH!D$3:K$3889,6,0)</f>
        <v>x</v>
      </c>
      <c r="P1205" s="175" t="str">
        <f>IF(M1205&lt;&gt;0,M1205,IF(ISNA(VLOOKUP(D1205,TH!D$4:K$3889,6,0))=TRUE,"Nợ HP",""))</f>
        <v/>
      </c>
      <c r="Q1205" s="174">
        <f t="shared" si="187"/>
        <v>1203</v>
      </c>
      <c r="R1205" s="175">
        <f t="shared" si="186"/>
        <v>1</v>
      </c>
    </row>
    <row r="1206" spans="1:18" ht="24.75" customHeight="1">
      <c r="A1206" s="54">
        <f t="shared" si="185"/>
        <v>1204</v>
      </c>
      <c r="B1206" s="55" t="str">
        <f t="shared" si="182"/>
        <v>K16E4710</v>
      </c>
      <c r="C1206" s="54">
        <f t="shared" si="183"/>
        <v>10</v>
      </c>
      <c r="D1206" s="50">
        <v>152232801</v>
      </c>
      <c r="E1206" s="57" t="s">
        <v>1900</v>
      </c>
      <c r="F1206" s="58" t="s">
        <v>196</v>
      </c>
      <c r="G1206" s="53" t="s">
        <v>1901</v>
      </c>
      <c r="H1206" s="51" t="s">
        <v>113</v>
      </c>
      <c r="I1206" s="56">
        <v>107</v>
      </c>
      <c r="J1206" s="52" t="s">
        <v>1890</v>
      </c>
      <c r="K1206" s="171" t="str">
        <f t="shared" si="188"/>
        <v>107K16E47</v>
      </c>
      <c r="L1206" s="172">
        <f t="shared" si="184"/>
        <v>1</v>
      </c>
      <c r="M1206" s="173"/>
      <c r="N1206" s="174" t="str">
        <f t="shared" si="181"/>
        <v/>
      </c>
      <c r="O1206" s="190" t="str">
        <f>VLOOKUP(D1206,TH!D$3:K$3889,6,0)</f>
        <v>x</v>
      </c>
      <c r="P1206" s="175" t="str">
        <f>IF(M1206&lt;&gt;0,M1206,IF(ISNA(VLOOKUP(D1206,TH!D$4:K$3889,6,0))=TRUE,"Nợ HP",""))</f>
        <v/>
      </c>
      <c r="Q1206" s="174">
        <f t="shared" si="187"/>
        <v>1204</v>
      </c>
      <c r="R1206" s="175">
        <f t="shared" si="186"/>
        <v>1</v>
      </c>
    </row>
    <row r="1207" spans="1:18" ht="24.75" customHeight="1">
      <c r="A1207" s="54">
        <f t="shared" si="185"/>
        <v>1205</v>
      </c>
      <c r="B1207" s="55" t="str">
        <f t="shared" si="182"/>
        <v>K16E4711</v>
      </c>
      <c r="C1207" s="54">
        <f t="shared" si="183"/>
        <v>11</v>
      </c>
      <c r="D1207" s="50">
        <v>152232946</v>
      </c>
      <c r="E1207" s="57" t="s">
        <v>665</v>
      </c>
      <c r="F1207" s="58" t="s">
        <v>504</v>
      </c>
      <c r="G1207" s="53">
        <v>33341</v>
      </c>
      <c r="H1207" s="51" t="s">
        <v>113</v>
      </c>
      <c r="I1207" s="56">
        <v>107</v>
      </c>
      <c r="J1207" s="52" t="s">
        <v>1890</v>
      </c>
      <c r="K1207" s="171" t="str">
        <f t="shared" si="188"/>
        <v>107K16E47</v>
      </c>
      <c r="L1207" s="172">
        <f t="shared" si="184"/>
        <v>1</v>
      </c>
      <c r="M1207" s="173"/>
      <c r="N1207" s="174" t="str">
        <f t="shared" si="181"/>
        <v/>
      </c>
      <c r="O1207" s="190" t="str">
        <f>VLOOKUP(D1207,TH!D$3:K$3889,6,0)</f>
        <v>x</v>
      </c>
      <c r="P1207" s="175" t="str">
        <f>IF(M1207&lt;&gt;0,M1207,IF(ISNA(VLOOKUP(D1207,TH!D$4:K$3889,6,0))=TRUE,"Nợ HP",""))</f>
        <v/>
      </c>
      <c r="Q1207" s="174">
        <f t="shared" si="187"/>
        <v>1205</v>
      </c>
      <c r="R1207" s="175">
        <f t="shared" si="186"/>
        <v>1</v>
      </c>
    </row>
    <row r="1208" spans="1:18" ht="24.75" customHeight="1">
      <c r="A1208" s="54">
        <f t="shared" si="185"/>
        <v>1206</v>
      </c>
      <c r="B1208" s="55" t="str">
        <f t="shared" si="182"/>
        <v>K16E4712</v>
      </c>
      <c r="C1208" s="54">
        <f t="shared" si="183"/>
        <v>12</v>
      </c>
      <c r="D1208" s="50">
        <v>162233476</v>
      </c>
      <c r="E1208" s="57" t="s">
        <v>783</v>
      </c>
      <c r="F1208" s="58" t="s">
        <v>1754</v>
      </c>
      <c r="G1208" s="53" t="s">
        <v>1403</v>
      </c>
      <c r="H1208" s="51" t="s">
        <v>113</v>
      </c>
      <c r="I1208" s="56">
        <v>107</v>
      </c>
      <c r="J1208" s="52" t="s">
        <v>1890</v>
      </c>
      <c r="K1208" s="171" t="str">
        <f t="shared" si="188"/>
        <v>107K16E47</v>
      </c>
      <c r="L1208" s="172">
        <f t="shared" si="184"/>
        <v>1</v>
      </c>
      <c r="M1208" s="173"/>
      <c r="N1208" s="174" t="str">
        <f t="shared" si="181"/>
        <v/>
      </c>
      <c r="O1208" s="190" t="str">
        <f>VLOOKUP(D1208,TH!D$3:K$3889,6,0)</f>
        <v>x</v>
      </c>
      <c r="P1208" s="175" t="str">
        <f>IF(M1208&lt;&gt;0,M1208,IF(ISNA(VLOOKUP(D1208,TH!D$4:K$3889,6,0))=TRUE,"Nợ HP",""))</f>
        <v/>
      </c>
      <c r="Q1208" s="174">
        <f t="shared" si="187"/>
        <v>1206</v>
      </c>
      <c r="R1208" s="175">
        <f t="shared" si="186"/>
        <v>1</v>
      </c>
    </row>
    <row r="1209" spans="1:18" ht="24.75" customHeight="1">
      <c r="A1209" s="54">
        <f t="shared" si="185"/>
        <v>1207</v>
      </c>
      <c r="B1209" s="55" t="str">
        <f t="shared" si="182"/>
        <v>K16E4713</v>
      </c>
      <c r="C1209" s="54">
        <f t="shared" si="183"/>
        <v>13</v>
      </c>
      <c r="D1209" s="50">
        <v>162233478</v>
      </c>
      <c r="E1209" s="57" t="s">
        <v>625</v>
      </c>
      <c r="F1209" s="58" t="s">
        <v>1902</v>
      </c>
      <c r="G1209" s="53" t="s">
        <v>1671</v>
      </c>
      <c r="H1209" s="51" t="s">
        <v>113</v>
      </c>
      <c r="I1209" s="56">
        <v>107</v>
      </c>
      <c r="J1209" s="52" t="s">
        <v>1890</v>
      </c>
      <c r="K1209" s="171" t="str">
        <f t="shared" si="188"/>
        <v>107K16E47</v>
      </c>
      <c r="L1209" s="172">
        <f t="shared" si="184"/>
        <v>1</v>
      </c>
      <c r="M1209" s="173"/>
      <c r="N1209" s="174" t="str">
        <f t="shared" si="181"/>
        <v/>
      </c>
      <c r="O1209" s="190" t="str">
        <f>VLOOKUP(D1209,TH!D$3:K$3889,6,0)</f>
        <v>x</v>
      </c>
      <c r="P1209" s="175" t="str">
        <f>IF(M1209&lt;&gt;0,M1209,IF(ISNA(VLOOKUP(D1209,TH!D$4:K$3889,6,0))=TRUE,"Nợ HP",""))</f>
        <v/>
      </c>
      <c r="Q1209" s="174">
        <f t="shared" si="187"/>
        <v>1207</v>
      </c>
      <c r="R1209" s="175">
        <f t="shared" si="186"/>
        <v>1</v>
      </c>
    </row>
    <row r="1210" spans="1:18" ht="24.75" customHeight="1">
      <c r="A1210" s="54">
        <f t="shared" si="185"/>
        <v>1208</v>
      </c>
      <c r="B1210" s="55" t="str">
        <f t="shared" si="182"/>
        <v>K16E4714</v>
      </c>
      <c r="C1210" s="54">
        <f t="shared" si="183"/>
        <v>14</v>
      </c>
      <c r="D1210" s="50">
        <v>162233482</v>
      </c>
      <c r="E1210" s="57" t="s">
        <v>1753</v>
      </c>
      <c r="F1210" s="58" t="s">
        <v>586</v>
      </c>
      <c r="G1210" s="53" t="s">
        <v>1903</v>
      </c>
      <c r="H1210" s="51" t="s">
        <v>113</v>
      </c>
      <c r="I1210" s="56">
        <v>107</v>
      </c>
      <c r="J1210" s="52" t="s">
        <v>1890</v>
      </c>
      <c r="K1210" s="171" t="str">
        <f t="shared" si="188"/>
        <v>107K16E47</v>
      </c>
      <c r="L1210" s="172">
        <f t="shared" si="184"/>
        <v>1</v>
      </c>
      <c r="M1210" s="173"/>
      <c r="N1210" s="174" t="str">
        <f t="shared" si="181"/>
        <v/>
      </c>
      <c r="O1210" s="190" t="str">
        <f>VLOOKUP(D1210,TH!D$3:K$3889,6,0)</f>
        <v>x</v>
      </c>
      <c r="P1210" s="175" t="str">
        <f>IF(M1210&lt;&gt;0,M1210,IF(ISNA(VLOOKUP(D1210,TH!D$4:K$3889,6,0))=TRUE,"Nợ HP",""))</f>
        <v/>
      </c>
      <c r="Q1210" s="174">
        <f t="shared" si="187"/>
        <v>1208</v>
      </c>
      <c r="R1210" s="175">
        <f t="shared" si="186"/>
        <v>1</v>
      </c>
    </row>
    <row r="1211" spans="1:18" ht="24.75" customHeight="1">
      <c r="A1211" s="54">
        <f t="shared" si="185"/>
        <v>1209</v>
      </c>
      <c r="B1211" s="55" t="str">
        <f t="shared" si="182"/>
        <v>K16E4715</v>
      </c>
      <c r="C1211" s="54">
        <f t="shared" si="183"/>
        <v>15</v>
      </c>
      <c r="D1211" s="50">
        <v>162233488</v>
      </c>
      <c r="E1211" s="57" t="s">
        <v>1904</v>
      </c>
      <c r="F1211" s="58" t="s">
        <v>205</v>
      </c>
      <c r="G1211" s="53" t="s">
        <v>1905</v>
      </c>
      <c r="H1211" s="51" t="s">
        <v>113</v>
      </c>
      <c r="I1211" s="56">
        <v>107</v>
      </c>
      <c r="J1211" s="52" t="s">
        <v>1890</v>
      </c>
      <c r="K1211" s="171" t="str">
        <f t="shared" si="188"/>
        <v>107K16E47</v>
      </c>
      <c r="L1211" s="172">
        <f t="shared" si="184"/>
        <v>1</v>
      </c>
      <c r="M1211" s="173"/>
      <c r="N1211" s="174" t="str">
        <f t="shared" si="181"/>
        <v/>
      </c>
      <c r="O1211" s="190" t="str">
        <f>VLOOKUP(D1211,TH!D$3:K$3889,6,0)</f>
        <v>x</v>
      </c>
      <c r="P1211" s="175" t="str">
        <f>IF(M1211&lt;&gt;0,M1211,IF(ISNA(VLOOKUP(D1211,TH!D$4:K$3889,6,0))=TRUE,"Nợ HP",""))</f>
        <v/>
      </c>
      <c r="Q1211" s="174">
        <f t="shared" si="187"/>
        <v>1209</v>
      </c>
      <c r="R1211" s="175">
        <f t="shared" si="186"/>
        <v>1</v>
      </c>
    </row>
    <row r="1212" spans="1:18" ht="24.75" customHeight="1">
      <c r="A1212" s="54">
        <f t="shared" si="185"/>
        <v>1210</v>
      </c>
      <c r="B1212" s="55" t="str">
        <f t="shared" si="182"/>
        <v>K16E4716</v>
      </c>
      <c r="C1212" s="54">
        <f t="shared" si="183"/>
        <v>16</v>
      </c>
      <c r="D1212" s="50">
        <v>162233493</v>
      </c>
      <c r="E1212" s="57" t="s">
        <v>1906</v>
      </c>
      <c r="F1212" s="58" t="s">
        <v>211</v>
      </c>
      <c r="G1212" s="53" t="s">
        <v>928</v>
      </c>
      <c r="H1212" s="51" t="s">
        <v>113</v>
      </c>
      <c r="I1212" s="56">
        <v>107</v>
      </c>
      <c r="J1212" s="52" t="s">
        <v>1890</v>
      </c>
      <c r="K1212" s="171" t="str">
        <f t="shared" si="188"/>
        <v>107K16E47</v>
      </c>
      <c r="L1212" s="172">
        <f t="shared" si="184"/>
        <v>1</v>
      </c>
      <c r="M1212" s="173"/>
      <c r="N1212" s="174" t="str">
        <f t="shared" si="181"/>
        <v/>
      </c>
      <c r="O1212" s="190" t="str">
        <f>VLOOKUP(D1212,TH!D$3:K$3889,6,0)</f>
        <v>x</v>
      </c>
      <c r="P1212" s="175" t="str">
        <f>IF(M1212&lt;&gt;0,M1212,IF(ISNA(VLOOKUP(D1212,TH!D$4:K$3889,6,0))=TRUE,"Nợ HP",""))</f>
        <v/>
      </c>
      <c r="Q1212" s="174">
        <f t="shared" si="187"/>
        <v>1210</v>
      </c>
      <c r="R1212" s="175">
        <f t="shared" si="186"/>
        <v>1</v>
      </c>
    </row>
    <row r="1213" spans="1:18" ht="24.75" customHeight="1">
      <c r="A1213" s="54">
        <f t="shared" si="185"/>
        <v>1211</v>
      </c>
      <c r="B1213" s="55" t="str">
        <f t="shared" si="182"/>
        <v>K16E4717</v>
      </c>
      <c r="C1213" s="54">
        <f t="shared" si="183"/>
        <v>17</v>
      </c>
      <c r="D1213" s="50">
        <v>162233495</v>
      </c>
      <c r="E1213" s="57" t="s">
        <v>1907</v>
      </c>
      <c r="F1213" s="58" t="s">
        <v>211</v>
      </c>
      <c r="G1213" s="53" t="s">
        <v>709</v>
      </c>
      <c r="H1213" s="51" t="s">
        <v>113</v>
      </c>
      <c r="I1213" s="56">
        <v>107</v>
      </c>
      <c r="J1213" s="52" t="s">
        <v>1890</v>
      </c>
      <c r="K1213" s="171" t="str">
        <f t="shared" si="188"/>
        <v>107K16E47</v>
      </c>
      <c r="L1213" s="172">
        <f t="shared" si="184"/>
        <v>1</v>
      </c>
      <c r="M1213" s="173"/>
      <c r="N1213" s="174" t="str">
        <f t="shared" si="181"/>
        <v/>
      </c>
      <c r="O1213" s="190" t="str">
        <f>VLOOKUP(D1213,TH!D$3:K$3889,6,0)</f>
        <v>x</v>
      </c>
      <c r="P1213" s="175" t="str">
        <f>IF(M1213&lt;&gt;0,M1213,IF(ISNA(VLOOKUP(D1213,TH!D$4:K$3889,6,0))=TRUE,"Nợ HP",""))</f>
        <v/>
      </c>
      <c r="Q1213" s="174">
        <f t="shared" si="187"/>
        <v>1211</v>
      </c>
      <c r="R1213" s="175">
        <f t="shared" si="186"/>
        <v>1</v>
      </c>
    </row>
    <row r="1214" spans="1:18" ht="24.75" customHeight="1">
      <c r="A1214" s="54">
        <f t="shared" si="185"/>
        <v>1212</v>
      </c>
      <c r="B1214" s="55" t="str">
        <f t="shared" si="182"/>
        <v>K16E4718</v>
      </c>
      <c r="C1214" s="54">
        <f t="shared" si="183"/>
        <v>18</v>
      </c>
      <c r="D1214" s="50">
        <v>152232902</v>
      </c>
      <c r="E1214" s="57" t="s">
        <v>281</v>
      </c>
      <c r="F1214" s="58" t="s">
        <v>211</v>
      </c>
      <c r="G1214" s="53" t="s">
        <v>1908</v>
      </c>
      <c r="H1214" s="51" t="s">
        <v>113</v>
      </c>
      <c r="I1214" s="56">
        <v>107</v>
      </c>
      <c r="J1214" s="52" t="s">
        <v>1890</v>
      </c>
      <c r="K1214" s="171" t="str">
        <f t="shared" si="188"/>
        <v>107K16E47</v>
      </c>
      <c r="L1214" s="172">
        <f t="shared" si="184"/>
        <v>1</v>
      </c>
      <c r="M1214" s="173"/>
      <c r="N1214" s="174" t="str">
        <f t="shared" si="181"/>
        <v/>
      </c>
      <c r="O1214" s="190" t="str">
        <f>VLOOKUP(D1214,TH!D$3:K$3889,6,0)</f>
        <v>x</v>
      </c>
      <c r="P1214" s="175" t="str">
        <f>IF(M1214&lt;&gt;0,M1214,IF(ISNA(VLOOKUP(D1214,TH!D$4:K$3889,6,0))=TRUE,"Nợ HP",""))</f>
        <v/>
      </c>
      <c r="Q1214" s="174">
        <f t="shared" si="187"/>
        <v>1212</v>
      </c>
      <c r="R1214" s="175">
        <f t="shared" si="186"/>
        <v>1</v>
      </c>
    </row>
    <row r="1215" spans="1:18" ht="24.75" customHeight="1">
      <c r="A1215" s="54">
        <f t="shared" si="185"/>
        <v>1213</v>
      </c>
      <c r="B1215" s="55" t="str">
        <f t="shared" si="182"/>
        <v>K16E4719</v>
      </c>
      <c r="C1215" s="54">
        <f t="shared" si="183"/>
        <v>19</v>
      </c>
      <c r="D1215" s="50">
        <v>162233500</v>
      </c>
      <c r="E1215" s="57" t="s">
        <v>607</v>
      </c>
      <c r="F1215" s="58" t="s">
        <v>751</v>
      </c>
      <c r="G1215" s="53" t="s">
        <v>1762</v>
      </c>
      <c r="H1215" s="51" t="s">
        <v>113</v>
      </c>
      <c r="I1215" s="56">
        <v>107</v>
      </c>
      <c r="J1215" s="52" t="s">
        <v>1890</v>
      </c>
      <c r="K1215" s="171" t="str">
        <f t="shared" si="188"/>
        <v>107K16E47</v>
      </c>
      <c r="L1215" s="172">
        <f t="shared" si="184"/>
        <v>1</v>
      </c>
      <c r="M1215" s="173"/>
      <c r="N1215" s="174" t="str">
        <f t="shared" si="181"/>
        <v/>
      </c>
      <c r="O1215" s="190" t="str">
        <f>VLOOKUP(D1215,TH!D$3:K$3889,6,0)</f>
        <v>x</v>
      </c>
      <c r="P1215" s="175" t="str">
        <f>IF(M1215&lt;&gt;0,M1215,IF(ISNA(VLOOKUP(D1215,TH!D$4:K$3889,6,0))=TRUE,"Nợ HP",""))</f>
        <v/>
      </c>
      <c r="Q1215" s="174">
        <f t="shared" si="187"/>
        <v>1213</v>
      </c>
      <c r="R1215" s="175">
        <f t="shared" si="186"/>
        <v>1</v>
      </c>
    </row>
    <row r="1216" spans="1:18" ht="24.75" customHeight="1">
      <c r="A1216" s="54">
        <f t="shared" si="185"/>
        <v>1214</v>
      </c>
      <c r="B1216" s="55" t="str">
        <f t="shared" si="182"/>
        <v>K16E4720</v>
      </c>
      <c r="C1216" s="54">
        <f t="shared" si="183"/>
        <v>20</v>
      </c>
      <c r="D1216" s="50">
        <v>162233507</v>
      </c>
      <c r="E1216" s="57" t="s">
        <v>1904</v>
      </c>
      <c r="F1216" s="58" t="s">
        <v>218</v>
      </c>
      <c r="G1216" s="53" t="s">
        <v>1909</v>
      </c>
      <c r="H1216" s="51" t="s">
        <v>113</v>
      </c>
      <c r="I1216" s="56">
        <v>107</v>
      </c>
      <c r="J1216" s="52" t="s">
        <v>1890</v>
      </c>
      <c r="K1216" s="171" t="str">
        <f t="shared" si="188"/>
        <v>107K16E47</v>
      </c>
      <c r="L1216" s="172">
        <f t="shared" si="184"/>
        <v>1</v>
      </c>
      <c r="M1216" s="173"/>
      <c r="N1216" s="174" t="str">
        <f t="shared" si="181"/>
        <v/>
      </c>
      <c r="O1216" s="190" t="str">
        <f>VLOOKUP(D1216,TH!D$3:K$3889,6,0)</f>
        <v>x</v>
      </c>
      <c r="P1216" s="175" t="str">
        <f>IF(M1216&lt;&gt;0,M1216,IF(ISNA(VLOOKUP(D1216,TH!D$4:K$3889,6,0))=TRUE,"Nợ HP",""))</f>
        <v/>
      </c>
      <c r="Q1216" s="174">
        <f t="shared" si="187"/>
        <v>1214</v>
      </c>
      <c r="R1216" s="175">
        <f t="shared" si="186"/>
        <v>1</v>
      </c>
    </row>
    <row r="1217" spans="1:18" ht="24.75" customHeight="1">
      <c r="A1217" s="54">
        <f t="shared" si="185"/>
        <v>1215</v>
      </c>
      <c r="B1217" s="55" t="str">
        <f t="shared" si="182"/>
        <v>K16E4721</v>
      </c>
      <c r="C1217" s="54">
        <f t="shared" si="183"/>
        <v>21</v>
      </c>
      <c r="D1217" s="50">
        <v>162233508</v>
      </c>
      <c r="E1217" s="57" t="s">
        <v>1910</v>
      </c>
      <c r="F1217" s="58" t="s">
        <v>218</v>
      </c>
      <c r="G1217" s="53" t="s">
        <v>426</v>
      </c>
      <c r="H1217" s="51" t="s">
        <v>113</v>
      </c>
      <c r="I1217" s="56">
        <v>107</v>
      </c>
      <c r="J1217" s="52" t="s">
        <v>1890</v>
      </c>
      <c r="K1217" s="171" t="str">
        <f t="shared" si="188"/>
        <v>107K16E47</v>
      </c>
      <c r="L1217" s="172">
        <f t="shared" si="184"/>
        <v>1</v>
      </c>
      <c r="M1217" s="173"/>
      <c r="N1217" s="174" t="str">
        <f t="shared" ref="N1217:N1280" si="189">IF(M1217&lt;&gt;0,"Học Ghép","")</f>
        <v/>
      </c>
      <c r="O1217" s="190" t="str">
        <f>VLOOKUP(D1217,TH!D$3:K$3889,6,0)</f>
        <v>x</v>
      </c>
      <c r="P1217" s="175" t="str">
        <f>IF(M1217&lt;&gt;0,M1217,IF(ISNA(VLOOKUP(D1217,TH!D$4:K$3889,6,0))=TRUE,"Nợ HP",""))</f>
        <v/>
      </c>
      <c r="Q1217" s="174">
        <f t="shared" si="187"/>
        <v>1215</v>
      </c>
      <c r="R1217" s="175">
        <f t="shared" si="186"/>
        <v>1</v>
      </c>
    </row>
    <row r="1218" spans="1:18" ht="24.75" customHeight="1">
      <c r="A1218" s="54">
        <f t="shared" si="185"/>
        <v>1216</v>
      </c>
      <c r="B1218" s="55" t="str">
        <f t="shared" si="182"/>
        <v>K16E4722</v>
      </c>
      <c r="C1218" s="54">
        <f t="shared" si="183"/>
        <v>22</v>
      </c>
      <c r="D1218" s="50">
        <v>162233514</v>
      </c>
      <c r="E1218" s="57" t="s">
        <v>1911</v>
      </c>
      <c r="F1218" s="58" t="s">
        <v>221</v>
      </c>
      <c r="G1218" s="53" t="s">
        <v>733</v>
      </c>
      <c r="H1218" s="51" t="s">
        <v>113</v>
      </c>
      <c r="I1218" s="56">
        <v>107</v>
      </c>
      <c r="J1218" s="52" t="s">
        <v>1890</v>
      </c>
      <c r="K1218" s="171" t="str">
        <f t="shared" si="188"/>
        <v>107K16E47</v>
      </c>
      <c r="L1218" s="172">
        <f t="shared" si="184"/>
        <v>1</v>
      </c>
      <c r="M1218" s="173"/>
      <c r="N1218" s="174" t="str">
        <f t="shared" si="189"/>
        <v/>
      </c>
      <c r="O1218" s="190" t="str">
        <f>VLOOKUP(D1218,TH!D$3:K$3889,6,0)</f>
        <v>x</v>
      </c>
      <c r="P1218" s="175" t="str">
        <f>IF(M1218&lt;&gt;0,M1218,IF(ISNA(VLOOKUP(D1218,TH!D$4:K$3889,6,0))=TRUE,"Nợ HP",""))</f>
        <v/>
      </c>
      <c r="Q1218" s="174">
        <f t="shared" si="187"/>
        <v>1216</v>
      </c>
      <c r="R1218" s="175">
        <f t="shared" si="186"/>
        <v>1</v>
      </c>
    </row>
    <row r="1219" spans="1:18" ht="24.75" customHeight="1">
      <c r="A1219" s="54">
        <f t="shared" si="185"/>
        <v>1217</v>
      </c>
      <c r="B1219" s="55" t="str">
        <f t="shared" ref="B1219:B1282" si="190">J1219&amp;TEXT(C1219,"00")</f>
        <v>K16E4723</v>
      </c>
      <c r="C1219" s="54">
        <f t="shared" ref="C1219:C1282" si="191">IF(J1219&lt;&gt;J1218,1,C1218+1)</f>
        <v>23</v>
      </c>
      <c r="D1219" s="50">
        <v>162233516</v>
      </c>
      <c r="E1219" s="57" t="s">
        <v>1912</v>
      </c>
      <c r="F1219" s="58" t="s">
        <v>224</v>
      </c>
      <c r="G1219" s="53" t="s">
        <v>1913</v>
      </c>
      <c r="H1219" s="51" t="s">
        <v>113</v>
      </c>
      <c r="I1219" s="56">
        <v>107</v>
      </c>
      <c r="J1219" s="52" t="s">
        <v>1890</v>
      </c>
      <c r="K1219" s="171" t="str">
        <f t="shared" si="188"/>
        <v>107K16E47</v>
      </c>
      <c r="L1219" s="172">
        <f t="shared" ref="L1219:L1282" si="192">COUNTIF($D$3:$D$4101,D1219)</f>
        <v>1</v>
      </c>
      <c r="M1219" s="173"/>
      <c r="N1219" s="174" t="str">
        <f t="shared" si="189"/>
        <v/>
      </c>
      <c r="O1219" s="190" t="str">
        <f>VLOOKUP(D1219,TH!D$3:K$3889,6,0)</f>
        <v>x</v>
      </c>
      <c r="P1219" s="175" t="str">
        <f>IF(M1219&lt;&gt;0,M1219,IF(ISNA(VLOOKUP(D1219,TH!D$4:K$3889,6,0))=TRUE,"Nợ HP",""))</f>
        <v/>
      </c>
      <c r="Q1219" s="174">
        <f t="shared" si="187"/>
        <v>1217</v>
      </c>
      <c r="R1219" s="175">
        <f t="shared" si="186"/>
        <v>1</v>
      </c>
    </row>
    <row r="1220" spans="1:18" ht="24.75" customHeight="1">
      <c r="A1220" s="54">
        <f t="shared" si="185"/>
        <v>1218</v>
      </c>
      <c r="B1220" s="55" t="str">
        <f t="shared" si="190"/>
        <v>K16E4724</v>
      </c>
      <c r="C1220" s="54">
        <f t="shared" si="191"/>
        <v>24</v>
      </c>
      <c r="D1220" s="50">
        <v>162233517</v>
      </c>
      <c r="E1220" s="57" t="s">
        <v>1914</v>
      </c>
      <c r="F1220" s="58" t="s">
        <v>224</v>
      </c>
      <c r="G1220" s="53" t="s">
        <v>1694</v>
      </c>
      <c r="H1220" s="51" t="s">
        <v>113</v>
      </c>
      <c r="I1220" s="56">
        <v>107</v>
      </c>
      <c r="J1220" s="52" t="s">
        <v>1890</v>
      </c>
      <c r="K1220" s="171" t="str">
        <f t="shared" si="188"/>
        <v>107K16E47</v>
      </c>
      <c r="L1220" s="172">
        <f t="shared" si="192"/>
        <v>1</v>
      </c>
      <c r="M1220" s="173"/>
      <c r="N1220" s="174" t="str">
        <f t="shared" si="189"/>
        <v/>
      </c>
      <c r="O1220" s="190" t="str">
        <f>VLOOKUP(D1220,TH!D$3:K$3889,6,0)</f>
        <v>x</v>
      </c>
      <c r="P1220" s="175" t="str">
        <f>IF(M1220&lt;&gt;0,M1220,IF(ISNA(VLOOKUP(D1220,TH!D$4:K$3889,6,0))=TRUE,"Nợ HP",""))</f>
        <v/>
      </c>
      <c r="Q1220" s="174">
        <f t="shared" si="187"/>
        <v>1218</v>
      </c>
      <c r="R1220" s="175">
        <f t="shared" si="186"/>
        <v>1</v>
      </c>
    </row>
    <row r="1221" spans="1:18" ht="24.75" customHeight="1">
      <c r="A1221" s="54">
        <f t="shared" si="185"/>
        <v>1219</v>
      </c>
      <c r="B1221" s="55" t="str">
        <f t="shared" si="190"/>
        <v>K16E4725</v>
      </c>
      <c r="C1221" s="54">
        <f t="shared" si="191"/>
        <v>25</v>
      </c>
      <c r="D1221" s="50">
        <v>162233518</v>
      </c>
      <c r="E1221" s="57" t="s">
        <v>1872</v>
      </c>
      <c r="F1221" s="58" t="s">
        <v>1915</v>
      </c>
      <c r="G1221" s="53" t="s">
        <v>456</v>
      </c>
      <c r="H1221" s="51" t="s">
        <v>113</v>
      </c>
      <c r="I1221" s="56">
        <v>107</v>
      </c>
      <c r="J1221" s="52" t="s">
        <v>1890</v>
      </c>
      <c r="K1221" s="171" t="str">
        <f t="shared" si="188"/>
        <v>107K16E47</v>
      </c>
      <c r="L1221" s="172">
        <f t="shared" si="192"/>
        <v>1</v>
      </c>
      <c r="M1221" s="173"/>
      <c r="N1221" s="174" t="str">
        <f t="shared" si="189"/>
        <v/>
      </c>
      <c r="O1221" s="190" t="str">
        <f>VLOOKUP(D1221,TH!D$3:K$3889,6,0)</f>
        <v>x</v>
      </c>
      <c r="P1221" s="175" t="str">
        <f>IF(M1221&lt;&gt;0,M1221,IF(ISNA(VLOOKUP(D1221,TH!D$4:K$3889,6,0))=TRUE,"Nợ HP",""))</f>
        <v/>
      </c>
      <c r="Q1221" s="174">
        <f t="shared" si="187"/>
        <v>1219</v>
      </c>
      <c r="R1221" s="175">
        <f t="shared" si="186"/>
        <v>1</v>
      </c>
    </row>
    <row r="1222" spans="1:18" ht="24.75" customHeight="1">
      <c r="A1222" s="54">
        <f t="shared" si="185"/>
        <v>1220</v>
      </c>
      <c r="B1222" s="55" t="str">
        <f t="shared" si="190"/>
        <v>K16E4726</v>
      </c>
      <c r="C1222" s="54">
        <f t="shared" si="191"/>
        <v>26</v>
      </c>
      <c r="D1222" s="50">
        <v>142234644</v>
      </c>
      <c r="E1222" s="57" t="s">
        <v>1916</v>
      </c>
      <c r="F1222" s="58" t="s">
        <v>339</v>
      </c>
      <c r="G1222" s="53">
        <v>31496</v>
      </c>
      <c r="H1222" s="51" t="s">
        <v>113</v>
      </c>
      <c r="I1222" s="56">
        <v>107</v>
      </c>
      <c r="J1222" s="52" t="s">
        <v>1890</v>
      </c>
      <c r="K1222" s="171" t="str">
        <f t="shared" si="188"/>
        <v>107K16E47</v>
      </c>
      <c r="L1222" s="172">
        <f t="shared" si="192"/>
        <v>1</v>
      </c>
      <c r="M1222" s="173"/>
      <c r="N1222" s="174" t="str">
        <f t="shared" si="189"/>
        <v/>
      </c>
      <c r="O1222" s="190" t="str">
        <f>VLOOKUP(D1222,TH!D$3:K$3889,6,0)</f>
        <v>x</v>
      </c>
      <c r="P1222" s="175" t="str">
        <f>IF(M1222&lt;&gt;0,M1222,IF(ISNA(VLOOKUP(D1222,TH!D$4:K$3889,6,0))=TRUE,"Nợ HP",""))</f>
        <v/>
      </c>
      <c r="Q1222" s="174">
        <f t="shared" si="187"/>
        <v>1220</v>
      </c>
      <c r="R1222" s="175">
        <f t="shared" si="186"/>
        <v>1</v>
      </c>
    </row>
    <row r="1223" spans="1:18" ht="24.75" customHeight="1">
      <c r="A1223" s="54">
        <f t="shared" si="185"/>
        <v>1221</v>
      </c>
      <c r="B1223" s="55" t="str">
        <f t="shared" si="190"/>
        <v>K16E4727</v>
      </c>
      <c r="C1223" s="54">
        <f t="shared" si="191"/>
        <v>27</v>
      </c>
      <c r="D1223" s="50">
        <v>162233522</v>
      </c>
      <c r="E1223" s="57" t="s">
        <v>1917</v>
      </c>
      <c r="F1223" s="58" t="s">
        <v>1918</v>
      </c>
      <c r="G1223" s="53" t="s">
        <v>1919</v>
      </c>
      <c r="H1223" s="51" t="s">
        <v>113</v>
      </c>
      <c r="I1223" s="56">
        <v>107</v>
      </c>
      <c r="J1223" s="52" t="s">
        <v>1890</v>
      </c>
      <c r="K1223" s="171" t="str">
        <f t="shared" si="188"/>
        <v>107K16E47</v>
      </c>
      <c r="L1223" s="172">
        <f t="shared" si="192"/>
        <v>1</v>
      </c>
      <c r="M1223" s="173"/>
      <c r="N1223" s="174" t="str">
        <f t="shared" si="189"/>
        <v/>
      </c>
      <c r="O1223" s="190" t="str">
        <f>VLOOKUP(D1223,TH!D$3:K$3889,6,0)</f>
        <v>x</v>
      </c>
      <c r="P1223" s="175" t="str">
        <f>IF(M1223&lt;&gt;0,M1223,IF(ISNA(VLOOKUP(D1223,TH!D$4:K$3889,6,0))=TRUE,"Nợ HP",""))</f>
        <v/>
      </c>
      <c r="Q1223" s="174">
        <f t="shared" si="187"/>
        <v>1221</v>
      </c>
      <c r="R1223" s="175">
        <f t="shared" si="186"/>
        <v>1</v>
      </c>
    </row>
    <row r="1224" spans="1:18" ht="24.75" customHeight="1">
      <c r="A1224" s="54">
        <f t="shared" ref="A1224:A1287" si="193">A1223+1</f>
        <v>1222</v>
      </c>
      <c r="B1224" s="55" t="str">
        <f t="shared" si="190"/>
        <v>K16E4728</v>
      </c>
      <c r="C1224" s="54">
        <f t="shared" si="191"/>
        <v>28</v>
      </c>
      <c r="D1224" s="50">
        <v>162233532</v>
      </c>
      <c r="E1224" s="57" t="s">
        <v>1920</v>
      </c>
      <c r="F1224" s="58" t="s">
        <v>617</v>
      </c>
      <c r="G1224" s="53" t="s">
        <v>502</v>
      </c>
      <c r="H1224" s="51" t="s">
        <v>113</v>
      </c>
      <c r="I1224" s="56">
        <v>107</v>
      </c>
      <c r="J1224" s="52" t="s">
        <v>1890</v>
      </c>
      <c r="K1224" s="171" t="str">
        <f t="shared" si="188"/>
        <v>107K16E47</v>
      </c>
      <c r="L1224" s="172">
        <f t="shared" si="192"/>
        <v>1</v>
      </c>
      <c r="M1224" s="173"/>
      <c r="N1224" s="174" t="str">
        <f t="shared" si="189"/>
        <v/>
      </c>
      <c r="O1224" s="190" t="str">
        <f>VLOOKUP(D1224,TH!D$3:K$3889,6,0)</f>
        <v>x</v>
      </c>
      <c r="P1224" s="175" t="str">
        <f>IF(M1224&lt;&gt;0,M1224,IF(ISNA(VLOOKUP(D1224,TH!D$4:K$3889,6,0))=TRUE,"Nợ HP",""))</f>
        <v/>
      </c>
      <c r="Q1224" s="174">
        <f t="shared" si="187"/>
        <v>1222</v>
      </c>
      <c r="R1224" s="175">
        <f t="shared" ref="R1224:R1287" si="194">R1223</f>
        <v>1</v>
      </c>
    </row>
    <row r="1225" spans="1:18" ht="24.75" customHeight="1">
      <c r="A1225" s="54">
        <f t="shared" si="193"/>
        <v>1223</v>
      </c>
      <c r="B1225" s="55" t="str">
        <f t="shared" si="190"/>
        <v>K16E4729</v>
      </c>
      <c r="C1225" s="54">
        <f t="shared" si="191"/>
        <v>29</v>
      </c>
      <c r="D1225" s="50">
        <v>152232887</v>
      </c>
      <c r="E1225" s="57" t="s">
        <v>1921</v>
      </c>
      <c r="F1225" s="58" t="s">
        <v>345</v>
      </c>
      <c r="G1225" s="53"/>
      <c r="H1225" s="51" t="s">
        <v>113</v>
      </c>
      <c r="I1225" s="56">
        <v>107</v>
      </c>
      <c r="J1225" s="52" t="s">
        <v>1890</v>
      </c>
      <c r="K1225" s="171" t="str">
        <f t="shared" si="188"/>
        <v>107K16E47</v>
      </c>
      <c r="L1225" s="172">
        <f t="shared" si="192"/>
        <v>1</v>
      </c>
      <c r="M1225" s="173"/>
      <c r="N1225" s="174" t="str">
        <f t="shared" si="189"/>
        <v/>
      </c>
      <c r="O1225" s="190" t="str">
        <f>VLOOKUP(D1225,TH!D$3:K$3889,6,0)</f>
        <v>x</v>
      </c>
      <c r="P1225" s="175" t="str">
        <f>IF(M1225&lt;&gt;0,M1225,IF(ISNA(VLOOKUP(D1225,TH!D$4:K$3889,6,0))=TRUE,"Nợ HP",""))</f>
        <v/>
      </c>
      <c r="Q1225" s="174">
        <f t="shared" si="187"/>
        <v>1223</v>
      </c>
      <c r="R1225" s="175">
        <f t="shared" si="194"/>
        <v>1</v>
      </c>
    </row>
    <row r="1226" spans="1:18" ht="24.75" customHeight="1">
      <c r="A1226" s="54">
        <f t="shared" si="193"/>
        <v>1224</v>
      </c>
      <c r="B1226" s="55" t="str">
        <f t="shared" si="190"/>
        <v>K16E4730</v>
      </c>
      <c r="C1226" s="54">
        <f t="shared" si="191"/>
        <v>30</v>
      </c>
      <c r="D1226" s="50">
        <v>162237347</v>
      </c>
      <c r="E1226" s="57" t="s">
        <v>1922</v>
      </c>
      <c r="F1226" s="58" t="s">
        <v>121</v>
      </c>
      <c r="G1226" s="53" t="s">
        <v>1923</v>
      </c>
      <c r="H1226" s="51" t="s">
        <v>113</v>
      </c>
      <c r="I1226" s="56">
        <v>107</v>
      </c>
      <c r="J1226" s="52" t="s">
        <v>1890</v>
      </c>
      <c r="K1226" s="171" t="str">
        <f t="shared" si="188"/>
        <v>107K16E47</v>
      </c>
      <c r="L1226" s="172">
        <f t="shared" si="192"/>
        <v>1</v>
      </c>
      <c r="M1226" s="173"/>
      <c r="N1226" s="174" t="str">
        <f t="shared" si="189"/>
        <v/>
      </c>
      <c r="O1226" s="190" t="str">
        <f>VLOOKUP(D1226,TH!D$3:K$3889,6,0)</f>
        <v>x</v>
      </c>
      <c r="P1226" s="175" t="str">
        <f>IF(M1226&lt;&gt;0,M1226,IF(ISNA(VLOOKUP(D1226,TH!D$4:K$3889,6,0))=TRUE,"Nợ HP",""))</f>
        <v/>
      </c>
      <c r="Q1226" s="174">
        <f t="shared" si="187"/>
        <v>1224</v>
      </c>
      <c r="R1226" s="175">
        <f t="shared" si="194"/>
        <v>1</v>
      </c>
    </row>
    <row r="1227" spans="1:18" ht="24.75" customHeight="1">
      <c r="A1227" s="54">
        <f t="shared" si="193"/>
        <v>1225</v>
      </c>
      <c r="B1227" s="55" t="str">
        <f t="shared" si="190"/>
        <v>K16E4731</v>
      </c>
      <c r="C1227" s="54">
        <f t="shared" si="191"/>
        <v>31</v>
      </c>
      <c r="D1227" s="50">
        <v>152233027</v>
      </c>
      <c r="E1227" s="57" t="s">
        <v>1024</v>
      </c>
      <c r="F1227" s="58" t="s">
        <v>1924</v>
      </c>
      <c r="G1227" s="53">
        <v>33491</v>
      </c>
      <c r="H1227" s="51" t="s">
        <v>113</v>
      </c>
      <c r="I1227" s="56">
        <v>107</v>
      </c>
      <c r="J1227" s="52" t="s">
        <v>1890</v>
      </c>
      <c r="K1227" s="171" t="str">
        <f t="shared" si="188"/>
        <v>107K16E47</v>
      </c>
      <c r="L1227" s="172">
        <f t="shared" si="192"/>
        <v>1</v>
      </c>
      <c r="M1227" s="173"/>
      <c r="N1227" s="174" t="str">
        <f t="shared" si="189"/>
        <v/>
      </c>
      <c r="O1227" s="190" t="str">
        <f>VLOOKUP(D1227,TH!D$3:K$3889,6,0)</f>
        <v>x</v>
      </c>
      <c r="P1227" s="175" t="str">
        <f>IF(M1227&lt;&gt;0,M1227,IF(ISNA(VLOOKUP(D1227,TH!D$4:K$3889,6,0))=TRUE,"Nợ HP",""))</f>
        <v/>
      </c>
      <c r="Q1227" s="174">
        <f t="shared" ref="Q1227:Q1290" si="195">Q1226+1</f>
        <v>1225</v>
      </c>
      <c r="R1227" s="175">
        <f t="shared" si="194"/>
        <v>1</v>
      </c>
    </row>
    <row r="1228" spans="1:18" ht="24.75" customHeight="1">
      <c r="A1228" s="54">
        <f t="shared" si="193"/>
        <v>1226</v>
      </c>
      <c r="B1228" s="55" t="str">
        <f t="shared" si="190"/>
        <v>K16E4732</v>
      </c>
      <c r="C1228" s="54">
        <f t="shared" si="191"/>
        <v>32</v>
      </c>
      <c r="D1228" s="50">
        <v>162233599</v>
      </c>
      <c r="E1228" s="57" t="s">
        <v>123</v>
      </c>
      <c r="F1228" s="58" t="s">
        <v>652</v>
      </c>
      <c r="G1228" s="53" t="s">
        <v>563</v>
      </c>
      <c r="H1228" s="51" t="s">
        <v>113</v>
      </c>
      <c r="I1228" s="56">
        <v>107</v>
      </c>
      <c r="J1228" s="52" t="s">
        <v>1890</v>
      </c>
      <c r="K1228" s="171" t="str">
        <f t="shared" si="188"/>
        <v>107K16E47</v>
      </c>
      <c r="L1228" s="172">
        <f t="shared" si="192"/>
        <v>1</v>
      </c>
      <c r="M1228" s="173"/>
      <c r="N1228" s="174" t="str">
        <f t="shared" si="189"/>
        <v/>
      </c>
      <c r="O1228" s="190" t="str">
        <f>VLOOKUP(D1228,TH!D$3:K$3889,6,0)</f>
        <v>x</v>
      </c>
      <c r="P1228" s="175" t="str">
        <f>IF(M1228&lt;&gt;0,M1228,IF(ISNA(VLOOKUP(D1228,TH!D$4:K$3889,6,0))=TRUE,"Nợ HP",""))</f>
        <v/>
      </c>
      <c r="Q1228" s="174">
        <f t="shared" si="195"/>
        <v>1226</v>
      </c>
      <c r="R1228" s="175">
        <f t="shared" si="194"/>
        <v>1</v>
      </c>
    </row>
    <row r="1229" spans="1:18" ht="24.75" customHeight="1">
      <c r="A1229" s="54">
        <f t="shared" si="193"/>
        <v>1227</v>
      </c>
      <c r="B1229" s="55" t="str">
        <f t="shared" si="190"/>
        <v>K16E4733</v>
      </c>
      <c r="C1229" s="54">
        <f t="shared" si="191"/>
        <v>33</v>
      </c>
      <c r="D1229" s="50">
        <v>162236642</v>
      </c>
      <c r="E1229" s="57" t="s">
        <v>704</v>
      </c>
      <c r="F1229" s="58" t="s">
        <v>291</v>
      </c>
      <c r="G1229" s="53" t="s">
        <v>406</v>
      </c>
      <c r="H1229" s="51" t="s">
        <v>113</v>
      </c>
      <c r="I1229" s="56">
        <v>107</v>
      </c>
      <c r="J1229" s="52" t="s">
        <v>1890</v>
      </c>
      <c r="K1229" s="171" t="str">
        <f t="shared" si="188"/>
        <v>107K16E47</v>
      </c>
      <c r="L1229" s="172">
        <f t="shared" si="192"/>
        <v>1</v>
      </c>
      <c r="M1229" s="173"/>
      <c r="N1229" s="174" t="str">
        <f t="shared" si="189"/>
        <v/>
      </c>
      <c r="O1229" s="190" t="str">
        <f>VLOOKUP(D1229,TH!D$3:K$3889,6,0)</f>
        <v>x</v>
      </c>
      <c r="P1229" s="175" t="str">
        <f>IF(M1229&lt;&gt;0,M1229,IF(ISNA(VLOOKUP(D1229,TH!D$4:K$3889,6,0))=TRUE,"Nợ HP",""))</f>
        <v/>
      </c>
      <c r="Q1229" s="174">
        <f t="shared" si="195"/>
        <v>1227</v>
      </c>
      <c r="R1229" s="175">
        <f t="shared" si="194"/>
        <v>1</v>
      </c>
    </row>
    <row r="1230" spans="1:18" ht="24.75" customHeight="1">
      <c r="A1230" s="54">
        <f t="shared" si="193"/>
        <v>1228</v>
      </c>
      <c r="B1230" s="55" t="str">
        <f t="shared" si="190"/>
        <v>K16E4734</v>
      </c>
      <c r="C1230" s="54">
        <f t="shared" si="191"/>
        <v>34</v>
      </c>
      <c r="D1230" s="50">
        <v>152232914</v>
      </c>
      <c r="E1230" s="57" t="s">
        <v>1807</v>
      </c>
      <c r="F1230" s="58" t="s">
        <v>1925</v>
      </c>
      <c r="G1230" s="53" t="s">
        <v>1926</v>
      </c>
      <c r="H1230" s="51" t="s">
        <v>113</v>
      </c>
      <c r="I1230" s="56">
        <v>107</v>
      </c>
      <c r="J1230" s="52" t="s">
        <v>1890</v>
      </c>
      <c r="K1230" s="171" t="str">
        <f t="shared" si="188"/>
        <v>107K16E47</v>
      </c>
      <c r="L1230" s="172">
        <f t="shared" si="192"/>
        <v>1</v>
      </c>
      <c r="M1230" s="173"/>
      <c r="N1230" s="174" t="str">
        <f t="shared" si="189"/>
        <v/>
      </c>
      <c r="O1230" s="190" t="str">
        <f>VLOOKUP(D1230,TH!D$3:K$3889,6,0)</f>
        <v>x</v>
      </c>
      <c r="P1230" s="175" t="str">
        <f>IF(M1230&lt;&gt;0,M1230,IF(ISNA(VLOOKUP(D1230,TH!D$4:K$3889,6,0))=TRUE,"Nợ HP",""))</f>
        <v/>
      </c>
      <c r="Q1230" s="174">
        <f t="shared" si="195"/>
        <v>1228</v>
      </c>
      <c r="R1230" s="175">
        <f t="shared" si="194"/>
        <v>1</v>
      </c>
    </row>
    <row r="1231" spans="1:18" ht="24.75" customHeight="1">
      <c r="A1231" s="54">
        <f t="shared" si="193"/>
        <v>1229</v>
      </c>
      <c r="B1231" s="55" t="str">
        <f t="shared" si="190"/>
        <v>K16E4735</v>
      </c>
      <c r="C1231" s="54">
        <f t="shared" si="191"/>
        <v>35</v>
      </c>
      <c r="D1231" s="50">
        <v>152231986</v>
      </c>
      <c r="E1231" s="57" t="s">
        <v>248</v>
      </c>
      <c r="F1231" s="58" t="s">
        <v>118</v>
      </c>
      <c r="G1231" s="53">
        <v>29448</v>
      </c>
      <c r="H1231" s="51" t="s">
        <v>113</v>
      </c>
      <c r="I1231" s="56">
        <v>107</v>
      </c>
      <c r="J1231" s="52" t="s">
        <v>1890</v>
      </c>
      <c r="K1231" s="171" t="str">
        <f t="shared" si="188"/>
        <v>107K16E47</v>
      </c>
      <c r="L1231" s="172">
        <f t="shared" si="192"/>
        <v>1</v>
      </c>
      <c r="M1231" s="173"/>
      <c r="N1231" s="174" t="str">
        <f t="shared" si="189"/>
        <v/>
      </c>
      <c r="O1231" s="190" t="str">
        <f>VLOOKUP(D1231,TH!D$3:K$3889,6,0)</f>
        <v>x</v>
      </c>
      <c r="P1231" s="175" t="str">
        <f>IF(M1231&lt;&gt;0,M1231,IF(ISNA(VLOOKUP(D1231,TH!D$4:K$3889,6,0))=TRUE,"Nợ HP",""))</f>
        <v/>
      </c>
      <c r="Q1231" s="174">
        <f t="shared" si="195"/>
        <v>1229</v>
      </c>
      <c r="R1231" s="175">
        <f t="shared" si="194"/>
        <v>1</v>
      </c>
    </row>
    <row r="1232" spans="1:18" ht="24.75" customHeight="1">
      <c r="A1232" s="54">
        <f t="shared" si="193"/>
        <v>1230</v>
      </c>
      <c r="B1232" s="55" t="str">
        <f t="shared" si="190"/>
        <v>K16E4736</v>
      </c>
      <c r="C1232" s="54">
        <f t="shared" si="191"/>
        <v>36</v>
      </c>
      <c r="D1232" s="50">
        <v>132234928</v>
      </c>
      <c r="E1232" s="57" t="s">
        <v>1927</v>
      </c>
      <c r="F1232" s="58" t="s">
        <v>480</v>
      </c>
      <c r="G1232" s="53">
        <v>32640</v>
      </c>
      <c r="H1232" s="51" t="s">
        <v>113</v>
      </c>
      <c r="I1232" s="56">
        <v>107</v>
      </c>
      <c r="J1232" s="52" t="s">
        <v>1890</v>
      </c>
      <c r="K1232" s="171" t="str">
        <f t="shared" si="188"/>
        <v>107K16E47</v>
      </c>
      <c r="L1232" s="172">
        <f t="shared" si="192"/>
        <v>1</v>
      </c>
      <c r="M1232" s="173"/>
      <c r="N1232" s="174" t="str">
        <f t="shared" si="189"/>
        <v/>
      </c>
      <c r="O1232" s="190" t="str">
        <f>VLOOKUP(D1232,TH!D$3:K$3889,6,0)</f>
        <v>x</v>
      </c>
      <c r="P1232" s="175" t="str">
        <f>IF(M1232&lt;&gt;0,M1232,IF(ISNA(VLOOKUP(D1232,TH!D$4:K$3889,6,0))=TRUE,"Nợ HP",""))</f>
        <v/>
      </c>
      <c r="Q1232" s="174">
        <f t="shared" si="195"/>
        <v>1230</v>
      </c>
      <c r="R1232" s="175">
        <f t="shared" si="194"/>
        <v>1</v>
      </c>
    </row>
    <row r="1233" spans="1:18" ht="24.75" customHeight="1">
      <c r="A1233" s="54">
        <f t="shared" si="193"/>
        <v>1231</v>
      </c>
      <c r="B1233" s="55" t="str">
        <f t="shared" si="190"/>
        <v>K16E4737</v>
      </c>
      <c r="C1233" s="54">
        <f t="shared" si="191"/>
        <v>37</v>
      </c>
      <c r="D1233" s="50">
        <v>152233035</v>
      </c>
      <c r="E1233" s="57" t="s">
        <v>1700</v>
      </c>
      <c r="F1233" s="58" t="s">
        <v>300</v>
      </c>
      <c r="G1233" s="53">
        <v>32728</v>
      </c>
      <c r="H1233" s="51" t="s">
        <v>113</v>
      </c>
      <c r="I1233" s="56">
        <v>107</v>
      </c>
      <c r="J1233" s="52" t="s">
        <v>1890</v>
      </c>
      <c r="K1233" s="171" t="str">
        <f t="shared" si="188"/>
        <v>107K16E47</v>
      </c>
      <c r="L1233" s="172">
        <f t="shared" si="192"/>
        <v>1</v>
      </c>
      <c r="M1233" s="173"/>
      <c r="N1233" s="174" t="str">
        <f t="shared" si="189"/>
        <v/>
      </c>
      <c r="O1233" s="190" t="str">
        <f>VLOOKUP(D1233,TH!D$3:K$3889,6,0)</f>
        <v>x</v>
      </c>
      <c r="P1233" s="175" t="str">
        <f>IF(M1233&lt;&gt;0,M1233,IF(ISNA(VLOOKUP(D1233,TH!D$4:K$3889,6,0))=TRUE,"Nợ HP",""))</f>
        <v/>
      </c>
      <c r="Q1233" s="174">
        <f t="shared" si="195"/>
        <v>1231</v>
      </c>
      <c r="R1233" s="175">
        <f t="shared" si="194"/>
        <v>1</v>
      </c>
    </row>
    <row r="1234" spans="1:18" ht="24.75" customHeight="1">
      <c r="A1234" s="54">
        <f t="shared" si="193"/>
        <v>1232</v>
      </c>
      <c r="B1234" s="55" t="str">
        <f t="shared" si="190"/>
        <v>K16E4738</v>
      </c>
      <c r="C1234" s="54">
        <f t="shared" si="191"/>
        <v>38</v>
      </c>
      <c r="D1234" s="50">
        <v>152232933</v>
      </c>
      <c r="E1234" s="57" t="s">
        <v>1928</v>
      </c>
      <c r="F1234" s="58" t="s">
        <v>303</v>
      </c>
      <c r="G1234" s="53" t="s">
        <v>1929</v>
      </c>
      <c r="H1234" s="51" t="s">
        <v>1746</v>
      </c>
      <c r="I1234" s="56">
        <v>107</v>
      </c>
      <c r="J1234" s="52" t="s">
        <v>1890</v>
      </c>
      <c r="K1234" s="171" t="str">
        <f t="shared" si="188"/>
        <v>107K16E47</v>
      </c>
      <c r="L1234" s="172">
        <f t="shared" si="192"/>
        <v>1</v>
      </c>
      <c r="M1234" s="173"/>
      <c r="N1234" s="174" t="str">
        <f t="shared" si="189"/>
        <v/>
      </c>
      <c r="O1234" s="190" t="str">
        <f>VLOOKUP(D1234,TH!D$3:K$3889,6,0)</f>
        <v>x</v>
      </c>
      <c r="P1234" s="175" t="str">
        <f>IF(M1234&lt;&gt;0,M1234,IF(ISNA(VLOOKUP(D1234,TH!D$4:K$3889,6,0))=TRUE,"Nợ HP",""))</f>
        <v/>
      </c>
      <c r="Q1234" s="174">
        <f t="shared" si="195"/>
        <v>1232</v>
      </c>
      <c r="R1234" s="175">
        <f t="shared" si="194"/>
        <v>1</v>
      </c>
    </row>
    <row r="1235" spans="1:18" ht="24.75" customHeight="1">
      <c r="A1235" s="54">
        <f t="shared" si="193"/>
        <v>1233</v>
      </c>
      <c r="B1235" s="55" t="str">
        <f t="shared" si="190"/>
        <v>K16E4739</v>
      </c>
      <c r="C1235" s="54">
        <f t="shared" si="191"/>
        <v>39</v>
      </c>
      <c r="D1235" s="50">
        <v>152232830</v>
      </c>
      <c r="E1235" s="57" t="s">
        <v>542</v>
      </c>
      <c r="F1235" s="58" t="s">
        <v>1663</v>
      </c>
      <c r="G1235" s="53">
        <v>32832</v>
      </c>
      <c r="H1235" s="51" t="s">
        <v>113</v>
      </c>
      <c r="I1235" s="56">
        <v>107</v>
      </c>
      <c r="J1235" s="52" t="s">
        <v>1890</v>
      </c>
      <c r="K1235" s="171" t="str">
        <f t="shared" si="188"/>
        <v>107K16E47</v>
      </c>
      <c r="L1235" s="172">
        <f t="shared" si="192"/>
        <v>1</v>
      </c>
      <c r="M1235" s="173"/>
      <c r="N1235" s="174" t="str">
        <f t="shared" si="189"/>
        <v/>
      </c>
      <c r="O1235" s="190" t="str">
        <f>VLOOKUP(D1235,TH!D$3:K$3889,6,0)</f>
        <v>x</v>
      </c>
      <c r="P1235" s="175" t="str">
        <f>IF(M1235&lt;&gt;0,M1235,IF(ISNA(VLOOKUP(D1235,TH!D$4:K$3889,6,0))=TRUE,"Nợ HP",""))</f>
        <v/>
      </c>
      <c r="Q1235" s="174">
        <f t="shared" si="195"/>
        <v>1233</v>
      </c>
      <c r="R1235" s="175">
        <f t="shared" si="194"/>
        <v>1</v>
      </c>
    </row>
    <row r="1236" spans="1:18" ht="24.75" customHeight="1">
      <c r="A1236" s="54">
        <f t="shared" si="193"/>
        <v>1234</v>
      </c>
      <c r="B1236" s="55" t="str">
        <f t="shared" si="190"/>
        <v>K16E4740</v>
      </c>
      <c r="C1236" s="54">
        <f t="shared" si="191"/>
        <v>40</v>
      </c>
      <c r="D1236" s="50">
        <v>162233645</v>
      </c>
      <c r="E1236" s="57" t="s">
        <v>1930</v>
      </c>
      <c r="F1236" s="58" t="s">
        <v>1931</v>
      </c>
      <c r="G1236" s="53" t="s">
        <v>343</v>
      </c>
      <c r="H1236" s="51" t="s">
        <v>113</v>
      </c>
      <c r="I1236" s="56">
        <v>107</v>
      </c>
      <c r="J1236" s="52" t="s">
        <v>1890</v>
      </c>
      <c r="K1236" s="171" t="str">
        <f t="shared" si="188"/>
        <v>107K16E47</v>
      </c>
      <c r="L1236" s="172">
        <f t="shared" si="192"/>
        <v>1</v>
      </c>
      <c r="M1236" s="173"/>
      <c r="N1236" s="174" t="str">
        <f t="shared" si="189"/>
        <v/>
      </c>
      <c r="O1236" s="190" t="str">
        <f>VLOOKUP(D1236,TH!D$3:K$3889,6,0)</f>
        <v>x</v>
      </c>
      <c r="P1236" s="175" t="str">
        <f>IF(M1236&lt;&gt;0,M1236,IF(ISNA(VLOOKUP(D1236,TH!D$4:K$3889,6,0))=TRUE,"Nợ HP",""))</f>
        <v/>
      </c>
      <c r="Q1236" s="174">
        <f t="shared" si="195"/>
        <v>1234</v>
      </c>
      <c r="R1236" s="175">
        <f t="shared" si="194"/>
        <v>1</v>
      </c>
    </row>
    <row r="1237" spans="1:18" ht="24.75" customHeight="1">
      <c r="A1237" s="54">
        <f t="shared" si="193"/>
        <v>1235</v>
      </c>
      <c r="B1237" s="55" t="str">
        <f t="shared" si="190"/>
        <v>K16E4801</v>
      </c>
      <c r="C1237" s="54">
        <f t="shared" si="191"/>
        <v>1</v>
      </c>
      <c r="D1237" s="50">
        <v>142111002</v>
      </c>
      <c r="E1237" s="57" t="s">
        <v>1932</v>
      </c>
      <c r="F1237" s="58" t="s">
        <v>1933</v>
      </c>
      <c r="G1237" s="53">
        <v>32365</v>
      </c>
      <c r="H1237" s="51" t="s">
        <v>128</v>
      </c>
      <c r="I1237" s="56">
        <v>101</v>
      </c>
      <c r="J1237" s="52" t="s">
        <v>1934</v>
      </c>
      <c r="K1237" s="171" t="str">
        <f t="shared" si="188"/>
        <v>101K16E48</v>
      </c>
      <c r="L1237" s="172">
        <f t="shared" si="192"/>
        <v>1</v>
      </c>
      <c r="M1237" s="173"/>
      <c r="N1237" s="174" t="str">
        <f t="shared" si="189"/>
        <v/>
      </c>
      <c r="O1237" s="190" t="str">
        <f>VLOOKUP(D1237,TH!D$3:K$3889,6,0)</f>
        <v>x</v>
      </c>
      <c r="P1237" s="175" t="str">
        <f>IF(M1237&lt;&gt;0,M1237,IF(ISNA(VLOOKUP(D1237,TH!D$4:K$3889,6,0))=TRUE,"Nợ HP",""))</f>
        <v/>
      </c>
      <c r="Q1237" s="174">
        <f t="shared" si="195"/>
        <v>1235</v>
      </c>
      <c r="R1237" s="175">
        <f t="shared" si="194"/>
        <v>1</v>
      </c>
    </row>
    <row r="1238" spans="1:18" ht="24.75" customHeight="1">
      <c r="A1238" s="54">
        <f t="shared" si="193"/>
        <v>1236</v>
      </c>
      <c r="B1238" s="55" t="str">
        <f t="shared" si="190"/>
        <v>K16E4802</v>
      </c>
      <c r="C1238" s="54">
        <f t="shared" si="191"/>
        <v>2</v>
      </c>
      <c r="D1238" s="50">
        <v>162163158</v>
      </c>
      <c r="E1238" s="57" t="s">
        <v>1935</v>
      </c>
      <c r="F1238" s="58" t="s">
        <v>975</v>
      </c>
      <c r="G1238" s="53" t="s">
        <v>789</v>
      </c>
      <c r="H1238" s="51" t="s">
        <v>1936</v>
      </c>
      <c r="I1238" s="56">
        <v>109</v>
      </c>
      <c r="J1238" s="52" t="s">
        <v>1934</v>
      </c>
      <c r="K1238" s="171" t="str">
        <f t="shared" si="188"/>
        <v>109K16E48</v>
      </c>
      <c r="L1238" s="172">
        <f t="shared" si="192"/>
        <v>1</v>
      </c>
      <c r="M1238" s="173"/>
      <c r="N1238" s="174" t="str">
        <f t="shared" si="189"/>
        <v/>
      </c>
      <c r="O1238" s="190" t="str">
        <f>VLOOKUP(D1238,TH!D$3:K$3889,6,0)</f>
        <v>x</v>
      </c>
      <c r="P1238" s="175" t="str">
        <f>IF(M1238&lt;&gt;0,M1238,IF(ISNA(VLOOKUP(D1238,TH!D$4:K$3889,6,0))=TRUE,"Nợ HP",""))</f>
        <v/>
      </c>
      <c r="Q1238" s="174">
        <f t="shared" si="195"/>
        <v>1236</v>
      </c>
      <c r="R1238" s="175">
        <f t="shared" si="194"/>
        <v>1</v>
      </c>
    </row>
    <row r="1239" spans="1:18" ht="24.75" customHeight="1">
      <c r="A1239" s="54">
        <f t="shared" si="193"/>
        <v>1237</v>
      </c>
      <c r="B1239" s="55" t="str">
        <f t="shared" si="190"/>
        <v>K16E4803</v>
      </c>
      <c r="C1239" s="54">
        <f t="shared" si="191"/>
        <v>3</v>
      </c>
      <c r="D1239" s="50">
        <v>162163159</v>
      </c>
      <c r="E1239" s="57" t="s">
        <v>1055</v>
      </c>
      <c r="F1239" s="58" t="s">
        <v>975</v>
      </c>
      <c r="G1239" s="53" t="s">
        <v>324</v>
      </c>
      <c r="H1239" s="51" t="s">
        <v>1936</v>
      </c>
      <c r="I1239" s="56">
        <v>109</v>
      </c>
      <c r="J1239" s="52" t="s">
        <v>1934</v>
      </c>
      <c r="K1239" s="171" t="str">
        <f t="shared" si="188"/>
        <v>109K16E48</v>
      </c>
      <c r="L1239" s="172">
        <f t="shared" si="192"/>
        <v>1</v>
      </c>
      <c r="M1239" s="173"/>
      <c r="N1239" s="174" t="str">
        <f t="shared" si="189"/>
        <v/>
      </c>
      <c r="O1239" s="190" t="str">
        <f>VLOOKUP(D1239,TH!D$3:K$3889,6,0)</f>
        <v>x</v>
      </c>
      <c r="P1239" s="175" t="str">
        <f>IF(M1239&lt;&gt;0,M1239,IF(ISNA(VLOOKUP(D1239,TH!D$4:K$3889,6,0))=TRUE,"Nợ HP",""))</f>
        <v/>
      </c>
      <c r="Q1239" s="174">
        <f t="shared" si="195"/>
        <v>1237</v>
      </c>
      <c r="R1239" s="175">
        <f t="shared" si="194"/>
        <v>1</v>
      </c>
    </row>
    <row r="1240" spans="1:18" ht="24.75" customHeight="1">
      <c r="A1240" s="54">
        <f t="shared" si="193"/>
        <v>1238</v>
      </c>
      <c r="B1240" s="55" t="str">
        <f t="shared" si="190"/>
        <v>K16E4804</v>
      </c>
      <c r="C1240" s="54">
        <f t="shared" si="191"/>
        <v>4</v>
      </c>
      <c r="D1240" s="50">
        <v>162113002</v>
      </c>
      <c r="E1240" s="57" t="s">
        <v>1937</v>
      </c>
      <c r="F1240" s="58" t="s">
        <v>1118</v>
      </c>
      <c r="G1240" s="53" t="s">
        <v>756</v>
      </c>
      <c r="H1240" s="51" t="s">
        <v>128</v>
      </c>
      <c r="I1240" s="56">
        <v>101</v>
      </c>
      <c r="J1240" s="52" t="s">
        <v>1934</v>
      </c>
      <c r="K1240" s="171" t="str">
        <f t="shared" si="188"/>
        <v>101K16E48</v>
      </c>
      <c r="L1240" s="172">
        <f t="shared" si="192"/>
        <v>1</v>
      </c>
      <c r="M1240" s="173"/>
      <c r="N1240" s="174" t="str">
        <f t="shared" si="189"/>
        <v/>
      </c>
      <c r="O1240" s="190" t="str">
        <f>VLOOKUP(D1240,TH!D$3:K$3889,6,0)</f>
        <v>x</v>
      </c>
      <c r="P1240" s="175" t="str">
        <f>IF(M1240&lt;&gt;0,M1240,IF(ISNA(VLOOKUP(D1240,TH!D$4:K$3889,6,0))=TRUE,"Nợ HP",""))</f>
        <v/>
      </c>
      <c r="Q1240" s="174">
        <f t="shared" si="195"/>
        <v>1238</v>
      </c>
      <c r="R1240" s="175">
        <f t="shared" si="194"/>
        <v>1</v>
      </c>
    </row>
    <row r="1241" spans="1:18" ht="24.75" customHeight="1">
      <c r="A1241" s="54">
        <f t="shared" si="193"/>
        <v>1239</v>
      </c>
      <c r="B1241" s="55" t="str">
        <f t="shared" si="190"/>
        <v>K16E4805</v>
      </c>
      <c r="C1241" s="54">
        <f t="shared" si="191"/>
        <v>5</v>
      </c>
      <c r="D1241" s="50">
        <v>162113003</v>
      </c>
      <c r="E1241" s="57" t="s">
        <v>1938</v>
      </c>
      <c r="F1241" s="58" t="s">
        <v>1939</v>
      </c>
      <c r="G1241" s="53" t="s">
        <v>458</v>
      </c>
      <c r="H1241" s="51" t="s">
        <v>128</v>
      </c>
      <c r="I1241" s="56">
        <v>101</v>
      </c>
      <c r="J1241" s="52" t="s">
        <v>1934</v>
      </c>
      <c r="K1241" s="171" t="str">
        <f t="shared" si="188"/>
        <v>101K16E48</v>
      </c>
      <c r="L1241" s="172">
        <f t="shared" si="192"/>
        <v>1</v>
      </c>
      <c r="M1241" s="173"/>
      <c r="N1241" s="174" t="str">
        <f t="shared" si="189"/>
        <v/>
      </c>
      <c r="O1241" s="190" t="str">
        <f>VLOOKUP(D1241,TH!D$3:K$3889,6,0)</f>
        <v>x</v>
      </c>
      <c r="P1241" s="175" t="str">
        <f>IF(M1241&lt;&gt;0,M1241,IF(ISNA(VLOOKUP(D1241,TH!D$4:K$3889,6,0))=TRUE,"Nợ HP",""))</f>
        <v/>
      </c>
      <c r="Q1241" s="174">
        <f t="shared" si="195"/>
        <v>1239</v>
      </c>
      <c r="R1241" s="175">
        <f t="shared" si="194"/>
        <v>1</v>
      </c>
    </row>
    <row r="1242" spans="1:18" ht="24.75" customHeight="1">
      <c r="A1242" s="54">
        <f t="shared" si="193"/>
        <v>1240</v>
      </c>
      <c r="B1242" s="55" t="str">
        <f t="shared" si="190"/>
        <v>K16E4806</v>
      </c>
      <c r="C1242" s="54">
        <f t="shared" si="191"/>
        <v>6</v>
      </c>
      <c r="D1242" s="50">
        <v>162113004</v>
      </c>
      <c r="E1242" s="57" t="s">
        <v>1940</v>
      </c>
      <c r="F1242" s="58" t="s">
        <v>1941</v>
      </c>
      <c r="G1242" s="53" t="s">
        <v>540</v>
      </c>
      <c r="H1242" s="51" t="s">
        <v>128</v>
      </c>
      <c r="I1242" s="56">
        <v>101</v>
      </c>
      <c r="J1242" s="52" t="s">
        <v>1934</v>
      </c>
      <c r="K1242" s="171" t="str">
        <f t="shared" si="188"/>
        <v>101K16E48</v>
      </c>
      <c r="L1242" s="172">
        <f t="shared" si="192"/>
        <v>1</v>
      </c>
      <c r="M1242" s="173"/>
      <c r="N1242" s="174" t="str">
        <f t="shared" si="189"/>
        <v/>
      </c>
      <c r="O1242" s="190" t="str">
        <f>VLOOKUP(D1242,TH!D$3:K$3889,6,0)</f>
        <v>x</v>
      </c>
      <c r="P1242" s="175" t="str">
        <f>IF(M1242&lt;&gt;0,M1242,IF(ISNA(VLOOKUP(D1242,TH!D$4:K$3889,6,0))=TRUE,"Nợ HP",""))</f>
        <v/>
      </c>
      <c r="Q1242" s="174">
        <f t="shared" si="195"/>
        <v>1240</v>
      </c>
      <c r="R1242" s="175">
        <f t="shared" si="194"/>
        <v>1</v>
      </c>
    </row>
    <row r="1243" spans="1:18" ht="24.75" customHeight="1">
      <c r="A1243" s="54">
        <f t="shared" si="193"/>
        <v>1241</v>
      </c>
      <c r="B1243" s="55" t="str">
        <f t="shared" si="190"/>
        <v>K16E4807</v>
      </c>
      <c r="C1243" s="54">
        <f t="shared" si="191"/>
        <v>7</v>
      </c>
      <c r="D1243" s="50">
        <v>162223363</v>
      </c>
      <c r="E1243" s="57" t="s">
        <v>635</v>
      </c>
      <c r="F1243" s="58" t="s">
        <v>417</v>
      </c>
      <c r="G1243" s="53" t="s">
        <v>1942</v>
      </c>
      <c r="H1243" s="51" t="s">
        <v>1936</v>
      </c>
      <c r="I1243" s="56">
        <v>109</v>
      </c>
      <c r="J1243" s="52" t="s">
        <v>1934</v>
      </c>
      <c r="K1243" s="171" t="str">
        <f t="shared" si="188"/>
        <v>109K16E48</v>
      </c>
      <c r="L1243" s="172">
        <f t="shared" si="192"/>
        <v>1</v>
      </c>
      <c r="M1243" s="173"/>
      <c r="N1243" s="174" t="str">
        <f t="shared" si="189"/>
        <v/>
      </c>
      <c r="O1243" s="190" t="str">
        <f>VLOOKUP(D1243,TH!D$3:K$3889,6,0)</f>
        <v>x</v>
      </c>
      <c r="P1243" s="175" t="str">
        <f>IF(M1243&lt;&gt;0,M1243,IF(ISNA(VLOOKUP(D1243,TH!D$4:K$3889,6,0))=TRUE,"Nợ HP",""))</f>
        <v/>
      </c>
      <c r="Q1243" s="174">
        <f t="shared" si="195"/>
        <v>1241</v>
      </c>
      <c r="R1243" s="175">
        <f t="shared" si="194"/>
        <v>1</v>
      </c>
    </row>
    <row r="1244" spans="1:18" ht="24.75" customHeight="1">
      <c r="A1244" s="54">
        <f t="shared" si="193"/>
        <v>1242</v>
      </c>
      <c r="B1244" s="55" t="str">
        <f t="shared" si="190"/>
        <v>K16E4808</v>
      </c>
      <c r="C1244" s="54">
        <f t="shared" si="191"/>
        <v>8</v>
      </c>
      <c r="D1244" s="50">
        <v>152136198</v>
      </c>
      <c r="E1244" s="57" t="s">
        <v>1943</v>
      </c>
      <c r="F1244" s="58" t="s">
        <v>184</v>
      </c>
      <c r="G1244" s="53" t="s">
        <v>406</v>
      </c>
      <c r="H1244" s="51" t="s">
        <v>1936</v>
      </c>
      <c r="I1244" s="56">
        <v>109</v>
      </c>
      <c r="J1244" s="52" t="s">
        <v>1934</v>
      </c>
      <c r="K1244" s="171" t="str">
        <f t="shared" si="188"/>
        <v>109K16E48</v>
      </c>
      <c r="L1244" s="172">
        <f t="shared" si="192"/>
        <v>1</v>
      </c>
      <c r="M1244" s="173"/>
      <c r="N1244" s="174" t="str">
        <f t="shared" si="189"/>
        <v/>
      </c>
      <c r="O1244" s="190" t="str">
        <f>VLOOKUP(D1244,TH!D$3:K$3889,6,0)</f>
        <v>x</v>
      </c>
      <c r="P1244" s="175" t="str">
        <f>IF(M1244&lt;&gt;0,M1244,IF(ISNA(VLOOKUP(D1244,TH!D$4:K$3889,6,0))=TRUE,"Nợ HP",""))</f>
        <v/>
      </c>
      <c r="Q1244" s="174">
        <f t="shared" si="195"/>
        <v>1242</v>
      </c>
      <c r="R1244" s="175">
        <f t="shared" si="194"/>
        <v>1</v>
      </c>
    </row>
    <row r="1245" spans="1:18" ht="24.75" customHeight="1">
      <c r="A1245" s="54">
        <f t="shared" si="193"/>
        <v>1243</v>
      </c>
      <c r="B1245" s="55" t="str">
        <f t="shared" si="190"/>
        <v>K16E4809</v>
      </c>
      <c r="C1245" s="54">
        <f t="shared" si="191"/>
        <v>9</v>
      </c>
      <c r="D1245" s="50">
        <v>152132565</v>
      </c>
      <c r="E1245" s="57" t="s">
        <v>1299</v>
      </c>
      <c r="F1245" s="58" t="s">
        <v>1070</v>
      </c>
      <c r="G1245" s="53" t="s">
        <v>759</v>
      </c>
      <c r="H1245" s="51" t="s">
        <v>1936</v>
      </c>
      <c r="I1245" s="56">
        <v>109</v>
      </c>
      <c r="J1245" s="52" t="s">
        <v>1934</v>
      </c>
      <c r="K1245" s="171" t="str">
        <f t="shared" si="188"/>
        <v>109K16E48</v>
      </c>
      <c r="L1245" s="172">
        <f t="shared" si="192"/>
        <v>1</v>
      </c>
      <c r="M1245" s="173"/>
      <c r="N1245" s="174" t="str">
        <f t="shared" si="189"/>
        <v/>
      </c>
      <c r="O1245" s="190" t="str">
        <f>VLOOKUP(D1245,TH!D$3:K$3889,6,0)</f>
        <v>x</v>
      </c>
      <c r="P1245" s="175" t="str">
        <f>IF(M1245&lt;&gt;0,M1245,IF(ISNA(VLOOKUP(D1245,TH!D$4:K$3889,6,0))=TRUE,"Nợ HP",""))</f>
        <v/>
      </c>
      <c r="Q1245" s="174">
        <f t="shared" si="195"/>
        <v>1243</v>
      </c>
      <c r="R1245" s="175">
        <f t="shared" si="194"/>
        <v>1</v>
      </c>
    </row>
    <row r="1246" spans="1:18" ht="24.75" customHeight="1">
      <c r="A1246" s="54">
        <f t="shared" si="193"/>
        <v>1244</v>
      </c>
      <c r="B1246" s="55" t="str">
        <f t="shared" si="190"/>
        <v>K16E4810</v>
      </c>
      <c r="C1246" s="54">
        <f t="shared" si="191"/>
        <v>10</v>
      </c>
      <c r="D1246" s="50">
        <v>162163165</v>
      </c>
      <c r="E1246" s="57" t="s">
        <v>1944</v>
      </c>
      <c r="F1246" s="58" t="s">
        <v>193</v>
      </c>
      <c r="G1246" s="53" t="s">
        <v>225</v>
      </c>
      <c r="H1246" s="51" t="s">
        <v>1936</v>
      </c>
      <c r="I1246" s="56">
        <v>109</v>
      </c>
      <c r="J1246" s="52" t="s">
        <v>1934</v>
      </c>
      <c r="K1246" s="171" t="str">
        <f t="shared" si="188"/>
        <v>109K16E48</v>
      </c>
      <c r="L1246" s="172">
        <f t="shared" si="192"/>
        <v>1</v>
      </c>
      <c r="M1246" s="173"/>
      <c r="N1246" s="174" t="str">
        <f t="shared" si="189"/>
        <v/>
      </c>
      <c r="O1246" s="190" t="str">
        <f>VLOOKUP(D1246,TH!D$3:K$3889,6,0)</f>
        <v>x</v>
      </c>
      <c r="P1246" s="175" t="str">
        <f>IF(M1246&lt;&gt;0,M1246,IF(ISNA(VLOOKUP(D1246,TH!D$4:K$3889,6,0))=TRUE,"Nợ HP",""))</f>
        <v/>
      </c>
      <c r="Q1246" s="174">
        <f t="shared" si="195"/>
        <v>1244</v>
      </c>
      <c r="R1246" s="175">
        <f t="shared" si="194"/>
        <v>1</v>
      </c>
    </row>
    <row r="1247" spans="1:18" ht="24.75" customHeight="1">
      <c r="A1247" s="54">
        <f t="shared" si="193"/>
        <v>1245</v>
      </c>
      <c r="B1247" s="55" t="str">
        <f t="shared" si="190"/>
        <v>K16E4811</v>
      </c>
      <c r="C1247" s="54">
        <f t="shared" si="191"/>
        <v>11</v>
      </c>
      <c r="D1247" s="50">
        <v>162113007</v>
      </c>
      <c r="E1247" s="57" t="s">
        <v>1945</v>
      </c>
      <c r="F1247" s="58" t="s">
        <v>504</v>
      </c>
      <c r="G1247" s="53" t="s">
        <v>1184</v>
      </c>
      <c r="H1247" s="51" t="s">
        <v>128</v>
      </c>
      <c r="I1247" s="56">
        <v>101</v>
      </c>
      <c r="J1247" s="52" t="s">
        <v>1934</v>
      </c>
      <c r="K1247" s="171" t="str">
        <f t="shared" si="188"/>
        <v>101K16E48</v>
      </c>
      <c r="L1247" s="172">
        <f t="shared" si="192"/>
        <v>1</v>
      </c>
      <c r="M1247" s="173"/>
      <c r="N1247" s="174" t="str">
        <f t="shared" si="189"/>
        <v/>
      </c>
      <c r="O1247" s="190" t="str">
        <f>VLOOKUP(D1247,TH!D$3:K$3889,6,0)</f>
        <v>x</v>
      </c>
      <c r="P1247" s="175" t="str">
        <f>IF(M1247&lt;&gt;0,M1247,IF(ISNA(VLOOKUP(D1247,TH!D$4:K$3889,6,0))=TRUE,"Nợ HP",""))</f>
        <v/>
      </c>
      <c r="Q1247" s="174">
        <f t="shared" si="195"/>
        <v>1245</v>
      </c>
      <c r="R1247" s="175">
        <f t="shared" si="194"/>
        <v>1</v>
      </c>
    </row>
    <row r="1248" spans="1:18" ht="24.75" customHeight="1">
      <c r="A1248" s="54">
        <f t="shared" si="193"/>
        <v>1246</v>
      </c>
      <c r="B1248" s="55" t="str">
        <f t="shared" si="190"/>
        <v>K16E4812</v>
      </c>
      <c r="C1248" s="54">
        <f t="shared" si="191"/>
        <v>12</v>
      </c>
      <c r="D1248" s="50">
        <v>162167636</v>
      </c>
      <c r="E1248" s="57" t="s">
        <v>1572</v>
      </c>
      <c r="F1248" s="58" t="s">
        <v>504</v>
      </c>
      <c r="G1248" s="53">
        <v>0</v>
      </c>
      <c r="H1248" s="51" t="s">
        <v>1936</v>
      </c>
      <c r="I1248" s="56">
        <v>109</v>
      </c>
      <c r="J1248" s="52" t="s">
        <v>1934</v>
      </c>
      <c r="K1248" s="171" t="str">
        <f t="shared" si="188"/>
        <v>109K16E48</v>
      </c>
      <c r="L1248" s="172">
        <f t="shared" si="192"/>
        <v>1</v>
      </c>
      <c r="M1248" s="173"/>
      <c r="N1248" s="174" t="str">
        <f t="shared" si="189"/>
        <v/>
      </c>
      <c r="O1248" s="190" t="str">
        <f>VLOOKUP(D1248,TH!D$3:K$3889,6,0)</f>
        <v>x</v>
      </c>
      <c r="P1248" s="175" t="str">
        <f>IF(M1248&lt;&gt;0,M1248,IF(ISNA(VLOOKUP(D1248,TH!D$4:K$3889,6,0))=TRUE,"Nợ HP",""))</f>
        <v/>
      </c>
      <c r="Q1248" s="174">
        <f t="shared" si="195"/>
        <v>1246</v>
      </c>
      <c r="R1248" s="175">
        <f t="shared" si="194"/>
        <v>1</v>
      </c>
    </row>
    <row r="1249" spans="1:18" ht="24.75" customHeight="1">
      <c r="A1249" s="54">
        <f t="shared" si="193"/>
        <v>1247</v>
      </c>
      <c r="B1249" s="55" t="str">
        <f t="shared" si="190"/>
        <v>K16E4813</v>
      </c>
      <c r="C1249" s="54">
        <f t="shared" si="191"/>
        <v>13</v>
      </c>
      <c r="D1249" s="50">
        <v>162113008</v>
      </c>
      <c r="E1249" s="57" t="s">
        <v>1946</v>
      </c>
      <c r="F1249" s="58" t="s">
        <v>1078</v>
      </c>
      <c r="G1249" s="53" t="s">
        <v>1679</v>
      </c>
      <c r="H1249" s="51" t="s">
        <v>128</v>
      </c>
      <c r="I1249" s="56">
        <v>101</v>
      </c>
      <c r="J1249" s="52" t="s">
        <v>1934</v>
      </c>
      <c r="K1249" s="171" t="str">
        <f t="shared" ref="K1249:K1313" si="196">I1249&amp;J1249</f>
        <v>101K16E48</v>
      </c>
      <c r="L1249" s="172">
        <f t="shared" si="192"/>
        <v>1</v>
      </c>
      <c r="M1249" s="173"/>
      <c r="N1249" s="174" t="str">
        <f t="shared" si="189"/>
        <v/>
      </c>
      <c r="O1249" s="190" t="str">
        <f>VLOOKUP(D1249,TH!D$3:K$3889,6,0)</f>
        <v>x</v>
      </c>
      <c r="P1249" s="175" t="str">
        <f>IF(M1249&lt;&gt;0,M1249,IF(ISNA(VLOOKUP(D1249,TH!D$4:K$3889,6,0))=TRUE,"Nợ HP",""))</f>
        <v/>
      </c>
      <c r="Q1249" s="174">
        <f t="shared" si="195"/>
        <v>1247</v>
      </c>
      <c r="R1249" s="175">
        <f t="shared" si="194"/>
        <v>1</v>
      </c>
    </row>
    <row r="1250" spans="1:18" ht="24.75" customHeight="1">
      <c r="A1250" s="54">
        <f t="shared" si="193"/>
        <v>1248</v>
      </c>
      <c r="B1250" s="55" t="str">
        <f t="shared" si="190"/>
        <v>K16E4814</v>
      </c>
      <c r="C1250" s="54">
        <f t="shared" si="191"/>
        <v>14</v>
      </c>
      <c r="D1250" s="50">
        <v>162113009</v>
      </c>
      <c r="E1250" s="57" t="s">
        <v>624</v>
      </c>
      <c r="F1250" s="58" t="s">
        <v>1261</v>
      </c>
      <c r="G1250" s="53" t="s">
        <v>1346</v>
      </c>
      <c r="H1250" s="51" t="s">
        <v>128</v>
      </c>
      <c r="I1250" s="56">
        <v>101</v>
      </c>
      <c r="J1250" s="52" t="s">
        <v>1934</v>
      </c>
      <c r="K1250" s="171" t="str">
        <f t="shared" si="196"/>
        <v>101K16E48</v>
      </c>
      <c r="L1250" s="172">
        <f t="shared" si="192"/>
        <v>1</v>
      </c>
      <c r="M1250" s="173"/>
      <c r="N1250" s="174" t="str">
        <f t="shared" si="189"/>
        <v/>
      </c>
      <c r="O1250" s="190" t="str">
        <f>VLOOKUP(D1250,TH!D$3:K$3889,6,0)</f>
        <v>x</v>
      </c>
      <c r="P1250" s="175" t="str">
        <f>IF(M1250&lt;&gt;0,M1250,IF(ISNA(VLOOKUP(D1250,TH!D$4:K$3889,6,0))=TRUE,"Nợ HP",""))</f>
        <v/>
      </c>
      <c r="Q1250" s="174">
        <f t="shared" si="195"/>
        <v>1248</v>
      </c>
      <c r="R1250" s="175">
        <f t="shared" si="194"/>
        <v>1</v>
      </c>
    </row>
    <row r="1251" spans="1:18" ht="24.75" customHeight="1">
      <c r="A1251" s="54">
        <f t="shared" si="193"/>
        <v>1249</v>
      </c>
      <c r="B1251" s="55" t="str">
        <f t="shared" si="190"/>
        <v>K16E4815</v>
      </c>
      <c r="C1251" s="54">
        <f t="shared" si="191"/>
        <v>15</v>
      </c>
      <c r="D1251" s="50">
        <v>162113010</v>
      </c>
      <c r="E1251" s="57" t="s">
        <v>1947</v>
      </c>
      <c r="F1251" s="58" t="s">
        <v>146</v>
      </c>
      <c r="G1251" s="53" t="s">
        <v>705</v>
      </c>
      <c r="H1251" s="51" t="s">
        <v>128</v>
      </c>
      <c r="I1251" s="56">
        <v>101</v>
      </c>
      <c r="J1251" s="52" t="s">
        <v>1934</v>
      </c>
      <c r="K1251" s="171" t="str">
        <f t="shared" si="196"/>
        <v>101K16E48</v>
      </c>
      <c r="L1251" s="172">
        <f t="shared" si="192"/>
        <v>1</v>
      </c>
      <c r="M1251" s="173"/>
      <c r="N1251" s="174" t="str">
        <f t="shared" si="189"/>
        <v/>
      </c>
      <c r="O1251" s="190" t="str">
        <f>VLOOKUP(D1251,TH!D$3:K$3889,6,0)</f>
        <v>x</v>
      </c>
      <c r="P1251" s="175" t="str">
        <f>IF(M1251&lt;&gt;0,M1251,IF(ISNA(VLOOKUP(D1251,TH!D$4:K$3889,6,0))=TRUE,"Nợ HP",""))</f>
        <v/>
      </c>
      <c r="Q1251" s="174">
        <f t="shared" si="195"/>
        <v>1249</v>
      </c>
      <c r="R1251" s="175">
        <f t="shared" si="194"/>
        <v>1</v>
      </c>
    </row>
    <row r="1252" spans="1:18" ht="24.75" customHeight="1">
      <c r="A1252" s="54">
        <f t="shared" si="193"/>
        <v>1250</v>
      </c>
      <c r="B1252" s="55" t="str">
        <f t="shared" si="190"/>
        <v>K16E4816</v>
      </c>
      <c r="C1252" s="54">
        <f t="shared" si="191"/>
        <v>16</v>
      </c>
      <c r="D1252" s="50">
        <v>162163168</v>
      </c>
      <c r="E1252" s="57" t="s">
        <v>1948</v>
      </c>
      <c r="F1252" s="58" t="s">
        <v>146</v>
      </c>
      <c r="G1252" s="53" t="s">
        <v>274</v>
      </c>
      <c r="H1252" s="51" t="s">
        <v>1936</v>
      </c>
      <c r="I1252" s="56">
        <v>109</v>
      </c>
      <c r="J1252" s="52" t="s">
        <v>1934</v>
      </c>
      <c r="K1252" s="171" t="str">
        <f t="shared" si="196"/>
        <v>109K16E48</v>
      </c>
      <c r="L1252" s="172">
        <f t="shared" si="192"/>
        <v>1</v>
      </c>
      <c r="M1252" s="173"/>
      <c r="N1252" s="174" t="str">
        <f t="shared" si="189"/>
        <v/>
      </c>
      <c r="O1252" s="190" t="str">
        <f>VLOOKUP(D1252,TH!D$3:K$3889,6,0)</f>
        <v>x</v>
      </c>
      <c r="P1252" s="175" t="str">
        <f>IF(M1252&lt;&gt;0,M1252,IF(ISNA(VLOOKUP(D1252,TH!D$4:K$3889,6,0))=TRUE,"Nợ HP",""))</f>
        <v/>
      </c>
      <c r="Q1252" s="174">
        <f t="shared" si="195"/>
        <v>1250</v>
      </c>
      <c r="R1252" s="175">
        <f t="shared" si="194"/>
        <v>1</v>
      </c>
    </row>
    <row r="1253" spans="1:18" ht="24.75" customHeight="1">
      <c r="A1253" s="54">
        <f t="shared" si="193"/>
        <v>1251</v>
      </c>
      <c r="B1253" s="55" t="str">
        <f t="shared" si="190"/>
        <v>K16E4817</v>
      </c>
      <c r="C1253" s="54">
        <f t="shared" si="191"/>
        <v>17</v>
      </c>
      <c r="D1253" s="50">
        <v>162133101</v>
      </c>
      <c r="E1253" s="57" t="s">
        <v>1949</v>
      </c>
      <c r="F1253" s="58" t="s">
        <v>218</v>
      </c>
      <c r="G1253" s="53" t="s">
        <v>821</v>
      </c>
      <c r="H1253" s="51" t="s">
        <v>1936</v>
      </c>
      <c r="I1253" s="56">
        <v>109</v>
      </c>
      <c r="J1253" s="52" t="s">
        <v>1934</v>
      </c>
      <c r="K1253" s="171" t="str">
        <f t="shared" si="196"/>
        <v>109K16E48</v>
      </c>
      <c r="L1253" s="172">
        <f t="shared" si="192"/>
        <v>1</v>
      </c>
      <c r="M1253" s="173"/>
      <c r="N1253" s="174" t="str">
        <f t="shared" si="189"/>
        <v/>
      </c>
      <c r="O1253" s="190" t="str">
        <f>VLOOKUP(D1253,TH!D$3:K$3889,6,0)</f>
        <v>x</v>
      </c>
      <c r="P1253" s="175" t="str">
        <f>IF(M1253&lt;&gt;0,M1253,IF(ISNA(VLOOKUP(D1253,TH!D$4:K$3889,6,0))=TRUE,"Nợ HP",""))</f>
        <v/>
      </c>
      <c r="Q1253" s="174">
        <f t="shared" si="195"/>
        <v>1251</v>
      </c>
      <c r="R1253" s="175">
        <f t="shared" si="194"/>
        <v>1</v>
      </c>
    </row>
    <row r="1254" spans="1:18" ht="24.75" customHeight="1">
      <c r="A1254" s="54">
        <f t="shared" si="193"/>
        <v>1252</v>
      </c>
      <c r="B1254" s="55" t="str">
        <f t="shared" si="190"/>
        <v>K16E4818</v>
      </c>
      <c r="C1254" s="54">
        <f t="shared" si="191"/>
        <v>18</v>
      </c>
      <c r="D1254" s="50">
        <v>162113014</v>
      </c>
      <c r="E1254" s="57" t="s">
        <v>1950</v>
      </c>
      <c r="F1254" s="58" t="s">
        <v>221</v>
      </c>
      <c r="G1254" s="53" t="s">
        <v>587</v>
      </c>
      <c r="H1254" s="51" t="s">
        <v>128</v>
      </c>
      <c r="I1254" s="56">
        <v>101</v>
      </c>
      <c r="J1254" s="52" t="s">
        <v>1934</v>
      </c>
      <c r="K1254" s="171" t="str">
        <f t="shared" si="196"/>
        <v>101K16E48</v>
      </c>
      <c r="L1254" s="172">
        <f t="shared" si="192"/>
        <v>1</v>
      </c>
      <c r="M1254" s="173"/>
      <c r="N1254" s="174" t="str">
        <f t="shared" si="189"/>
        <v/>
      </c>
      <c r="O1254" s="190" t="str">
        <f>VLOOKUP(D1254,TH!D$3:K$3889,6,0)</f>
        <v>x</v>
      </c>
      <c r="P1254" s="175" t="str">
        <f>IF(M1254&lt;&gt;0,M1254,IF(ISNA(VLOOKUP(D1254,TH!D$4:K$3889,6,0))=TRUE,"Nợ HP",""))</f>
        <v/>
      </c>
      <c r="Q1254" s="174">
        <f t="shared" si="195"/>
        <v>1252</v>
      </c>
      <c r="R1254" s="175">
        <f t="shared" si="194"/>
        <v>1</v>
      </c>
    </row>
    <row r="1255" spans="1:18" ht="24.75" customHeight="1">
      <c r="A1255" s="54">
        <f t="shared" si="193"/>
        <v>1253</v>
      </c>
      <c r="B1255" s="55" t="str">
        <f t="shared" si="190"/>
        <v>K16E4819</v>
      </c>
      <c r="C1255" s="54">
        <f t="shared" si="191"/>
        <v>19</v>
      </c>
      <c r="D1255" s="50">
        <v>162163171</v>
      </c>
      <c r="E1255" s="57" t="s">
        <v>1074</v>
      </c>
      <c r="F1255" s="58" t="s">
        <v>112</v>
      </c>
      <c r="G1255" s="53" t="s">
        <v>1951</v>
      </c>
      <c r="H1255" s="51" t="s">
        <v>1936</v>
      </c>
      <c r="I1255" s="56">
        <v>109</v>
      </c>
      <c r="J1255" s="52" t="s">
        <v>1934</v>
      </c>
      <c r="K1255" s="171" t="str">
        <f t="shared" si="196"/>
        <v>109K16E48</v>
      </c>
      <c r="L1255" s="172">
        <f t="shared" si="192"/>
        <v>1</v>
      </c>
      <c r="M1255" s="173"/>
      <c r="N1255" s="174" t="str">
        <f t="shared" si="189"/>
        <v/>
      </c>
      <c r="O1255" s="190" t="str">
        <f>VLOOKUP(D1255,TH!D$3:K$3889,6,0)</f>
        <v>x</v>
      </c>
      <c r="P1255" s="175" t="str">
        <f>IF(M1255&lt;&gt;0,M1255,IF(ISNA(VLOOKUP(D1255,TH!D$4:K$3889,6,0))=TRUE,"Nợ HP",""))</f>
        <v/>
      </c>
      <c r="Q1255" s="174">
        <f t="shared" si="195"/>
        <v>1253</v>
      </c>
      <c r="R1255" s="175">
        <f t="shared" si="194"/>
        <v>1</v>
      </c>
    </row>
    <row r="1256" spans="1:18" ht="24.75" customHeight="1">
      <c r="A1256" s="54">
        <f t="shared" si="193"/>
        <v>1254</v>
      </c>
      <c r="B1256" s="55" t="str">
        <f t="shared" si="190"/>
        <v>K16E4820</v>
      </c>
      <c r="C1256" s="54">
        <f t="shared" si="191"/>
        <v>20</v>
      </c>
      <c r="D1256" s="50">
        <v>162133104</v>
      </c>
      <c r="E1256" s="57" t="s">
        <v>1952</v>
      </c>
      <c r="F1256" s="58" t="s">
        <v>1033</v>
      </c>
      <c r="G1256" s="53" t="s">
        <v>1953</v>
      </c>
      <c r="H1256" s="51" t="s">
        <v>1936</v>
      </c>
      <c r="I1256" s="56">
        <v>109</v>
      </c>
      <c r="J1256" s="52" t="s">
        <v>1934</v>
      </c>
      <c r="K1256" s="171" t="str">
        <f t="shared" si="196"/>
        <v>109K16E48</v>
      </c>
      <c r="L1256" s="172">
        <f t="shared" si="192"/>
        <v>1</v>
      </c>
      <c r="M1256" s="173"/>
      <c r="N1256" s="174" t="str">
        <f t="shared" si="189"/>
        <v/>
      </c>
      <c r="O1256" s="190" t="str">
        <f>VLOOKUP(D1256,TH!D$3:K$3889,6,0)</f>
        <v>x</v>
      </c>
      <c r="P1256" s="175" t="str">
        <f>IF(M1256&lt;&gt;0,M1256,IF(ISNA(VLOOKUP(D1256,TH!D$4:K$3889,6,0))=TRUE,"Nợ HP",""))</f>
        <v/>
      </c>
      <c r="Q1256" s="174">
        <f t="shared" si="195"/>
        <v>1254</v>
      </c>
      <c r="R1256" s="175">
        <f t="shared" si="194"/>
        <v>1</v>
      </c>
    </row>
    <row r="1257" spans="1:18" ht="24.75" customHeight="1">
      <c r="A1257" s="54">
        <f t="shared" si="193"/>
        <v>1255</v>
      </c>
      <c r="B1257" s="55" t="str">
        <f t="shared" si="190"/>
        <v>K16E4821</v>
      </c>
      <c r="C1257" s="54">
        <f t="shared" si="191"/>
        <v>21</v>
      </c>
      <c r="D1257" s="50">
        <v>162163174</v>
      </c>
      <c r="E1257" s="57" t="s">
        <v>1376</v>
      </c>
      <c r="F1257" s="58" t="s">
        <v>1089</v>
      </c>
      <c r="G1257" s="53" t="s">
        <v>1954</v>
      </c>
      <c r="H1257" s="51" t="s">
        <v>1936</v>
      </c>
      <c r="I1257" s="56">
        <v>109</v>
      </c>
      <c r="J1257" s="52" t="s">
        <v>1934</v>
      </c>
      <c r="K1257" s="171" t="str">
        <f t="shared" si="196"/>
        <v>109K16E48</v>
      </c>
      <c r="L1257" s="172">
        <f t="shared" si="192"/>
        <v>1</v>
      </c>
      <c r="M1257" s="173"/>
      <c r="N1257" s="174" t="str">
        <f t="shared" si="189"/>
        <v/>
      </c>
      <c r="O1257" s="190" t="str">
        <f>VLOOKUP(D1257,TH!D$3:K$3889,6,0)</f>
        <v>x</v>
      </c>
      <c r="P1257" s="175" t="str">
        <f>IF(M1257&lt;&gt;0,M1257,IF(ISNA(VLOOKUP(D1257,TH!D$4:K$3889,6,0))=TRUE,"Nợ HP",""))</f>
        <v/>
      </c>
      <c r="Q1257" s="174">
        <f t="shared" si="195"/>
        <v>1255</v>
      </c>
      <c r="R1257" s="175">
        <f t="shared" si="194"/>
        <v>1</v>
      </c>
    </row>
    <row r="1258" spans="1:18" ht="24.75" customHeight="1">
      <c r="A1258" s="54">
        <f t="shared" si="193"/>
        <v>1256</v>
      </c>
      <c r="B1258" s="55" t="str">
        <f t="shared" si="190"/>
        <v>K16E4822</v>
      </c>
      <c r="C1258" s="54">
        <f t="shared" si="191"/>
        <v>22</v>
      </c>
      <c r="D1258" s="50">
        <v>162113020</v>
      </c>
      <c r="E1258" s="57" t="s">
        <v>1955</v>
      </c>
      <c r="F1258" s="58" t="s">
        <v>345</v>
      </c>
      <c r="G1258" s="53" t="s">
        <v>658</v>
      </c>
      <c r="H1258" s="51" t="s">
        <v>128</v>
      </c>
      <c r="I1258" s="56">
        <v>101</v>
      </c>
      <c r="J1258" s="52" t="s">
        <v>1934</v>
      </c>
      <c r="K1258" s="171" t="str">
        <f t="shared" si="196"/>
        <v>101K16E48</v>
      </c>
      <c r="L1258" s="172">
        <f t="shared" si="192"/>
        <v>1</v>
      </c>
      <c r="M1258" s="173"/>
      <c r="N1258" s="174" t="str">
        <f t="shared" si="189"/>
        <v/>
      </c>
      <c r="O1258" s="190" t="str">
        <f>VLOOKUP(D1258,TH!D$3:K$3889,6,0)</f>
        <v>x</v>
      </c>
      <c r="P1258" s="175" t="str">
        <f>IF(M1258&lt;&gt;0,M1258,IF(ISNA(VLOOKUP(D1258,TH!D$4:K$3889,6,0))=TRUE,"Nợ HP",""))</f>
        <v/>
      </c>
      <c r="Q1258" s="174">
        <f t="shared" si="195"/>
        <v>1256</v>
      </c>
      <c r="R1258" s="175">
        <f t="shared" si="194"/>
        <v>1</v>
      </c>
    </row>
    <row r="1259" spans="1:18" ht="24.75" customHeight="1">
      <c r="A1259" s="54">
        <f t="shared" si="193"/>
        <v>1257</v>
      </c>
      <c r="B1259" s="55" t="str">
        <f t="shared" si="190"/>
        <v>K16E4823</v>
      </c>
      <c r="C1259" s="54">
        <f t="shared" si="191"/>
        <v>23</v>
      </c>
      <c r="D1259" s="50">
        <v>162163175</v>
      </c>
      <c r="E1259" s="57" t="s">
        <v>1956</v>
      </c>
      <c r="F1259" s="58" t="s">
        <v>345</v>
      </c>
      <c r="G1259" s="53" t="s">
        <v>399</v>
      </c>
      <c r="H1259" s="51" t="s">
        <v>1936</v>
      </c>
      <c r="I1259" s="56">
        <v>109</v>
      </c>
      <c r="J1259" s="52" t="s">
        <v>1934</v>
      </c>
      <c r="K1259" s="171" t="str">
        <f t="shared" si="196"/>
        <v>109K16E48</v>
      </c>
      <c r="L1259" s="172">
        <f t="shared" si="192"/>
        <v>1</v>
      </c>
      <c r="M1259" s="173"/>
      <c r="N1259" s="174" t="str">
        <f t="shared" si="189"/>
        <v/>
      </c>
      <c r="O1259" s="190" t="str">
        <f>VLOOKUP(D1259,TH!D$3:K$3889,6,0)</f>
        <v>x</v>
      </c>
      <c r="P1259" s="175" t="str">
        <f>IF(M1259&lt;&gt;0,M1259,IF(ISNA(VLOOKUP(D1259,TH!D$4:K$3889,6,0))=TRUE,"Nợ HP",""))</f>
        <v/>
      </c>
      <c r="Q1259" s="174">
        <f t="shared" si="195"/>
        <v>1257</v>
      </c>
      <c r="R1259" s="175">
        <f t="shared" si="194"/>
        <v>1</v>
      </c>
    </row>
    <row r="1260" spans="1:18" ht="24.75" customHeight="1">
      <c r="A1260" s="54">
        <f t="shared" si="193"/>
        <v>1258</v>
      </c>
      <c r="B1260" s="55" t="str">
        <f t="shared" si="190"/>
        <v>K16E4824</v>
      </c>
      <c r="C1260" s="54">
        <f t="shared" si="191"/>
        <v>24</v>
      </c>
      <c r="D1260" s="50">
        <v>162163177</v>
      </c>
      <c r="E1260" s="57" t="s">
        <v>1957</v>
      </c>
      <c r="F1260" s="58" t="s">
        <v>835</v>
      </c>
      <c r="G1260" s="53" t="s">
        <v>1524</v>
      </c>
      <c r="H1260" s="51" t="s">
        <v>1936</v>
      </c>
      <c r="I1260" s="56">
        <v>109</v>
      </c>
      <c r="J1260" s="52" t="s">
        <v>1934</v>
      </c>
      <c r="K1260" s="171" t="str">
        <f t="shared" si="196"/>
        <v>109K16E48</v>
      </c>
      <c r="L1260" s="172">
        <f t="shared" si="192"/>
        <v>1</v>
      </c>
      <c r="M1260" s="173"/>
      <c r="N1260" s="174" t="str">
        <f t="shared" si="189"/>
        <v/>
      </c>
      <c r="O1260" s="190" t="str">
        <f>VLOOKUP(D1260,TH!D$3:K$3889,6,0)</f>
        <v>x</v>
      </c>
      <c r="P1260" s="175" t="str">
        <f>IF(M1260&lt;&gt;0,M1260,IF(ISNA(VLOOKUP(D1260,TH!D$4:K$3889,6,0))=TRUE,"Nợ HP",""))</f>
        <v/>
      </c>
      <c r="Q1260" s="174">
        <f t="shared" si="195"/>
        <v>1258</v>
      </c>
      <c r="R1260" s="175">
        <f t="shared" si="194"/>
        <v>1</v>
      </c>
    </row>
    <row r="1261" spans="1:18" ht="24.75" customHeight="1">
      <c r="A1261" s="54">
        <f t="shared" si="193"/>
        <v>1259</v>
      </c>
      <c r="B1261" s="55" t="str">
        <f t="shared" si="190"/>
        <v>K16E4825</v>
      </c>
      <c r="C1261" s="54">
        <f t="shared" si="191"/>
        <v>25</v>
      </c>
      <c r="D1261" s="50">
        <v>162163182</v>
      </c>
      <c r="E1261" s="57" t="s">
        <v>213</v>
      </c>
      <c r="F1261" s="58" t="s">
        <v>1096</v>
      </c>
      <c r="G1261" s="53" t="s">
        <v>1314</v>
      </c>
      <c r="H1261" s="51" t="s">
        <v>1936</v>
      </c>
      <c r="I1261" s="56">
        <v>109</v>
      </c>
      <c r="J1261" s="52" t="s">
        <v>1934</v>
      </c>
      <c r="K1261" s="171" t="str">
        <f t="shared" si="196"/>
        <v>109K16E48</v>
      </c>
      <c r="L1261" s="172">
        <f t="shared" si="192"/>
        <v>1</v>
      </c>
      <c r="M1261" s="173"/>
      <c r="N1261" s="174" t="str">
        <f t="shared" si="189"/>
        <v/>
      </c>
      <c r="O1261" s="190" t="str">
        <f>VLOOKUP(D1261,TH!D$3:K$3889,6,0)</f>
        <v>x</v>
      </c>
      <c r="P1261" s="175" t="str">
        <f>IF(M1261&lt;&gt;0,M1261,IF(ISNA(VLOOKUP(D1261,TH!D$4:K$3889,6,0))=TRUE,"Nợ HP",""))</f>
        <v/>
      </c>
      <c r="Q1261" s="174">
        <f t="shared" si="195"/>
        <v>1259</v>
      </c>
      <c r="R1261" s="175">
        <f t="shared" si="194"/>
        <v>1</v>
      </c>
    </row>
    <row r="1262" spans="1:18" ht="24.75" customHeight="1">
      <c r="A1262" s="54">
        <f t="shared" si="193"/>
        <v>1260</v>
      </c>
      <c r="B1262" s="55" t="str">
        <f t="shared" si="190"/>
        <v>K16E4826</v>
      </c>
      <c r="C1262" s="54">
        <f t="shared" si="191"/>
        <v>26</v>
      </c>
      <c r="D1262" s="50">
        <v>162163181</v>
      </c>
      <c r="E1262" s="57" t="s">
        <v>1958</v>
      </c>
      <c r="F1262" s="58" t="s">
        <v>121</v>
      </c>
      <c r="G1262" s="53" t="s">
        <v>540</v>
      </c>
      <c r="H1262" s="51" t="s">
        <v>1936</v>
      </c>
      <c r="I1262" s="56">
        <v>109</v>
      </c>
      <c r="J1262" s="52" t="s">
        <v>1934</v>
      </c>
      <c r="K1262" s="171" t="str">
        <f t="shared" si="196"/>
        <v>109K16E48</v>
      </c>
      <c r="L1262" s="172">
        <f t="shared" si="192"/>
        <v>1</v>
      </c>
      <c r="M1262" s="173"/>
      <c r="N1262" s="174" t="str">
        <f t="shared" si="189"/>
        <v/>
      </c>
      <c r="O1262" s="190" t="str">
        <f>VLOOKUP(D1262,TH!D$3:K$3889,6,0)</f>
        <v>x</v>
      </c>
      <c r="P1262" s="175" t="str">
        <f>IF(M1262&lt;&gt;0,M1262,IF(ISNA(VLOOKUP(D1262,TH!D$4:K$3889,6,0))=TRUE,"Nợ HP",""))</f>
        <v/>
      </c>
      <c r="Q1262" s="174">
        <f t="shared" si="195"/>
        <v>1260</v>
      </c>
      <c r="R1262" s="175">
        <f t="shared" si="194"/>
        <v>1</v>
      </c>
    </row>
    <row r="1263" spans="1:18" ht="24.75" customHeight="1">
      <c r="A1263" s="54">
        <f t="shared" si="193"/>
        <v>1261</v>
      </c>
      <c r="B1263" s="55" t="str">
        <f t="shared" si="190"/>
        <v>K16E4827</v>
      </c>
      <c r="C1263" s="54">
        <f t="shared" si="191"/>
        <v>27</v>
      </c>
      <c r="D1263" s="50">
        <v>162253662</v>
      </c>
      <c r="E1263" s="57" t="s">
        <v>1959</v>
      </c>
      <c r="F1263" s="58" t="s">
        <v>361</v>
      </c>
      <c r="G1263" s="53" t="s">
        <v>1960</v>
      </c>
      <c r="H1263" s="51" t="s">
        <v>1936</v>
      </c>
      <c r="I1263" s="56">
        <v>109</v>
      </c>
      <c r="J1263" s="52" t="s">
        <v>1934</v>
      </c>
      <c r="K1263" s="171" t="str">
        <f t="shared" si="196"/>
        <v>109K16E48</v>
      </c>
      <c r="L1263" s="172">
        <f t="shared" si="192"/>
        <v>1</v>
      </c>
      <c r="M1263" s="173"/>
      <c r="N1263" s="174" t="str">
        <f t="shared" si="189"/>
        <v/>
      </c>
      <c r="O1263" s="190" t="str">
        <f>VLOOKUP(D1263,TH!D$3:K$3889,6,0)</f>
        <v>x</v>
      </c>
      <c r="P1263" s="175" t="str">
        <f>IF(M1263&lt;&gt;0,M1263,IF(ISNA(VLOOKUP(D1263,TH!D$4:K$3889,6,0))=TRUE,"Nợ HP",""))</f>
        <v/>
      </c>
      <c r="Q1263" s="174">
        <f t="shared" si="195"/>
        <v>1261</v>
      </c>
      <c r="R1263" s="175">
        <f t="shared" si="194"/>
        <v>1</v>
      </c>
    </row>
    <row r="1264" spans="1:18" ht="24.75" customHeight="1">
      <c r="A1264" s="54">
        <f t="shared" si="193"/>
        <v>1262</v>
      </c>
      <c r="B1264" s="55" t="str">
        <f t="shared" si="190"/>
        <v>K16E4828</v>
      </c>
      <c r="C1264" s="54">
        <f t="shared" si="191"/>
        <v>28</v>
      </c>
      <c r="D1264" s="50">
        <v>162167006</v>
      </c>
      <c r="E1264" s="57" t="s">
        <v>281</v>
      </c>
      <c r="F1264" s="58" t="s">
        <v>539</v>
      </c>
      <c r="G1264" s="53" t="s">
        <v>1136</v>
      </c>
      <c r="H1264" s="51" t="s">
        <v>1936</v>
      </c>
      <c r="I1264" s="56">
        <v>109</v>
      </c>
      <c r="J1264" s="52" t="s">
        <v>1934</v>
      </c>
      <c r="K1264" s="171" t="str">
        <f t="shared" si="196"/>
        <v>109K16E48</v>
      </c>
      <c r="L1264" s="172">
        <f t="shared" si="192"/>
        <v>1</v>
      </c>
      <c r="M1264" s="173"/>
      <c r="N1264" s="174" t="str">
        <f t="shared" si="189"/>
        <v/>
      </c>
      <c r="O1264" s="190" t="str">
        <f>VLOOKUP(D1264,TH!D$3:K$3889,6,0)</f>
        <v>x</v>
      </c>
      <c r="P1264" s="175" t="str">
        <f>IF(M1264&lt;&gt;0,M1264,IF(ISNA(VLOOKUP(D1264,TH!D$4:K$3889,6,0))=TRUE,"Nợ HP",""))</f>
        <v/>
      </c>
      <c r="Q1264" s="174">
        <f t="shared" si="195"/>
        <v>1262</v>
      </c>
      <c r="R1264" s="175">
        <f t="shared" si="194"/>
        <v>1</v>
      </c>
    </row>
    <row r="1265" spans="1:18" ht="24.75" customHeight="1">
      <c r="A1265" s="54">
        <f t="shared" si="193"/>
        <v>1263</v>
      </c>
      <c r="B1265" s="55" t="str">
        <f t="shared" si="190"/>
        <v>K16E4829</v>
      </c>
      <c r="C1265" s="54">
        <f t="shared" si="191"/>
        <v>29</v>
      </c>
      <c r="D1265" s="50">
        <v>162163184</v>
      </c>
      <c r="E1265" s="57" t="s">
        <v>1961</v>
      </c>
      <c r="F1265" s="58" t="s">
        <v>367</v>
      </c>
      <c r="G1265" s="53" t="s">
        <v>329</v>
      </c>
      <c r="H1265" s="51" t="s">
        <v>1936</v>
      </c>
      <c r="I1265" s="56">
        <v>109</v>
      </c>
      <c r="J1265" s="52" t="s">
        <v>1934</v>
      </c>
      <c r="K1265" s="171" t="str">
        <f t="shared" si="196"/>
        <v>109K16E48</v>
      </c>
      <c r="L1265" s="172">
        <f t="shared" si="192"/>
        <v>1</v>
      </c>
      <c r="M1265" s="173"/>
      <c r="N1265" s="174" t="str">
        <f t="shared" si="189"/>
        <v/>
      </c>
      <c r="O1265" s="190" t="str">
        <f>VLOOKUP(D1265,TH!D$3:K$3889,6,0)</f>
        <v>x</v>
      </c>
      <c r="P1265" s="175" t="str">
        <f>IF(M1265&lt;&gt;0,M1265,IF(ISNA(VLOOKUP(D1265,TH!D$4:K$3889,6,0))=TRUE,"Nợ HP",""))</f>
        <v/>
      </c>
      <c r="Q1265" s="174">
        <f t="shared" si="195"/>
        <v>1263</v>
      </c>
      <c r="R1265" s="175">
        <f t="shared" si="194"/>
        <v>1</v>
      </c>
    </row>
    <row r="1266" spans="1:18" ht="24.75" customHeight="1">
      <c r="A1266" s="54">
        <f t="shared" si="193"/>
        <v>1264</v>
      </c>
      <c r="B1266" s="55" t="str">
        <f t="shared" si="190"/>
        <v>K16E4830</v>
      </c>
      <c r="C1266" s="54">
        <f t="shared" si="191"/>
        <v>30</v>
      </c>
      <c r="D1266" s="50">
        <v>162113025</v>
      </c>
      <c r="E1266" s="57" t="s">
        <v>1113</v>
      </c>
      <c r="F1266" s="58" t="s">
        <v>1428</v>
      </c>
      <c r="G1266" s="53" t="s">
        <v>458</v>
      </c>
      <c r="H1266" s="51" t="s">
        <v>128</v>
      </c>
      <c r="I1266" s="56">
        <v>101</v>
      </c>
      <c r="J1266" s="52" t="s">
        <v>1934</v>
      </c>
      <c r="K1266" s="171" t="str">
        <f t="shared" si="196"/>
        <v>101K16E48</v>
      </c>
      <c r="L1266" s="172">
        <f t="shared" si="192"/>
        <v>1</v>
      </c>
      <c r="M1266" s="173"/>
      <c r="N1266" s="174" t="str">
        <f t="shared" si="189"/>
        <v/>
      </c>
      <c r="O1266" s="190" t="str">
        <f>VLOOKUP(D1266,TH!D$3:K$3889,6,0)</f>
        <v>x</v>
      </c>
      <c r="P1266" s="175" t="str">
        <f>IF(M1266&lt;&gt;0,M1266,IF(ISNA(VLOOKUP(D1266,TH!D$4:K$3889,6,0))=TRUE,"Nợ HP",""))</f>
        <v/>
      </c>
      <c r="Q1266" s="174">
        <f t="shared" si="195"/>
        <v>1264</v>
      </c>
      <c r="R1266" s="175">
        <f t="shared" si="194"/>
        <v>1</v>
      </c>
    </row>
    <row r="1267" spans="1:18" ht="24.75" customHeight="1">
      <c r="A1267" s="54">
        <f t="shared" si="193"/>
        <v>1265</v>
      </c>
      <c r="B1267" s="55" t="str">
        <f t="shared" si="190"/>
        <v>K16E4831</v>
      </c>
      <c r="C1267" s="54">
        <f t="shared" si="191"/>
        <v>31</v>
      </c>
      <c r="D1267" s="50">
        <v>162163185</v>
      </c>
      <c r="E1267" s="57" t="s">
        <v>1962</v>
      </c>
      <c r="F1267" s="58" t="s">
        <v>276</v>
      </c>
      <c r="G1267" s="53" t="s">
        <v>869</v>
      </c>
      <c r="H1267" s="51" t="s">
        <v>1936</v>
      </c>
      <c r="I1267" s="56">
        <v>109</v>
      </c>
      <c r="J1267" s="52" t="s">
        <v>1934</v>
      </c>
      <c r="K1267" s="171" t="str">
        <f t="shared" si="196"/>
        <v>109K16E48</v>
      </c>
      <c r="L1267" s="172">
        <f t="shared" si="192"/>
        <v>1</v>
      </c>
      <c r="M1267" s="173"/>
      <c r="N1267" s="174" t="str">
        <f t="shared" si="189"/>
        <v/>
      </c>
      <c r="O1267" s="190" t="str">
        <f>VLOOKUP(D1267,TH!D$3:K$3889,6,0)</f>
        <v>x</v>
      </c>
      <c r="P1267" s="175" t="str">
        <f>IF(M1267&lt;&gt;0,M1267,IF(ISNA(VLOOKUP(D1267,TH!D$4:K$3889,6,0))=TRUE,"Nợ HP",""))</f>
        <v/>
      </c>
      <c r="Q1267" s="174">
        <f t="shared" si="195"/>
        <v>1265</v>
      </c>
      <c r="R1267" s="175">
        <f t="shared" si="194"/>
        <v>1</v>
      </c>
    </row>
    <row r="1268" spans="1:18" ht="24.75" customHeight="1">
      <c r="A1268" s="54">
        <f t="shared" si="193"/>
        <v>1266</v>
      </c>
      <c r="B1268" s="55" t="str">
        <f t="shared" si="190"/>
        <v>K16E4832</v>
      </c>
      <c r="C1268" s="54">
        <f t="shared" si="191"/>
        <v>32</v>
      </c>
      <c r="D1268" s="50">
        <v>162113026</v>
      </c>
      <c r="E1268" s="57" t="s">
        <v>560</v>
      </c>
      <c r="F1268" s="58" t="s">
        <v>143</v>
      </c>
      <c r="G1268" s="53" t="s">
        <v>332</v>
      </c>
      <c r="H1268" s="51" t="s">
        <v>128</v>
      </c>
      <c r="I1268" s="56">
        <v>101</v>
      </c>
      <c r="J1268" s="52" t="s">
        <v>1934</v>
      </c>
      <c r="K1268" s="171" t="str">
        <f t="shared" si="196"/>
        <v>101K16E48</v>
      </c>
      <c r="L1268" s="172">
        <f t="shared" si="192"/>
        <v>1</v>
      </c>
      <c r="M1268" s="173"/>
      <c r="N1268" s="174" t="str">
        <f t="shared" si="189"/>
        <v/>
      </c>
      <c r="O1268" s="190" t="str">
        <f>VLOOKUP(D1268,TH!D$3:K$3889,6,0)</f>
        <v>x</v>
      </c>
      <c r="P1268" s="175" t="str">
        <f>IF(M1268&lt;&gt;0,M1268,IF(ISNA(VLOOKUP(D1268,TH!D$4:K$3889,6,0))=TRUE,"Nợ HP",""))</f>
        <v/>
      </c>
      <c r="Q1268" s="174">
        <f t="shared" si="195"/>
        <v>1266</v>
      </c>
      <c r="R1268" s="175">
        <f t="shared" si="194"/>
        <v>1</v>
      </c>
    </row>
    <row r="1269" spans="1:18" ht="24.75" customHeight="1">
      <c r="A1269" s="54">
        <f t="shared" si="193"/>
        <v>1267</v>
      </c>
      <c r="B1269" s="55" t="str">
        <f t="shared" si="190"/>
        <v>K16E4833</v>
      </c>
      <c r="C1269" s="54">
        <f t="shared" si="191"/>
        <v>33</v>
      </c>
      <c r="D1269" s="50">
        <v>162163188</v>
      </c>
      <c r="E1269" s="57" t="s">
        <v>1963</v>
      </c>
      <c r="F1269" s="58" t="s">
        <v>1284</v>
      </c>
      <c r="G1269" s="53" t="s">
        <v>1964</v>
      </c>
      <c r="H1269" s="51" t="s">
        <v>1936</v>
      </c>
      <c r="I1269" s="56">
        <v>109</v>
      </c>
      <c r="J1269" s="52" t="s">
        <v>1934</v>
      </c>
      <c r="K1269" s="171" t="str">
        <f t="shared" si="196"/>
        <v>109K16E48</v>
      </c>
      <c r="L1269" s="172">
        <f t="shared" si="192"/>
        <v>1</v>
      </c>
      <c r="M1269" s="173"/>
      <c r="N1269" s="174" t="str">
        <f t="shared" si="189"/>
        <v/>
      </c>
      <c r="O1269" s="190" t="str">
        <f>VLOOKUP(D1269,TH!D$3:K$3889,6,0)</f>
        <v>x</v>
      </c>
      <c r="P1269" s="175" t="str">
        <f>IF(M1269&lt;&gt;0,M1269,IF(ISNA(VLOOKUP(D1269,TH!D$4:K$3889,6,0))=TRUE,"Nợ HP",""))</f>
        <v/>
      </c>
      <c r="Q1269" s="174">
        <f t="shared" si="195"/>
        <v>1267</v>
      </c>
      <c r="R1269" s="175">
        <f t="shared" si="194"/>
        <v>1</v>
      </c>
    </row>
    <row r="1270" spans="1:18" ht="24.75" customHeight="1">
      <c r="A1270" s="54">
        <f t="shared" si="193"/>
        <v>1268</v>
      </c>
      <c r="B1270" s="55" t="str">
        <f t="shared" si="190"/>
        <v>K16E4834</v>
      </c>
      <c r="C1270" s="54">
        <f t="shared" si="191"/>
        <v>34</v>
      </c>
      <c r="D1270" s="50">
        <v>162167422</v>
      </c>
      <c r="E1270" s="57" t="s">
        <v>1024</v>
      </c>
      <c r="F1270" s="58" t="s">
        <v>1284</v>
      </c>
      <c r="G1270" s="53" t="s">
        <v>1329</v>
      </c>
      <c r="H1270" s="51" t="s">
        <v>1936</v>
      </c>
      <c r="I1270" s="56">
        <v>109</v>
      </c>
      <c r="J1270" s="52" t="s">
        <v>1934</v>
      </c>
      <c r="K1270" s="171" t="str">
        <f t="shared" si="196"/>
        <v>109K16E48</v>
      </c>
      <c r="L1270" s="172">
        <f t="shared" si="192"/>
        <v>1</v>
      </c>
      <c r="M1270" s="173"/>
      <c r="N1270" s="174" t="str">
        <f t="shared" si="189"/>
        <v/>
      </c>
      <c r="O1270" s="190" t="str">
        <f>VLOOKUP(D1270,TH!D$3:K$3889,6,0)</f>
        <v>x</v>
      </c>
      <c r="P1270" s="175" t="str">
        <f>IF(M1270&lt;&gt;0,M1270,IF(ISNA(VLOOKUP(D1270,TH!D$4:K$3889,6,0))=TRUE,"Nợ HP",""))</f>
        <v/>
      </c>
      <c r="Q1270" s="174">
        <f t="shared" si="195"/>
        <v>1268</v>
      </c>
      <c r="R1270" s="175">
        <f t="shared" si="194"/>
        <v>1</v>
      </c>
    </row>
    <row r="1271" spans="1:18" ht="24.75" customHeight="1">
      <c r="A1271" s="54">
        <f t="shared" si="193"/>
        <v>1269</v>
      </c>
      <c r="B1271" s="55" t="str">
        <f t="shared" si="190"/>
        <v>K16E4835</v>
      </c>
      <c r="C1271" s="54">
        <f t="shared" si="191"/>
        <v>35</v>
      </c>
      <c r="D1271" s="50">
        <v>152112429</v>
      </c>
      <c r="E1271" s="57" t="s">
        <v>1454</v>
      </c>
      <c r="F1271" s="58" t="s">
        <v>1284</v>
      </c>
      <c r="G1271" s="53">
        <v>32923</v>
      </c>
      <c r="H1271" s="51" t="s">
        <v>128</v>
      </c>
      <c r="I1271" s="56">
        <v>101</v>
      </c>
      <c r="J1271" s="52" t="s">
        <v>1934</v>
      </c>
      <c r="K1271" s="171" t="str">
        <f t="shared" si="196"/>
        <v>101K16E48</v>
      </c>
      <c r="L1271" s="172">
        <f t="shared" si="192"/>
        <v>1</v>
      </c>
      <c r="M1271" s="173"/>
      <c r="N1271" s="174" t="str">
        <f t="shared" si="189"/>
        <v/>
      </c>
      <c r="O1271" s="190" t="str">
        <f>VLOOKUP(D1271,TH!D$3:K$3889,6,0)</f>
        <v>x</v>
      </c>
      <c r="P1271" s="175" t="str">
        <f>IF(M1271&lt;&gt;0,M1271,IF(ISNA(VLOOKUP(D1271,TH!D$4:K$3889,6,0))=TRUE,"Nợ HP",""))</f>
        <v/>
      </c>
      <c r="Q1271" s="174">
        <f t="shared" si="195"/>
        <v>1269</v>
      </c>
      <c r="R1271" s="175">
        <f t="shared" si="194"/>
        <v>1</v>
      </c>
    </row>
    <row r="1272" spans="1:18" ht="24.75" customHeight="1">
      <c r="A1272" s="54">
        <f t="shared" si="193"/>
        <v>1270</v>
      </c>
      <c r="B1272" s="55" t="str">
        <f t="shared" si="190"/>
        <v>K16E4836</v>
      </c>
      <c r="C1272" s="54">
        <f t="shared" si="191"/>
        <v>36</v>
      </c>
      <c r="D1272" s="50">
        <v>132134249</v>
      </c>
      <c r="E1272" s="57" t="s">
        <v>1965</v>
      </c>
      <c r="F1272" s="58" t="s">
        <v>642</v>
      </c>
      <c r="G1272" s="53">
        <v>32384</v>
      </c>
      <c r="H1272" s="51" t="s">
        <v>1936</v>
      </c>
      <c r="I1272" s="56">
        <v>109</v>
      </c>
      <c r="J1272" s="52" t="s">
        <v>1934</v>
      </c>
      <c r="K1272" s="171" t="str">
        <f t="shared" si="196"/>
        <v>109K16E48</v>
      </c>
      <c r="L1272" s="172">
        <f t="shared" si="192"/>
        <v>1</v>
      </c>
      <c r="M1272" s="173"/>
      <c r="N1272" s="174" t="str">
        <f t="shared" si="189"/>
        <v/>
      </c>
      <c r="O1272" s="190" t="str">
        <f>VLOOKUP(D1272,TH!D$3:K$3889,6,0)</f>
        <v>x</v>
      </c>
      <c r="P1272" s="175" t="str">
        <f>IF(M1272&lt;&gt;0,M1272,IF(ISNA(VLOOKUP(D1272,TH!D$4:K$3889,6,0))=TRUE,"Nợ HP",""))</f>
        <v/>
      </c>
      <c r="Q1272" s="174">
        <f t="shared" si="195"/>
        <v>1270</v>
      </c>
      <c r="R1272" s="175">
        <f t="shared" si="194"/>
        <v>1</v>
      </c>
    </row>
    <row r="1273" spans="1:18" ht="24.75" customHeight="1">
      <c r="A1273" s="54">
        <f t="shared" si="193"/>
        <v>1271</v>
      </c>
      <c r="B1273" s="55" t="str">
        <f t="shared" si="190"/>
        <v>K16E4837</v>
      </c>
      <c r="C1273" s="54">
        <f t="shared" si="191"/>
        <v>37</v>
      </c>
      <c r="D1273" s="50">
        <v>162123070</v>
      </c>
      <c r="E1273" s="57" t="s">
        <v>542</v>
      </c>
      <c r="F1273" s="58" t="s">
        <v>646</v>
      </c>
      <c r="G1273" s="53" t="s">
        <v>334</v>
      </c>
      <c r="H1273" s="51" t="s">
        <v>128</v>
      </c>
      <c r="I1273" s="56">
        <v>101</v>
      </c>
      <c r="J1273" s="52" t="s">
        <v>1934</v>
      </c>
      <c r="K1273" s="171" t="str">
        <f t="shared" si="196"/>
        <v>101K16E48</v>
      </c>
      <c r="L1273" s="172">
        <f t="shared" si="192"/>
        <v>1</v>
      </c>
      <c r="M1273" s="173"/>
      <c r="N1273" s="174" t="str">
        <f t="shared" si="189"/>
        <v/>
      </c>
      <c r="O1273" s="190" t="str">
        <f>VLOOKUP(D1273,TH!D$3:K$3889,6,0)</f>
        <v>x</v>
      </c>
      <c r="P1273" s="175" t="str">
        <f>IF(M1273&lt;&gt;0,M1273,IF(ISNA(VLOOKUP(D1273,TH!D$4:K$3889,6,0))=TRUE,"Nợ HP",""))</f>
        <v/>
      </c>
      <c r="Q1273" s="174">
        <f t="shared" si="195"/>
        <v>1271</v>
      </c>
      <c r="R1273" s="175">
        <f t="shared" si="194"/>
        <v>1</v>
      </c>
    </row>
    <row r="1274" spans="1:18" ht="24.75" customHeight="1">
      <c r="A1274" s="54">
        <f t="shared" si="193"/>
        <v>1272</v>
      </c>
      <c r="B1274" s="55" t="str">
        <f t="shared" si="190"/>
        <v>K16E4838</v>
      </c>
      <c r="C1274" s="54">
        <f t="shared" si="191"/>
        <v>38</v>
      </c>
      <c r="D1274" s="50">
        <v>162113027</v>
      </c>
      <c r="E1274" s="57" t="s">
        <v>1436</v>
      </c>
      <c r="F1274" s="58" t="s">
        <v>649</v>
      </c>
      <c r="G1274" s="53" t="s">
        <v>1966</v>
      </c>
      <c r="H1274" s="51" t="s">
        <v>128</v>
      </c>
      <c r="I1274" s="56">
        <v>101</v>
      </c>
      <c r="J1274" s="52" t="s">
        <v>1934</v>
      </c>
      <c r="K1274" s="171" t="str">
        <f t="shared" si="196"/>
        <v>101K16E48</v>
      </c>
      <c r="L1274" s="172">
        <f t="shared" si="192"/>
        <v>1</v>
      </c>
      <c r="M1274" s="173"/>
      <c r="N1274" s="174" t="str">
        <f t="shared" si="189"/>
        <v/>
      </c>
      <c r="O1274" s="190" t="str">
        <f>VLOOKUP(D1274,TH!D$3:K$3889,6,0)</f>
        <v>x</v>
      </c>
      <c r="P1274" s="175" t="str">
        <f>IF(M1274&lt;&gt;0,M1274,IF(ISNA(VLOOKUP(D1274,TH!D$4:K$3889,6,0))=TRUE,"Nợ HP",""))</f>
        <v/>
      </c>
      <c r="Q1274" s="174">
        <f t="shared" si="195"/>
        <v>1272</v>
      </c>
      <c r="R1274" s="175">
        <f t="shared" si="194"/>
        <v>1</v>
      </c>
    </row>
    <row r="1275" spans="1:18" ht="24.75" customHeight="1">
      <c r="A1275" s="54">
        <f t="shared" si="193"/>
        <v>1273</v>
      </c>
      <c r="B1275" s="55" t="str">
        <f t="shared" si="190"/>
        <v>K16E4839</v>
      </c>
      <c r="C1275" s="54">
        <f t="shared" si="191"/>
        <v>39</v>
      </c>
      <c r="D1275" s="50">
        <v>162113028</v>
      </c>
      <c r="E1275" s="57" t="s">
        <v>1967</v>
      </c>
      <c r="F1275" s="58" t="s">
        <v>649</v>
      </c>
      <c r="G1275" s="53" t="s">
        <v>1234</v>
      </c>
      <c r="H1275" s="51" t="s">
        <v>128</v>
      </c>
      <c r="I1275" s="56">
        <v>101</v>
      </c>
      <c r="J1275" s="52" t="s">
        <v>1934</v>
      </c>
      <c r="K1275" s="171" t="str">
        <f t="shared" si="196"/>
        <v>101K16E48</v>
      </c>
      <c r="L1275" s="172">
        <f t="shared" si="192"/>
        <v>1</v>
      </c>
      <c r="M1275" s="173"/>
      <c r="N1275" s="174" t="str">
        <f t="shared" si="189"/>
        <v/>
      </c>
      <c r="O1275" s="190" t="str">
        <f>VLOOKUP(D1275,TH!D$3:K$3889,6,0)</f>
        <v>x</v>
      </c>
      <c r="P1275" s="175" t="str">
        <f>IF(M1275&lt;&gt;0,M1275,IF(ISNA(VLOOKUP(D1275,TH!D$4:K$3889,6,0))=TRUE,"Nợ HP",""))</f>
        <v/>
      </c>
      <c r="Q1275" s="174">
        <f t="shared" si="195"/>
        <v>1273</v>
      </c>
      <c r="R1275" s="175">
        <f t="shared" si="194"/>
        <v>1</v>
      </c>
    </row>
    <row r="1276" spans="1:18" ht="24.75" customHeight="1">
      <c r="A1276" s="54">
        <f t="shared" si="193"/>
        <v>1274</v>
      </c>
      <c r="B1276" s="55" t="str">
        <f t="shared" si="190"/>
        <v>K16E4840</v>
      </c>
      <c r="C1276" s="54">
        <f t="shared" si="191"/>
        <v>40</v>
      </c>
      <c r="D1276" s="50">
        <v>162163191</v>
      </c>
      <c r="E1276" s="57" t="s">
        <v>469</v>
      </c>
      <c r="F1276" s="58" t="s">
        <v>712</v>
      </c>
      <c r="G1276" s="53" t="s">
        <v>321</v>
      </c>
      <c r="H1276" s="51" t="s">
        <v>1936</v>
      </c>
      <c r="I1276" s="56">
        <v>109</v>
      </c>
      <c r="J1276" s="52" t="s">
        <v>1934</v>
      </c>
      <c r="K1276" s="171" t="str">
        <f t="shared" si="196"/>
        <v>109K16E48</v>
      </c>
      <c r="L1276" s="172">
        <f t="shared" si="192"/>
        <v>1</v>
      </c>
      <c r="M1276" s="173"/>
      <c r="N1276" s="174" t="str">
        <f t="shared" si="189"/>
        <v/>
      </c>
      <c r="O1276" s="190" t="str">
        <f>VLOOKUP(D1276,TH!D$3:K$3889,6,0)</f>
        <v>x</v>
      </c>
      <c r="P1276" s="175" t="str">
        <f>IF(M1276&lt;&gt;0,M1276,IF(ISNA(VLOOKUP(D1276,TH!D$4:K$3889,6,0))=TRUE,"Nợ HP",""))</f>
        <v/>
      </c>
      <c r="Q1276" s="174">
        <f t="shared" si="195"/>
        <v>1274</v>
      </c>
      <c r="R1276" s="175">
        <f t="shared" si="194"/>
        <v>1</v>
      </c>
    </row>
    <row r="1277" spans="1:18" ht="24.75" customHeight="1">
      <c r="A1277" s="54">
        <f t="shared" si="193"/>
        <v>1275</v>
      </c>
      <c r="B1277" s="55" t="str">
        <f t="shared" si="190"/>
        <v>K16E4841</v>
      </c>
      <c r="C1277" s="54">
        <f t="shared" si="191"/>
        <v>41</v>
      </c>
      <c r="D1277" s="50">
        <v>152132546</v>
      </c>
      <c r="E1277" s="57" t="s">
        <v>1968</v>
      </c>
      <c r="F1277" s="58" t="s">
        <v>652</v>
      </c>
      <c r="G1277" s="53" t="s">
        <v>219</v>
      </c>
      <c r="H1277" s="51" t="s">
        <v>1936</v>
      </c>
      <c r="I1277" s="56">
        <v>109</v>
      </c>
      <c r="J1277" s="52" t="s">
        <v>1934</v>
      </c>
      <c r="K1277" s="171" t="str">
        <f t="shared" si="196"/>
        <v>109K16E48</v>
      </c>
      <c r="L1277" s="172">
        <f t="shared" si="192"/>
        <v>1</v>
      </c>
      <c r="M1277" s="173"/>
      <c r="N1277" s="174" t="str">
        <f t="shared" si="189"/>
        <v/>
      </c>
      <c r="O1277" s="190" t="str">
        <f>VLOOKUP(D1277,TH!D$3:K$3889,6,0)</f>
        <v>x</v>
      </c>
      <c r="P1277" s="175" t="str">
        <f>IF(M1277&lt;&gt;0,M1277,IF(ISNA(VLOOKUP(D1277,TH!D$4:K$3889,6,0))=TRUE,"Nợ HP",""))</f>
        <v/>
      </c>
      <c r="Q1277" s="174">
        <f t="shared" si="195"/>
        <v>1275</v>
      </c>
      <c r="R1277" s="175">
        <f t="shared" si="194"/>
        <v>1</v>
      </c>
    </row>
    <row r="1278" spans="1:18" ht="24.75" customHeight="1">
      <c r="A1278" s="54">
        <f t="shared" si="193"/>
        <v>1276</v>
      </c>
      <c r="B1278" s="55" t="str">
        <f t="shared" si="190"/>
        <v>K16E4842</v>
      </c>
      <c r="C1278" s="54">
        <f t="shared" si="191"/>
        <v>42</v>
      </c>
      <c r="D1278" s="50">
        <v>162167496</v>
      </c>
      <c r="E1278" s="57" t="s">
        <v>281</v>
      </c>
      <c r="F1278" s="58" t="s">
        <v>652</v>
      </c>
      <c r="G1278" s="53" t="s">
        <v>1969</v>
      </c>
      <c r="H1278" s="51" t="s">
        <v>1936</v>
      </c>
      <c r="I1278" s="56">
        <v>109</v>
      </c>
      <c r="J1278" s="52" t="s">
        <v>1934</v>
      </c>
      <c r="K1278" s="171" t="str">
        <f t="shared" si="196"/>
        <v>109K16E48</v>
      </c>
      <c r="L1278" s="172">
        <f t="shared" si="192"/>
        <v>1</v>
      </c>
      <c r="M1278" s="173"/>
      <c r="N1278" s="174" t="str">
        <f t="shared" si="189"/>
        <v/>
      </c>
      <c r="O1278" s="190" t="str">
        <f>VLOOKUP(D1278,TH!D$3:K$3889,6,0)</f>
        <v>x</v>
      </c>
      <c r="P1278" s="175" t="str">
        <f>IF(M1278&lt;&gt;0,M1278,IF(ISNA(VLOOKUP(D1278,TH!D$4:K$3889,6,0))=TRUE,"Nợ HP",""))</f>
        <v/>
      </c>
      <c r="Q1278" s="174">
        <f t="shared" si="195"/>
        <v>1276</v>
      </c>
      <c r="R1278" s="175">
        <f t="shared" si="194"/>
        <v>1</v>
      </c>
    </row>
    <row r="1279" spans="1:18" ht="24.75" customHeight="1">
      <c r="A1279" s="54">
        <f t="shared" si="193"/>
        <v>1277</v>
      </c>
      <c r="B1279" s="55" t="str">
        <f t="shared" si="190"/>
        <v>K16E4843</v>
      </c>
      <c r="C1279" s="54">
        <f t="shared" si="191"/>
        <v>43</v>
      </c>
      <c r="D1279" s="50">
        <v>162163194</v>
      </c>
      <c r="E1279" s="57" t="s">
        <v>1068</v>
      </c>
      <c r="F1279" s="58" t="s">
        <v>1659</v>
      </c>
      <c r="G1279" s="53" t="s">
        <v>1148</v>
      </c>
      <c r="H1279" s="51" t="s">
        <v>1936</v>
      </c>
      <c r="I1279" s="56">
        <v>109</v>
      </c>
      <c r="J1279" s="52" t="s">
        <v>1934</v>
      </c>
      <c r="K1279" s="171" t="str">
        <f t="shared" si="196"/>
        <v>109K16E48</v>
      </c>
      <c r="L1279" s="172">
        <f t="shared" si="192"/>
        <v>1</v>
      </c>
      <c r="M1279" s="173"/>
      <c r="N1279" s="174" t="str">
        <f t="shared" si="189"/>
        <v/>
      </c>
      <c r="O1279" s="190" t="str">
        <f>VLOOKUP(D1279,TH!D$3:K$3889,6,0)</f>
        <v>x</v>
      </c>
      <c r="P1279" s="175" t="str">
        <f>IF(M1279&lt;&gt;0,M1279,IF(ISNA(VLOOKUP(D1279,TH!D$4:K$3889,6,0))=TRUE,"Nợ HP",""))</f>
        <v/>
      </c>
      <c r="Q1279" s="174">
        <f t="shared" si="195"/>
        <v>1277</v>
      </c>
      <c r="R1279" s="175">
        <f t="shared" si="194"/>
        <v>1</v>
      </c>
    </row>
    <row r="1280" spans="1:18" ht="24.75" customHeight="1">
      <c r="A1280" s="54">
        <f t="shared" si="193"/>
        <v>1278</v>
      </c>
      <c r="B1280" s="55" t="str">
        <f t="shared" si="190"/>
        <v>K16E4844</v>
      </c>
      <c r="C1280" s="54">
        <f t="shared" si="191"/>
        <v>44</v>
      </c>
      <c r="D1280" s="50">
        <v>162336648</v>
      </c>
      <c r="E1280" s="57" t="s">
        <v>980</v>
      </c>
      <c r="F1280" s="58" t="s">
        <v>294</v>
      </c>
      <c r="G1280" s="53" t="s">
        <v>1833</v>
      </c>
      <c r="H1280" s="51" t="s">
        <v>1936</v>
      </c>
      <c r="I1280" s="56">
        <v>109</v>
      </c>
      <c r="J1280" s="52" t="s">
        <v>1934</v>
      </c>
      <c r="K1280" s="171" t="str">
        <f t="shared" si="196"/>
        <v>109K16E48</v>
      </c>
      <c r="L1280" s="172">
        <f t="shared" si="192"/>
        <v>1</v>
      </c>
      <c r="M1280" s="173"/>
      <c r="N1280" s="174" t="str">
        <f t="shared" si="189"/>
        <v/>
      </c>
      <c r="O1280" s="190" t="str">
        <f>VLOOKUP(D1280,TH!D$3:K$3889,6,0)</f>
        <v>x</v>
      </c>
      <c r="P1280" s="175" t="str">
        <f>IF(M1280&lt;&gt;0,M1280,IF(ISNA(VLOOKUP(D1280,TH!D$4:K$3889,6,0))=TRUE,"Nợ HP",""))</f>
        <v/>
      </c>
      <c r="Q1280" s="174">
        <f t="shared" si="195"/>
        <v>1278</v>
      </c>
      <c r="R1280" s="175">
        <f t="shared" si="194"/>
        <v>1</v>
      </c>
    </row>
    <row r="1281" spans="1:18" ht="24.75" customHeight="1">
      <c r="A1281" s="54">
        <f t="shared" si="193"/>
        <v>1279</v>
      </c>
      <c r="B1281" s="55" t="str">
        <f t="shared" si="190"/>
        <v>K16E4845</v>
      </c>
      <c r="C1281" s="54">
        <f t="shared" si="191"/>
        <v>45</v>
      </c>
      <c r="D1281" s="50">
        <v>152112425</v>
      </c>
      <c r="E1281" s="57" t="s">
        <v>1970</v>
      </c>
      <c r="F1281" s="58" t="s">
        <v>556</v>
      </c>
      <c r="G1281" s="53" t="s">
        <v>578</v>
      </c>
      <c r="H1281" s="51" t="s">
        <v>128</v>
      </c>
      <c r="I1281" s="56">
        <v>101</v>
      </c>
      <c r="J1281" s="52" t="s">
        <v>1934</v>
      </c>
      <c r="K1281" s="171" t="str">
        <f t="shared" si="196"/>
        <v>101K16E48</v>
      </c>
      <c r="L1281" s="172">
        <f t="shared" si="192"/>
        <v>1</v>
      </c>
      <c r="M1281" s="173"/>
      <c r="N1281" s="174" t="str">
        <f t="shared" ref="N1281:N1346" si="197">IF(M1281&lt;&gt;0,"Học Ghép","")</f>
        <v/>
      </c>
      <c r="O1281" s="190" t="e">
        <f>VLOOKUP(D1281,TH!D$3:K$3889,6,0)</f>
        <v>#N/A</v>
      </c>
      <c r="P1281" s="175" t="str">
        <f>IF(M1281&lt;&gt;0,M1281,IF(ISNA(VLOOKUP(D1281,TH!D$4:K$3889,6,0))=TRUE,"Nợ HP",""))</f>
        <v>Nợ HP</v>
      </c>
      <c r="Q1281" s="174">
        <f t="shared" si="195"/>
        <v>1279</v>
      </c>
      <c r="R1281" s="175">
        <f t="shared" si="194"/>
        <v>1</v>
      </c>
    </row>
    <row r="1282" spans="1:18" ht="24.75" customHeight="1">
      <c r="A1282" s="54">
        <f t="shared" si="193"/>
        <v>1280</v>
      </c>
      <c r="B1282" s="55" t="str">
        <f t="shared" si="190"/>
        <v>K16E4846</v>
      </c>
      <c r="C1282" s="54">
        <f t="shared" si="191"/>
        <v>46</v>
      </c>
      <c r="D1282" s="50">
        <v>152112427</v>
      </c>
      <c r="E1282" s="57" t="s">
        <v>576</v>
      </c>
      <c r="F1282" s="58" t="s">
        <v>726</v>
      </c>
      <c r="G1282" s="53" t="s">
        <v>1971</v>
      </c>
      <c r="H1282" s="51" t="s">
        <v>128</v>
      </c>
      <c r="I1282" s="56">
        <v>101</v>
      </c>
      <c r="J1282" s="52" t="s">
        <v>1934</v>
      </c>
      <c r="K1282" s="171" t="str">
        <f t="shared" si="196"/>
        <v>101K16E48</v>
      </c>
      <c r="L1282" s="172">
        <f t="shared" si="192"/>
        <v>1</v>
      </c>
      <c r="M1282" s="173"/>
      <c r="N1282" s="174" t="str">
        <f t="shared" si="197"/>
        <v/>
      </c>
      <c r="O1282" s="190" t="str">
        <f>VLOOKUP(D1282,TH!D$3:K$3889,6,0)</f>
        <v>x</v>
      </c>
      <c r="P1282" s="175" t="str">
        <f>IF(M1282&lt;&gt;0,M1282,IF(ISNA(VLOOKUP(D1282,TH!D$4:K$3889,6,0))=TRUE,"Nợ HP",""))</f>
        <v/>
      </c>
      <c r="Q1282" s="174">
        <f t="shared" si="195"/>
        <v>1280</v>
      </c>
      <c r="R1282" s="175">
        <f t="shared" si="194"/>
        <v>1</v>
      </c>
    </row>
    <row r="1283" spans="1:18" ht="24.75" customHeight="1">
      <c r="A1283" s="54">
        <f t="shared" si="193"/>
        <v>1281</v>
      </c>
      <c r="B1283" s="55" t="str">
        <f t="shared" ref="B1283:B1346" si="198">J1283&amp;TEXT(C1283,"00")</f>
        <v>K16E4847</v>
      </c>
      <c r="C1283" s="54">
        <f t="shared" ref="C1283:C1346" si="199">IF(J1283&lt;&gt;J1282,1,C1282+1)</f>
        <v>47</v>
      </c>
      <c r="D1283" s="50">
        <v>162113032</v>
      </c>
      <c r="E1283" s="57" t="s">
        <v>793</v>
      </c>
      <c r="F1283" s="58" t="s">
        <v>303</v>
      </c>
      <c r="G1283" s="53" t="s">
        <v>1423</v>
      </c>
      <c r="H1283" s="51" t="s">
        <v>128</v>
      </c>
      <c r="I1283" s="56">
        <v>101</v>
      </c>
      <c r="J1283" s="52" t="s">
        <v>1934</v>
      </c>
      <c r="K1283" s="171" t="str">
        <f t="shared" si="196"/>
        <v>101K16E48</v>
      </c>
      <c r="L1283" s="172">
        <f t="shared" ref="L1283:L1346" si="200">COUNTIF($D$3:$D$4101,D1283)</f>
        <v>1</v>
      </c>
      <c r="M1283" s="173"/>
      <c r="N1283" s="174" t="str">
        <f t="shared" si="197"/>
        <v/>
      </c>
      <c r="O1283" s="190" t="str">
        <f>VLOOKUP(D1283,TH!D$3:K$3889,6,0)</f>
        <v>x</v>
      </c>
      <c r="P1283" s="175" t="str">
        <f>IF(M1283&lt;&gt;0,M1283,IF(ISNA(VLOOKUP(D1283,TH!D$4:K$3889,6,0))=TRUE,"Nợ HP",""))</f>
        <v/>
      </c>
      <c r="Q1283" s="174">
        <f t="shared" si="195"/>
        <v>1281</v>
      </c>
      <c r="R1283" s="175">
        <f t="shared" si="194"/>
        <v>1</v>
      </c>
    </row>
    <row r="1284" spans="1:18" ht="24.75" customHeight="1">
      <c r="A1284" s="54">
        <f t="shared" si="193"/>
        <v>1282</v>
      </c>
      <c r="B1284" s="55" t="str">
        <f t="shared" si="198"/>
        <v>K16E4848</v>
      </c>
      <c r="C1284" s="54">
        <f t="shared" si="199"/>
        <v>48</v>
      </c>
      <c r="D1284" s="50">
        <v>162163201</v>
      </c>
      <c r="E1284" s="57" t="s">
        <v>1972</v>
      </c>
      <c r="F1284" s="58" t="s">
        <v>1973</v>
      </c>
      <c r="G1284" s="53" t="s">
        <v>533</v>
      </c>
      <c r="H1284" s="51" t="s">
        <v>1936</v>
      </c>
      <c r="I1284" s="56">
        <v>109</v>
      </c>
      <c r="J1284" s="52" t="s">
        <v>1934</v>
      </c>
      <c r="K1284" s="171" t="str">
        <f t="shared" si="196"/>
        <v>109K16E48</v>
      </c>
      <c r="L1284" s="172">
        <f t="shared" si="200"/>
        <v>1</v>
      </c>
      <c r="M1284" s="173"/>
      <c r="N1284" s="174" t="str">
        <f t="shared" si="197"/>
        <v/>
      </c>
      <c r="O1284" s="190" t="str">
        <f>VLOOKUP(D1284,TH!D$3:K$3889,6,0)</f>
        <v>x</v>
      </c>
      <c r="P1284" s="175" t="str">
        <f>IF(M1284&lt;&gt;0,M1284,IF(ISNA(VLOOKUP(D1284,TH!D$4:K$3889,6,0))=TRUE,"Nợ HP",""))</f>
        <v/>
      </c>
      <c r="Q1284" s="174">
        <f t="shared" si="195"/>
        <v>1282</v>
      </c>
      <c r="R1284" s="175">
        <f t="shared" si="194"/>
        <v>1</v>
      </c>
    </row>
    <row r="1285" spans="1:18" ht="24.75" customHeight="1">
      <c r="A1285" s="54">
        <f t="shared" si="193"/>
        <v>1283</v>
      </c>
      <c r="B1285" s="55" t="str">
        <f t="shared" si="198"/>
        <v>K16E4849</v>
      </c>
      <c r="C1285" s="54">
        <f t="shared" si="199"/>
        <v>49</v>
      </c>
      <c r="D1285" s="50">
        <v>162163202</v>
      </c>
      <c r="E1285" s="57" t="s">
        <v>1649</v>
      </c>
      <c r="F1285" s="58" t="s">
        <v>565</v>
      </c>
      <c r="G1285" s="53" t="s">
        <v>817</v>
      </c>
      <c r="H1285" s="51" t="s">
        <v>1936</v>
      </c>
      <c r="I1285" s="56">
        <v>109</v>
      </c>
      <c r="J1285" s="52" t="s">
        <v>1934</v>
      </c>
      <c r="K1285" s="171" t="str">
        <f t="shared" si="196"/>
        <v>109K16E48</v>
      </c>
      <c r="L1285" s="172">
        <f t="shared" si="200"/>
        <v>1</v>
      </c>
      <c r="M1285" s="173"/>
      <c r="N1285" s="174" t="str">
        <f t="shared" si="197"/>
        <v/>
      </c>
      <c r="O1285" s="190" t="str">
        <f>VLOOKUP(D1285,TH!D$3:K$3889,6,0)</f>
        <v>x</v>
      </c>
      <c r="P1285" s="175" t="str">
        <f>IF(M1285&lt;&gt;0,M1285,IF(ISNA(VLOOKUP(D1285,TH!D$4:K$3889,6,0))=TRUE,"Nợ HP",""))</f>
        <v/>
      </c>
      <c r="Q1285" s="174">
        <f t="shared" si="195"/>
        <v>1283</v>
      </c>
      <c r="R1285" s="175">
        <f t="shared" si="194"/>
        <v>1</v>
      </c>
    </row>
    <row r="1286" spans="1:18" ht="24.75" customHeight="1">
      <c r="A1286" s="54">
        <f t="shared" si="193"/>
        <v>1284</v>
      </c>
      <c r="B1286" s="55" t="str">
        <f t="shared" si="198"/>
        <v>K16E4850</v>
      </c>
      <c r="C1286" s="54">
        <f t="shared" si="199"/>
        <v>50</v>
      </c>
      <c r="D1286" s="50">
        <v>162163203</v>
      </c>
      <c r="E1286" s="57" t="s">
        <v>1974</v>
      </c>
      <c r="F1286" s="58" t="s">
        <v>308</v>
      </c>
      <c r="G1286" s="53" t="s">
        <v>268</v>
      </c>
      <c r="H1286" s="51" t="s">
        <v>1936</v>
      </c>
      <c r="I1286" s="56">
        <v>109</v>
      </c>
      <c r="J1286" s="52" t="s">
        <v>1934</v>
      </c>
      <c r="K1286" s="171" t="str">
        <f t="shared" si="196"/>
        <v>109K16E48</v>
      </c>
      <c r="L1286" s="172">
        <f t="shared" si="200"/>
        <v>1</v>
      </c>
      <c r="M1286" s="173"/>
      <c r="N1286" s="174" t="str">
        <f t="shared" si="197"/>
        <v/>
      </c>
      <c r="O1286" s="190" t="str">
        <f>VLOOKUP(D1286,TH!D$3:K$3889,6,0)</f>
        <v>x</v>
      </c>
      <c r="P1286" s="175" t="str">
        <f>IF(M1286&lt;&gt;0,M1286,IF(ISNA(VLOOKUP(D1286,TH!D$4:K$3889,6,0))=TRUE,"Nợ HP",""))</f>
        <v/>
      </c>
      <c r="Q1286" s="174">
        <f t="shared" si="195"/>
        <v>1284</v>
      </c>
      <c r="R1286" s="175">
        <f t="shared" si="194"/>
        <v>1</v>
      </c>
    </row>
    <row r="1287" spans="1:18" ht="24.75" customHeight="1">
      <c r="A1287" s="54">
        <f t="shared" si="193"/>
        <v>1285</v>
      </c>
      <c r="B1287" s="55" t="str">
        <f t="shared" si="198"/>
        <v>K16E4851</v>
      </c>
      <c r="C1287" s="54">
        <f t="shared" si="199"/>
        <v>51</v>
      </c>
      <c r="D1287" s="50">
        <v>152115504</v>
      </c>
      <c r="E1287" s="57" t="s">
        <v>1537</v>
      </c>
      <c r="F1287" s="58" t="s">
        <v>308</v>
      </c>
      <c r="G1287" s="53">
        <v>33358</v>
      </c>
      <c r="H1287" s="51" t="s">
        <v>128</v>
      </c>
      <c r="I1287" s="56">
        <v>101</v>
      </c>
      <c r="J1287" s="52" t="s">
        <v>1934</v>
      </c>
      <c r="K1287" s="171" t="str">
        <f t="shared" si="196"/>
        <v>101K16E48</v>
      </c>
      <c r="L1287" s="172">
        <f t="shared" si="200"/>
        <v>1</v>
      </c>
      <c r="M1287" s="173"/>
      <c r="N1287" s="174" t="str">
        <f t="shared" si="197"/>
        <v/>
      </c>
      <c r="O1287" s="190" t="str">
        <f>VLOOKUP(D1287,TH!D$3:K$3889,6,0)</f>
        <v>x</v>
      </c>
      <c r="P1287" s="175" t="str">
        <f>IF(M1287&lt;&gt;0,M1287,IF(ISNA(VLOOKUP(D1287,TH!D$4:K$3889,6,0))=TRUE,"Nợ HP",""))</f>
        <v/>
      </c>
      <c r="Q1287" s="174">
        <f t="shared" si="195"/>
        <v>1285</v>
      </c>
      <c r="R1287" s="175">
        <f t="shared" si="194"/>
        <v>1</v>
      </c>
    </row>
    <row r="1288" spans="1:18" ht="24.75" customHeight="1">
      <c r="A1288" s="54">
        <f t="shared" ref="A1288:A1351" si="201">A1287+1</f>
        <v>1286</v>
      </c>
      <c r="B1288" s="55" t="str">
        <f t="shared" si="198"/>
        <v>K16E4852</v>
      </c>
      <c r="C1288" s="54">
        <f t="shared" si="199"/>
        <v>52</v>
      </c>
      <c r="D1288" s="333">
        <v>172528644</v>
      </c>
      <c r="E1288" s="334" t="s">
        <v>2387</v>
      </c>
      <c r="F1288" s="335" t="s">
        <v>383</v>
      </c>
      <c r="G1288" s="336"/>
      <c r="H1288" s="51" t="s">
        <v>2388</v>
      </c>
      <c r="I1288" s="56">
        <v>404</v>
      </c>
      <c r="J1288" s="52" t="s">
        <v>1934</v>
      </c>
      <c r="K1288" s="171" t="str">
        <f t="shared" ref="K1288" si="202">I1288&amp;J1288</f>
        <v>404K16E48</v>
      </c>
      <c r="L1288" s="172">
        <f t="shared" si="200"/>
        <v>1</v>
      </c>
      <c r="M1288" s="367" t="s">
        <v>2386</v>
      </c>
      <c r="N1288" s="174" t="str">
        <f t="shared" ref="N1288" si="203">IF(M1288&lt;&gt;0,"Học Ghép","")</f>
        <v>Học Ghép</v>
      </c>
      <c r="O1288" s="190" t="e">
        <f>VLOOKUP(D1288,TH!D$3:K$3889,6,0)</f>
        <v>#N/A</v>
      </c>
      <c r="P1288" s="175" t="str">
        <f>IF(M1288&lt;&gt;0,M1288,IF(ISNA(VLOOKUP(D1288,TH!D$4:K$3889,6,0))=TRUE,"Nợ HP",""))</f>
        <v>Thi ghép</v>
      </c>
      <c r="Q1288" s="174">
        <f t="shared" si="195"/>
        <v>1286</v>
      </c>
      <c r="R1288" s="175">
        <f t="shared" ref="R1288:R1351" si="204">R1287</f>
        <v>1</v>
      </c>
    </row>
    <row r="1289" spans="1:18" ht="24.75" customHeight="1">
      <c r="A1289" s="54">
        <f t="shared" si="201"/>
        <v>1287</v>
      </c>
      <c r="B1289" s="55" t="str">
        <f t="shared" si="198"/>
        <v>K16I0101</v>
      </c>
      <c r="C1289" s="54">
        <f t="shared" si="199"/>
        <v>1</v>
      </c>
      <c r="D1289" s="50">
        <v>162126876</v>
      </c>
      <c r="E1289" s="57" t="s">
        <v>1975</v>
      </c>
      <c r="F1289" s="58" t="s">
        <v>486</v>
      </c>
      <c r="G1289" s="53" t="s">
        <v>837</v>
      </c>
      <c r="H1289" s="51" t="s">
        <v>191</v>
      </c>
      <c r="I1289" s="56">
        <v>102</v>
      </c>
      <c r="J1289" s="52" t="s">
        <v>1976</v>
      </c>
      <c r="K1289" s="171" t="str">
        <f t="shared" si="196"/>
        <v>102K16I01</v>
      </c>
      <c r="L1289" s="172">
        <f t="shared" si="200"/>
        <v>1</v>
      </c>
      <c r="M1289" s="173"/>
      <c r="N1289" s="174" t="str">
        <f t="shared" si="197"/>
        <v/>
      </c>
      <c r="O1289" s="190" t="str">
        <f>VLOOKUP(D1289,TH!D$3:K$3889,6,0)</f>
        <v>x</v>
      </c>
      <c r="P1289" s="175" t="str">
        <f>IF(M1289&lt;&gt;0,M1289,IF(ISNA(VLOOKUP(D1289,TH!D$4:K$3889,6,0))=TRUE,"Nợ HP",""))</f>
        <v/>
      </c>
      <c r="Q1289" s="174">
        <f t="shared" si="195"/>
        <v>1287</v>
      </c>
      <c r="R1289" s="175">
        <f t="shared" si="204"/>
        <v>1</v>
      </c>
    </row>
    <row r="1290" spans="1:18" ht="24.75" customHeight="1">
      <c r="A1290" s="54">
        <f t="shared" si="201"/>
        <v>1288</v>
      </c>
      <c r="B1290" s="55" t="str">
        <f t="shared" si="198"/>
        <v>K16I0102</v>
      </c>
      <c r="C1290" s="54">
        <f t="shared" si="199"/>
        <v>2</v>
      </c>
      <c r="D1290" s="50">
        <v>162143106</v>
      </c>
      <c r="E1290" s="57" t="s">
        <v>1977</v>
      </c>
      <c r="F1290" s="58" t="s">
        <v>486</v>
      </c>
      <c r="G1290" s="53" t="s">
        <v>965</v>
      </c>
      <c r="H1290" s="51" t="s">
        <v>186</v>
      </c>
      <c r="I1290" s="56">
        <v>410</v>
      </c>
      <c r="J1290" s="52" t="s">
        <v>1976</v>
      </c>
      <c r="K1290" s="171" t="str">
        <f t="shared" si="196"/>
        <v>410K16I01</v>
      </c>
      <c r="L1290" s="172">
        <f t="shared" si="200"/>
        <v>1</v>
      </c>
      <c r="M1290" s="173"/>
      <c r="N1290" s="174" t="str">
        <f t="shared" si="197"/>
        <v/>
      </c>
      <c r="O1290" s="190" t="str">
        <f>VLOOKUP(D1290,TH!D$3:K$3889,6,0)</f>
        <v>x</v>
      </c>
      <c r="P1290" s="175" t="str">
        <f>IF(M1290&lt;&gt;0,M1290,IF(ISNA(VLOOKUP(D1290,TH!D$4:K$3889,6,0))=TRUE,"Nợ HP",""))</f>
        <v/>
      </c>
      <c r="Q1290" s="174">
        <f t="shared" si="195"/>
        <v>1288</v>
      </c>
      <c r="R1290" s="175">
        <f t="shared" si="204"/>
        <v>1</v>
      </c>
    </row>
    <row r="1291" spans="1:18" ht="24.75" customHeight="1">
      <c r="A1291" s="54">
        <f t="shared" si="201"/>
        <v>1289</v>
      </c>
      <c r="B1291" s="55" t="str">
        <f t="shared" si="198"/>
        <v>K16I0103</v>
      </c>
      <c r="C1291" s="54">
        <f t="shared" si="199"/>
        <v>3</v>
      </c>
      <c r="D1291" s="50">
        <v>162143107</v>
      </c>
      <c r="E1291" s="57" t="s">
        <v>1978</v>
      </c>
      <c r="F1291" s="58" t="s">
        <v>914</v>
      </c>
      <c r="G1291" s="53" t="s">
        <v>721</v>
      </c>
      <c r="H1291" s="51" t="s">
        <v>186</v>
      </c>
      <c r="I1291" s="56">
        <v>410</v>
      </c>
      <c r="J1291" s="52" t="s">
        <v>1976</v>
      </c>
      <c r="K1291" s="171" t="str">
        <f t="shared" si="196"/>
        <v>410K16I01</v>
      </c>
      <c r="L1291" s="172">
        <f t="shared" si="200"/>
        <v>1</v>
      </c>
      <c r="M1291" s="173"/>
      <c r="N1291" s="174" t="str">
        <f t="shared" si="197"/>
        <v/>
      </c>
      <c r="O1291" s="190" t="str">
        <f>VLOOKUP(D1291,TH!D$3:K$3889,6,0)</f>
        <v>x</v>
      </c>
      <c r="P1291" s="175" t="str">
        <f>IF(M1291&lt;&gt;0,M1291,IF(ISNA(VLOOKUP(D1291,TH!D$4:K$3889,6,0))=TRUE,"Nợ HP",""))</f>
        <v/>
      </c>
      <c r="Q1291" s="174">
        <f t="shared" ref="Q1291:Q1354" si="205">Q1290+1</f>
        <v>1289</v>
      </c>
      <c r="R1291" s="175">
        <f t="shared" si="204"/>
        <v>1</v>
      </c>
    </row>
    <row r="1292" spans="1:18" ht="24.75" customHeight="1">
      <c r="A1292" s="54">
        <f t="shared" si="201"/>
        <v>1290</v>
      </c>
      <c r="B1292" s="55" t="str">
        <f t="shared" si="198"/>
        <v>K16I0104</v>
      </c>
      <c r="C1292" s="54">
        <f t="shared" si="199"/>
        <v>4</v>
      </c>
      <c r="D1292" s="50">
        <v>162123036</v>
      </c>
      <c r="E1292" s="57" t="s">
        <v>1979</v>
      </c>
      <c r="F1292" s="58" t="s">
        <v>1941</v>
      </c>
      <c r="G1292" s="53" t="s">
        <v>214</v>
      </c>
      <c r="H1292" s="51" t="s">
        <v>191</v>
      </c>
      <c r="I1292" s="56">
        <v>102</v>
      </c>
      <c r="J1292" s="52" t="s">
        <v>1976</v>
      </c>
      <c r="K1292" s="171" t="str">
        <f t="shared" si="196"/>
        <v>102K16I01</v>
      </c>
      <c r="L1292" s="172">
        <f t="shared" si="200"/>
        <v>1</v>
      </c>
      <c r="M1292" s="173"/>
      <c r="N1292" s="174" t="str">
        <f t="shared" si="197"/>
        <v/>
      </c>
      <c r="O1292" s="190" t="str">
        <f>VLOOKUP(D1292,TH!D$3:K$3889,6,0)</f>
        <v>x</v>
      </c>
      <c r="P1292" s="175" t="str">
        <f>IF(M1292&lt;&gt;0,M1292,IF(ISNA(VLOOKUP(D1292,TH!D$4:K$3889,6,0))=TRUE,"Nợ HP",""))</f>
        <v/>
      </c>
      <c r="Q1292" s="174">
        <f t="shared" si="205"/>
        <v>1290</v>
      </c>
      <c r="R1292" s="175">
        <f t="shared" si="204"/>
        <v>1</v>
      </c>
    </row>
    <row r="1293" spans="1:18" ht="24.75" customHeight="1">
      <c r="A1293" s="54">
        <f t="shared" si="201"/>
        <v>1291</v>
      </c>
      <c r="B1293" s="55" t="str">
        <f t="shared" si="198"/>
        <v>K16I0105</v>
      </c>
      <c r="C1293" s="54">
        <f t="shared" si="199"/>
        <v>5</v>
      </c>
      <c r="D1293" s="50">
        <v>162123037</v>
      </c>
      <c r="E1293" s="57" t="s">
        <v>1980</v>
      </c>
      <c r="F1293" s="58" t="s">
        <v>417</v>
      </c>
      <c r="G1293" s="53" t="s">
        <v>1250</v>
      </c>
      <c r="H1293" s="51" t="s">
        <v>191</v>
      </c>
      <c r="I1293" s="56">
        <v>102</v>
      </c>
      <c r="J1293" s="52" t="s">
        <v>1976</v>
      </c>
      <c r="K1293" s="171" t="str">
        <f t="shared" si="196"/>
        <v>102K16I01</v>
      </c>
      <c r="L1293" s="172">
        <f t="shared" si="200"/>
        <v>1</v>
      </c>
      <c r="M1293" s="173"/>
      <c r="N1293" s="174" t="str">
        <f t="shared" si="197"/>
        <v/>
      </c>
      <c r="O1293" s="190" t="str">
        <f>VLOOKUP(D1293,TH!D$3:K$3889,6,0)</f>
        <v>x</v>
      </c>
      <c r="P1293" s="175" t="str">
        <f>IF(M1293&lt;&gt;0,M1293,IF(ISNA(VLOOKUP(D1293,TH!D$4:K$3889,6,0))=TRUE,"Nợ HP",""))</f>
        <v/>
      </c>
      <c r="Q1293" s="174">
        <f t="shared" si="205"/>
        <v>1291</v>
      </c>
      <c r="R1293" s="175">
        <f t="shared" si="204"/>
        <v>1</v>
      </c>
    </row>
    <row r="1294" spans="1:18" ht="24.75" customHeight="1">
      <c r="A1294" s="54">
        <f t="shared" si="201"/>
        <v>1292</v>
      </c>
      <c r="B1294" s="55" t="str">
        <f t="shared" si="198"/>
        <v>K16I0106</v>
      </c>
      <c r="C1294" s="54">
        <f t="shared" si="199"/>
        <v>6</v>
      </c>
      <c r="D1294" s="50">
        <v>162143108</v>
      </c>
      <c r="E1294" s="57" t="s">
        <v>494</v>
      </c>
      <c r="F1294" s="58" t="s">
        <v>422</v>
      </c>
      <c r="G1294" s="53" t="s">
        <v>1981</v>
      </c>
      <c r="H1294" s="51" t="s">
        <v>186</v>
      </c>
      <c r="I1294" s="56">
        <v>410</v>
      </c>
      <c r="J1294" s="52" t="s">
        <v>1976</v>
      </c>
      <c r="K1294" s="171" t="str">
        <f t="shared" si="196"/>
        <v>410K16I01</v>
      </c>
      <c r="L1294" s="172">
        <f t="shared" si="200"/>
        <v>1</v>
      </c>
      <c r="M1294" s="173"/>
      <c r="N1294" s="174" t="str">
        <f t="shared" si="197"/>
        <v/>
      </c>
      <c r="O1294" s="190" t="str">
        <f>VLOOKUP(D1294,TH!D$3:K$3889,6,0)</f>
        <v>x</v>
      </c>
      <c r="P1294" s="175" t="str">
        <f>IF(M1294&lt;&gt;0,M1294,IF(ISNA(VLOOKUP(D1294,TH!D$4:K$3889,6,0))=TRUE,"Nợ HP",""))</f>
        <v/>
      </c>
      <c r="Q1294" s="174">
        <f t="shared" si="205"/>
        <v>1292</v>
      </c>
      <c r="R1294" s="175">
        <f t="shared" si="204"/>
        <v>1</v>
      </c>
    </row>
    <row r="1295" spans="1:18" ht="24.75" customHeight="1">
      <c r="A1295" s="54">
        <f t="shared" si="201"/>
        <v>1293</v>
      </c>
      <c r="B1295" s="55" t="str">
        <f t="shared" si="198"/>
        <v>K16I0107</v>
      </c>
      <c r="C1295" s="54">
        <f t="shared" si="199"/>
        <v>7</v>
      </c>
      <c r="D1295" s="50">
        <v>162143109</v>
      </c>
      <c r="E1295" s="57" t="s">
        <v>1982</v>
      </c>
      <c r="F1295" s="58" t="s">
        <v>1983</v>
      </c>
      <c r="G1295" s="53" t="s">
        <v>587</v>
      </c>
      <c r="H1295" s="51" t="s">
        <v>186</v>
      </c>
      <c r="I1295" s="56">
        <v>410</v>
      </c>
      <c r="J1295" s="52" t="s">
        <v>1976</v>
      </c>
      <c r="K1295" s="171" t="str">
        <f t="shared" si="196"/>
        <v>410K16I01</v>
      </c>
      <c r="L1295" s="172">
        <f t="shared" si="200"/>
        <v>1</v>
      </c>
      <c r="M1295" s="173"/>
      <c r="N1295" s="174" t="str">
        <f t="shared" si="197"/>
        <v/>
      </c>
      <c r="O1295" s="190" t="str">
        <f>VLOOKUP(D1295,TH!D$3:K$3889,6,0)</f>
        <v>x</v>
      </c>
      <c r="P1295" s="175" t="str">
        <f>IF(M1295&lt;&gt;0,M1295,IF(ISNA(VLOOKUP(D1295,TH!D$4:K$3889,6,0))=TRUE,"Nợ HP",""))</f>
        <v/>
      </c>
      <c r="Q1295" s="174">
        <f t="shared" si="205"/>
        <v>1293</v>
      </c>
      <c r="R1295" s="175">
        <f t="shared" si="204"/>
        <v>1</v>
      </c>
    </row>
    <row r="1296" spans="1:18" ht="24.75" customHeight="1">
      <c r="A1296" s="54">
        <f t="shared" si="201"/>
        <v>1294</v>
      </c>
      <c r="B1296" s="55" t="str">
        <f t="shared" si="198"/>
        <v>K16I0108</v>
      </c>
      <c r="C1296" s="54">
        <f t="shared" si="199"/>
        <v>8</v>
      </c>
      <c r="D1296" s="50">
        <v>162123041</v>
      </c>
      <c r="E1296" s="57" t="s">
        <v>1984</v>
      </c>
      <c r="F1296" s="58" t="s">
        <v>115</v>
      </c>
      <c r="G1296" s="53" t="s">
        <v>662</v>
      </c>
      <c r="H1296" s="51" t="s">
        <v>191</v>
      </c>
      <c r="I1296" s="56">
        <v>102</v>
      </c>
      <c r="J1296" s="52" t="s">
        <v>1976</v>
      </c>
      <c r="K1296" s="171" t="str">
        <f t="shared" si="196"/>
        <v>102K16I01</v>
      </c>
      <c r="L1296" s="172">
        <f t="shared" si="200"/>
        <v>1</v>
      </c>
      <c r="M1296" s="173"/>
      <c r="N1296" s="174" t="str">
        <f t="shared" si="197"/>
        <v/>
      </c>
      <c r="O1296" s="190" t="str">
        <f>VLOOKUP(D1296,TH!D$3:K$3889,6,0)</f>
        <v>x</v>
      </c>
      <c r="P1296" s="175" t="str">
        <f>IF(M1296&lt;&gt;0,M1296,IF(ISNA(VLOOKUP(D1296,TH!D$4:K$3889,6,0))=TRUE,"Nợ HP",""))</f>
        <v/>
      </c>
      <c r="Q1296" s="174">
        <f t="shared" si="205"/>
        <v>1294</v>
      </c>
      <c r="R1296" s="175">
        <f t="shared" si="204"/>
        <v>1</v>
      </c>
    </row>
    <row r="1297" spans="1:18" ht="24.75" customHeight="1">
      <c r="A1297" s="54">
        <f t="shared" si="201"/>
        <v>1295</v>
      </c>
      <c r="B1297" s="55" t="str">
        <f t="shared" si="198"/>
        <v>K16I0109</v>
      </c>
      <c r="C1297" s="54">
        <f t="shared" si="199"/>
        <v>9</v>
      </c>
      <c r="D1297" s="50">
        <v>162123042</v>
      </c>
      <c r="E1297" s="57" t="s">
        <v>503</v>
      </c>
      <c r="F1297" s="58" t="s">
        <v>328</v>
      </c>
      <c r="G1297" s="53" t="s">
        <v>561</v>
      </c>
      <c r="H1297" s="51" t="s">
        <v>191</v>
      </c>
      <c r="I1297" s="56">
        <v>102</v>
      </c>
      <c r="J1297" s="52" t="s">
        <v>1976</v>
      </c>
      <c r="K1297" s="171" t="str">
        <f t="shared" si="196"/>
        <v>102K16I01</v>
      </c>
      <c r="L1297" s="172">
        <f t="shared" si="200"/>
        <v>1</v>
      </c>
      <c r="M1297" s="173"/>
      <c r="N1297" s="174" t="str">
        <f t="shared" si="197"/>
        <v/>
      </c>
      <c r="O1297" s="190" t="e">
        <f>VLOOKUP(D1297,TH!D$3:K$3889,6,0)</f>
        <v>#N/A</v>
      </c>
      <c r="P1297" s="175" t="str">
        <f>IF(M1297&lt;&gt;0,M1297,IF(ISNA(VLOOKUP(D1297,TH!D$4:K$3889,6,0))=TRUE,"Nợ HP",""))</f>
        <v>Nợ HP</v>
      </c>
      <c r="Q1297" s="174">
        <f t="shared" si="205"/>
        <v>1295</v>
      </c>
      <c r="R1297" s="175">
        <f t="shared" si="204"/>
        <v>1</v>
      </c>
    </row>
    <row r="1298" spans="1:18" ht="24.75" customHeight="1">
      <c r="A1298" s="54">
        <f t="shared" si="201"/>
        <v>1296</v>
      </c>
      <c r="B1298" s="55" t="str">
        <f t="shared" si="198"/>
        <v>K16I0110</v>
      </c>
      <c r="C1298" s="54">
        <f t="shared" si="199"/>
        <v>10</v>
      </c>
      <c r="D1298" s="50">
        <v>162123043</v>
      </c>
      <c r="E1298" s="57" t="s">
        <v>1985</v>
      </c>
      <c r="F1298" s="58" t="s">
        <v>586</v>
      </c>
      <c r="G1298" s="53" t="s">
        <v>1986</v>
      </c>
      <c r="H1298" s="51" t="s">
        <v>191</v>
      </c>
      <c r="I1298" s="56">
        <v>102</v>
      </c>
      <c r="J1298" s="52" t="s">
        <v>1976</v>
      </c>
      <c r="K1298" s="171" t="str">
        <f t="shared" si="196"/>
        <v>102K16I01</v>
      </c>
      <c r="L1298" s="172">
        <f t="shared" si="200"/>
        <v>1</v>
      </c>
      <c r="M1298" s="173"/>
      <c r="N1298" s="174" t="str">
        <f t="shared" si="197"/>
        <v/>
      </c>
      <c r="O1298" s="190" t="str">
        <f>VLOOKUP(D1298,TH!D$3:K$3889,6,0)</f>
        <v>x</v>
      </c>
      <c r="P1298" s="175" t="str">
        <f>IF(M1298&lt;&gt;0,M1298,IF(ISNA(VLOOKUP(D1298,TH!D$4:K$3889,6,0))=TRUE,"Nợ HP",""))</f>
        <v/>
      </c>
      <c r="Q1298" s="174">
        <f t="shared" si="205"/>
        <v>1296</v>
      </c>
      <c r="R1298" s="175">
        <f t="shared" si="204"/>
        <v>1</v>
      </c>
    </row>
    <row r="1299" spans="1:18" ht="24.75" customHeight="1">
      <c r="A1299" s="54">
        <f t="shared" si="201"/>
        <v>1297</v>
      </c>
      <c r="B1299" s="55" t="str">
        <f t="shared" si="198"/>
        <v>K16I0111</v>
      </c>
      <c r="C1299" s="54">
        <f t="shared" si="199"/>
        <v>11</v>
      </c>
      <c r="D1299" s="50">
        <v>162116495</v>
      </c>
      <c r="E1299" s="57" t="s">
        <v>1987</v>
      </c>
      <c r="F1299" s="58" t="s">
        <v>683</v>
      </c>
      <c r="G1299" s="53" t="s">
        <v>878</v>
      </c>
      <c r="H1299" s="51" t="s">
        <v>186</v>
      </c>
      <c r="I1299" s="56">
        <v>410</v>
      </c>
      <c r="J1299" s="52" t="s">
        <v>1976</v>
      </c>
      <c r="K1299" s="171" t="str">
        <f t="shared" si="196"/>
        <v>410K16I01</v>
      </c>
      <c r="L1299" s="172">
        <f t="shared" si="200"/>
        <v>1</v>
      </c>
      <c r="M1299" s="173"/>
      <c r="N1299" s="174" t="str">
        <f t="shared" si="197"/>
        <v/>
      </c>
      <c r="O1299" s="190" t="str">
        <f>VLOOKUP(D1299,TH!D$3:K$3889,6,0)</f>
        <v>x</v>
      </c>
      <c r="P1299" s="175" t="str">
        <f>IF(M1299&lt;&gt;0,M1299,IF(ISNA(VLOOKUP(D1299,TH!D$4:K$3889,6,0))=TRUE,"Nợ HP",""))</f>
        <v/>
      </c>
      <c r="Q1299" s="174">
        <f t="shared" si="205"/>
        <v>1297</v>
      </c>
      <c r="R1299" s="175">
        <f t="shared" si="204"/>
        <v>1</v>
      </c>
    </row>
    <row r="1300" spans="1:18" ht="24.75" customHeight="1">
      <c r="A1300" s="54">
        <f t="shared" si="201"/>
        <v>1298</v>
      </c>
      <c r="B1300" s="55" t="str">
        <f t="shared" si="198"/>
        <v>K16I0112</v>
      </c>
      <c r="C1300" s="54">
        <f t="shared" si="199"/>
        <v>12</v>
      </c>
      <c r="D1300" s="50">
        <v>162143114</v>
      </c>
      <c r="E1300" s="57" t="s">
        <v>1988</v>
      </c>
      <c r="F1300" s="58" t="s">
        <v>205</v>
      </c>
      <c r="G1300" s="53" t="s">
        <v>1132</v>
      </c>
      <c r="H1300" s="51" t="s">
        <v>186</v>
      </c>
      <c r="I1300" s="56">
        <v>410</v>
      </c>
      <c r="J1300" s="52" t="s">
        <v>1976</v>
      </c>
      <c r="K1300" s="171" t="str">
        <f t="shared" si="196"/>
        <v>410K16I01</v>
      </c>
      <c r="L1300" s="172">
        <f t="shared" si="200"/>
        <v>1</v>
      </c>
      <c r="M1300" s="173"/>
      <c r="N1300" s="174" t="str">
        <f t="shared" si="197"/>
        <v/>
      </c>
      <c r="O1300" s="190" t="str">
        <f>VLOOKUP(D1300,TH!D$3:K$3889,6,0)</f>
        <v>x</v>
      </c>
      <c r="P1300" s="175" t="str">
        <f>IF(M1300&lt;&gt;0,M1300,IF(ISNA(VLOOKUP(D1300,TH!D$4:K$3889,6,0))=TRUE,"Nợ HP",""))</f>
        <v/>
      </c>
      <c r="Q1300" s="174">
        <f t="shared" si="205"/>
        <v>1298</v>
      </c>
      <c r="R1300" s="175">
        <f t="shared" si="204"/>
        <v>1</v>
      </c>
    </row>
    <row r="1301" spans="1:18" ht="24.75" customHeight="1">
      <c r="A1301" s="54">
        <f t="shared" si="201"/>
        <v>1299</v>
      </c>
      <c r="B1301" s="55" t="str">
        <f t="shared" si="198"/>
        <v>K16I0113</v>
      </c>
      <c r="C1301" s="54">
        <f t="shared" si="199"/>
        <v>13</v>
      </c>
      <c r="D1301" s="50">
        <v>162146727</v>
      </c>
      <c r="E1301" s="57" t="s">
        <v>441</v>
      </c>
      <c r="F1301" s="58" t="s">
        <v>751</v>
      </c>
      <c r="G1301" s="53" t="s">
        <v>1380</v>
      </c>
      <c r="H1301" s="51" t="s">
        <v>186</v>
      </c>
      <c r="I1301" s="56">
        <v>410</v>
      </c>
      <c r="J1301" s="52" t="s">
        <v>1976</v>
      </c>
      <c r="K1301" s="171" t="str">
        <f t="shared" si="196"/>
        <v>410K16I01</v>
      </c>
      <c r="L1301" s="172">
        <f t="shared" si="200"/>
        <v>1</v>
      </c>
      <c r="M1301" s="173"/>
      <c r="N1301" s="174" t="str">
        <f t="shared" si="197"/>
        <v/>
      </c>
      <c r="O1301" s="190" t="str">
        <f>VLOOKUP(D1301,TH!D$3:K$3889,6,0)</f>
        <v>x</v>
      </c>
      <c r="P1301" s="175" t="str">
        <f>IF(M1301&lt;&gt;0,M1301,IF(ISNA(VLOOKUP(D1301,TH!D$4:K$3889,6,0))=TRUE,"Nợ HP",""))</f>
        <v/>
      </c>
      <c r="Q1301" s="174">
        <f t="shared" si="205"/>
        <v>1299</v>
      </c>
      <c r="R1301" s="175">
        <f t="shared" si="204"/>
        <v>1</v>
      </c>
    </row>
    <row r="1302" spans="1:18" ht="24.75" customHeight="1">
      <c r="A1302" s="54">
        <f t="shared" si="201"/>
        <v>1300</v>
      </c>
      <c r="B1302" s="55" t="str">
        <f t="shared" si="198"/>
        <v>K16I0114</v>
      </c>
      <c r="C1302" s="54">
        <f t="shared" si="199"/>
        <v>14</v>
      </c>
      <c r="D1302" s="50">
        <v>162143117</v>
      </c>
      <c r="E1302" s="57" t="s">
        <v>281</v>
      </c>
      <c r="F1302" s="58" t="s">
        <v>1261</v>
      </c>
      <c r="G1302" s="53" t="s">
        <v>819</v>
      </c>
      <c r="H1302" s="51" t="s">
        <v>186</v>
      </c>
      <c r="I1302" s="56">
        <v>410</v>
      </c>
      <c r="J1302" s="52" t="s">
        <v>1976</v>
      </c>
      <c r="K1302" s="171" t="str">
        <f t="shared" si="196"/>
        <v>410K16I01</v>
      </c>
      <c r="L1302" s="172">
        <f t="shared" si="200"/>
        <v>1</v>
      </c>
      <c r="M1302" s="173"/>
      <c r="N1302" s="174" t="str">
        <f t="shared" si="197"/>
        <v/>
      </c>
      <c r="O1302" s="190" t="str">
        <f>VLOOKUP(D1302,TH!D$3:K$3889,6,0)</f>
        <v>x</v>
      </c>
      <c r="P1302" s="175" t="str">
        <f>IF(M1302&lt;&gt;0,M1302,IF(ISNA(VLOOKUP(D1302,TH!D$4:K$3889,6,0))=TRUE,"Nợ HP",""))</f>
        <v/>
      </c>
      <c r="Q1302" s="174">
        <f t="shared" si="205"/>
        <v>1300</v>
      </c>
      <c r="R1302" s="175">
        <f t="shared" si="204"/>
        <v>1</v>
      </c>
    </row>
    <row r="1303" spans="1:18" ht="24.75" customHeight="1">
      <c r="A1303" s="54">
        <f t="shared" si="201"/>
        <v>1301</v>
      </c>
      <c r="B1303" s="55" t="str">
        <f t="shared" si="198"/>
        <v>K16I0115</v>
      </c>
      <c r="C1303" s="54">
        <f t="shared" si="199"/>
        <v>15</v>
      </c>
      <c r="D1303" s="50">
        <v>162143118</v>
      </c>
      <c r="E1303" s="57" t="s">
        <v>398</v>
      </c>
      <c r="F1303" s="58" t="s">
        <v>218</v>
      </c>
      <c r="G1303" s="53" t="s">
        <v>1989</v>
      </c>
      <c r="H1303" s="51" t="s">
        <v>186</v>
      </c>
      <c r="I1303" s="56">
        <v>410</v>
      </c>
      <c r="J1303" s="52" t="s">
        <v>1976</v>
      </c>
      <c r="K1303" s="171" t="str">
        <f t="shared" si="196"/>
        <v>410K16I01</v>
      </c>
      <c r="L1303" s="172">
        <f t="shared" si="200"/>
        <v>1</v>
      </c>
      <c r="M1303" s="173"/>
      <c r="N1303" s="174" t="str">
        <f t="shared" si="197"/>
        <v/>
      </c>
      <c r="O1303" s="190" t="str">
        <f>VLOOKUP(D1303,TH!D$3:K$3889,6,0)</f>
        <v>x</v>
      </c>
      <c r="P1303" s="175" t="str">
        <f>IF(M1303&lt;&gt;0,M1303,IF(ISNA(VLOOKUP(D1303,TH!D$4:K$3889,6,0))=TRUE,"Nợ HP",""))</f>
        <v/>
      </c>
      <c r="Q1303" s="174">
        <f t="shared" si="205"/>
        <v>1301</v>
      </c>
      <c r="R1303" s="175">
        <f t="shared" si="204"/>
        <v>1</v>
      </c>
    </row>
    <row r="1304" spans="1:18" ht="24.75" customHeight="1">
      <c r="A1304" s="54">
        <f t="shared" si="201"/>
        <v>1302</v>
      </c>
      <c r="B1304" s="55" t="str">
        <f t="shared" si="198"/>
        <v>K16I0116</v>
      </c>
      <c r="C1304" s="54">
        <f t="shared" si="199"/>
        <v>16</v>
      </c>
      <c r="D1304" s="50">
        <v>162143121</v>
      </c>
      <c r="E1304" s="57" t="s">
        <v>1990</v>
      </c>
      <c r="F1304" s="58" t="s">
        <v>230</v>
      </c>
      <c r="G1304" s="53" t="s">
        <v>1242</v>
      </c>
      <c r="H1304" s="51" t="s">
        <v>186</v>
      </c>
      <c r="I1304" s="56">
        <v>410</v>
      </c>
      <c r="J1304" s="52" t="s">
        <v>1976</v>
      </c>
      <c r="K1304" s="171" t="str">
        <f t="shared" si="196"/>
        <v>410K16I01</v>
      </c>
      <c r="L1304" s="172">
        <f t="shared" si="200"/>
        <v>1</v>
      </c>
      <c r="M1304" s="173"/>
      <c r="N1304" s="174" t="str">
        <f t="shared" si="197"/>
        <v/>
      </c>
      <c r="O1304" s="190" t="str">
        <f>VLOOKUP(D1304,TH!D$3:K$3889,6,0)</f>
        <v>x</v>
      </c>
      <c r="P1304" s="175" t="str">
        <f>IF(M1304&lt;&gt;0,M1304,IF(ISNA(VLOOKUP(D1304,TH!D$4:K$3889,6,0))=TRUE,"Nợ HP",""))</f>
        <v/>
      </c>
      <c r="Q1304" s="174">
        <f t="shared" si="205"/>
        <v>1302</v>
      </c>
      <c r="R1304" s="175">
        <f t="shared" si="204"/>
        <v>1</v>
      </c>
    </row>
    <row r="1305" spans="1:18" ht="24.75" customHeight="1">
      <c r="A1305" s="54">
        <f t="shared" si="201"/>
        <v>1303</v>
      </c>
      <c r="B1305" s="55" t="str">
        <f t="shared" si="198"/>
        <v>K16I0117</v>
      </c>
      <c r="C1305" s="54">
        <f t="shared" si="199"/>
        <v>17</v>
      </c>
      <c r="D1305" s="50">
        <v>162143123</v>
      </c>
      <c r="E1305" s="57" t="s">
        <v>1991</v>
      </c>
      <c r="F1305" s="58" t="s">
        <v>238</v>
      </c>
      <c r="G1305" s="53" t="s">
        <v>1992</v>
      </c>
      <c r="H1305" s="51" t="s">
        <v>186</v>
      </c>
      <c r="I1305" s="56">
        <v>410</v>
      </c>
      <c r="J1305" s="52" t="s">
        <v>1976</v>
      </c>
      <c r="K1305" s="171" t="str">
        <f t="shared" si="196"/>
        <v>410K16I01</v>
      </c>
      <c r="L1305" s="172">
        <f t="shared" si="200"/>
        <v>1</v>
      </c>
      <c r="M1305" s="173"/>
      <c r="N1305" s="174" t="str">
        <f t="shared" si="197"/>
        <v/>
      </c>
      <c r="O1305" s="190" t="str">
        <f>VLOOKUP(D1305,TH!D$3:K$3889,6,0)</f>
        <v>x</v>
      </c>
      <c r="P1305" s="175" t="str">
        <f>IF(M1305&lt;&gt;0,M1305,IF(ISNA(VLOOKUP(D1305,TH!D$4:K$3889,6,0))=TRUE,"Nợ HP",""))</f>
        <v/>
      </c>
      <c r="Q1305" s="174">
        <f t="shared" si="205"/>
        <v>1303</v>
      </c>
      <c r="R1305" s="175">
        <f t="shared" si="204"/>
        <v>1</v>
      </c>
    </row>
    <row r="1306" spans="1:18" ht="24.75" customHeight="1">
      <c r="A1306" s="54">
        <f t="shared" si="201"/>
        <v>1304</v>
      </c>
      <c r="B1306" s="55" t="str">
        <f t="shared" si="198"/>
        <v>K16I0118</v>
      </c>
      <c r="C1306" s="54">
        <f t="shared" si="199"/>
        <v>18</v>
      </c>
      <c r="D1306" s="50">
        <v>162123055</v>
      </c>
      <c r="E1306" s="57" t="s">
        <v>1993</v>
      </c>
      <c r="F1306" s="58" t="s">
        <v>1994</v>
      </c>
      <c r="G1306" s="53" t="s">
        <v>827</v>
      </c>
      <c r="H1306" s="51" t="s">
        <v>191</v>
      </c>
      <c r="I1306" s="56">
        <v>102</v>
      </c>
      <c r="J1306" s="52" t="s">
        <v>1976</v>
      </c>
      <c r="K1306" s="171" t="str">
        <f t="shared" si="196"/>
        <v>102K16I01</v>
      </c>
      <c r="L1306" s="172">
        <f t="shared" si="200"/>
        <v>1</v>
      </c>
      <c r="M1306" s="173"/>
      <c r="N1306" s="174" t="str">
        <f t="shared" si="197"/>
        <v/>
      </c>
      <c r="O1306" s="190" t="str">
        <f>VLOOKUP(D1306,TH!D$3:K$3889,6,0)</f>
        <v>x</v>
      </c>
      <c r="P1306" s="175" t="str">
        <f>IF(M1306&lt;&gt;0,M1306,IF(ISNA(VLOOKUP(D1306,TH!D$4:K$3889,6,0))=TRUE,"Nợ HP",""))</f>
        <v/>
      </c>
      <c r="Q1306" s="174">
        <f t="shared" si="205"/>
        <v>1304</v>
      </c>
      <c r="R1306" s="175">
        <f t="shared" si="204"/>
        <v>1</v>
      </c>
    </row>
    <row r="1307" spans="1:18" ht="24.75" customHeight="1">
      <c r="A1307" s="54">
        <f t="shared" si="201"/>
        <v>1305</v>
      </c>
      <c r="B1307" s="55" t="str">
        <f t="shared" si="198"/>
        <v>K16I0119</v>
      </c>
      <c r="C1307" s="54">
        <f t="shared" si="199"/>
        <v>19</v>
      </c>
      <c r="D1307" s="50">
        <v>162123058</v>
      </c>
      <c r="E1307" s="57" t="s">
        <v>431</v>
      </c>
      <c r="F1307" s="58" t="s">
        <v>453</v>
      </c>
      <c r="G1307" s="53" t="s">
        <v>1046</v>
      </c>
      <c r="H1307" s="51" t="s">
        <v>191</v>
      </c>
      <c r="I1307" s="56">
        <v>102</v>
      </c>
      <c r="J1307" s="52" t="s">
        <v>1976</v>
      </c>
      <c r="K1307" s="171" t="str">
        <f t="shared" si="196"/>
        <v>102K16I01</v>
      </c>
      <c r="L1307" s="172">
        <f t="shared" si="200"/>
        <v>1</v>
      </c>
      <c r="M1307" s="173"/>
      <c r="N1307" s="174" t="str">
        <f t="shared" si="197"/>
        <v/>
      </c>
      <c r="O1307" s="190" t="str">
        <f>VLOOKUP(D1307,TH!D$3:K$3889,6,0)</f>
        <v>x</v>
      </c>
      <c r="P1307" s="175" t="str">
        <f>IF(M1307&lt;&gt;0,M1307,IF(ISNA(VLOOKUP(D1307,TH!D$4:K$3889,6,0))=TRUE,"Nợ HP",""))</f>
        <v/>
      </c>
      <c r="Q1307" s="174">
        <f t="shared" si="205"/>
        <v>1305</v>
      </c>
      <c r="R1307" s="175">
        <f t="shared" si="204"/>
        <v>1</v>
      </c>
    </row>
    <row r="1308" spans="1:18" ht="24.75" customHeight="1">
      <c r="A1308" s="54">
        <f t="shared" si="201"/>
        <v>1306</v>
      </c>
      <c r="B1308" s="55" t="str">
        <f t="shared" si="198"/>
        <v>K16I0120</v>
      </c>
      <c r="C1308" s="54">
        <f t="shared" si="199"/>
        <v>20</v>
      </c>
      <c r="D1308" s="50">
        <v>162143126</v>
      </c>
      <c r="E1308" s="57" t="s">
        <v>1995</v>
      </c>
      <c r="F1308" s="58" t="s">
        <v>455</v>
      </c>
      <c r="G1308" s="53" t="s">
        <v>334</v>
      </c>
      <c r="H1308" s="51" t="s">
        <v>186</v>
      </c>
      <c r="I1308" s="56">
        <v>410</v>
      </c>
      <c r="J1308" s="52" t="s">
        <v>1976</v>
      </c>
      <c r="K1308" s="171" t="str">
        <f t="shared" si="196"/>
        <v>410K16I01</v>
      </c>
      <c r="L1308" s="172">
        <f t="shared" si="200"/>
        <v>1</v>
      </c>
      <c r="M1308" s="173"/>
      <c r="N1308" s="174" t="str">
        <f t="shared" si="197"/>
        <v/>
      </c>
      <c r="O1308" s="190" t="str">
        <f>VLOOKUP(D1308,TH!D$3:K$3889,6,0)</f>
        <v>x</v>
      </c>
      <c r="P1308" s="175" t="str">
        <f>IF(M1308&lt;&gt;0,M1308,IF(ISNA(VLOOKUP(D1308,TH!D$4:K$3889,6,0))=TRUE,"Nợ HP",""))</f>
        <v/>
      </c>
      <c r="Q1308" s="174">
        <f t="shared" si="205"/>
        <v>1306</v>
      </c>
      <c r="R1308" s="175">
        <f t="shared" si="204"/>
        <v>1</v>
      </c>
    </row>
    <row r="1309" spans="1:18" ht="24.75" customHeight="1">
      <c r="A1309" s="54">
        <f t="shared" si="201"/>
        <v>1307</v>
      </c>
      <c r="B1309" s="55" t="str">
        <f t="shared" si="198"/>
        <v>K16I0121</v>
      </c>
      <c r="C1309" s="54">
        <f t="shared" si="199"/>
        <v>21</v>
      </c>
      <c r="D1309" s="50">
        <v>162147024</v>
      </c>
      <c r="E1309" s="57" t="s">
        <v>793</v>
      </c>
      <c r="F1309" s="58" t="s">
        <v>345</v>
      </c>
      <c r="G1309" s="53" t="s">
        <v>823</v>
      </c>
      <c r="H1309" s="51" t="s">
        <v>186</v>
      </c>
      <c r="I1309" s="56">
        <v>410</v>
      </c>
      <c r="J1309" s="52" t="s">
        <v>1976</v>
      </c>
      <c r="K1309" s="171" t="str">
        <f t="shared" si="196"/>
        <v>410K16I01</v>
      </c>
      <c r="L1309" s="172">
        <f t="shared" si="200"/>
        <v>1</v>
      </c>
      <c r="M1309" s="173"/>
      <c r="N1309" s="174" t="str">
        <f t="shared" si="197"/>
        <v/>
      </c>
      <c r="O1309" s="190" t="str">
        <f>VLOOKUP(D1309,TH!D$3:K$3889,6,0)</f>
        <v>x</v>
      </c>
      <c r="P1309" s="175" t="str">
        <f>IF(M1309&lt;&gt;0,M1309,IF(ISNA(VLOOKUP(D1309,TH!D$4:K$3889,6,0))=TRUE,"Nợ HP",""))</f>
        <v/>
      </c>
      <c r="Q1309" s="174">
        <f t="shared" si="205"/>
        <v>1307</v>
      </c>
      <c r="R1309" s="175">
        <f t="shared" si="204"/>
        <v>1</v>
      </c>
    </row>
    <row r="1310" spans="1:18" ht="24.75" customHeight="1">
      <c r="A1310" s="54">
        <f t="shared" si="201"/>
        <v>1308</v>
      </c>
      <c r="B1310" s="55" t="str">
        <f t="shared" si="198"/>
        <v>K16I0122</v>
      </c>
      <c r="C1310" s="54">
        <f t="shared" si="199"/>
        <v>22</v>
      </c>
      <c r="D1310" s="50">
        <v>162123059</v>
      </c>
      <c r="E1310" s="57" t="s">
        <v>1047</v>
      </c>
      <c r="F1310" s="58" t="s">
        <v>1593</v>
      </c>
      <c r="G1310" s="53" t="s">
        <v>572</v>
      </c>
      <c r="H1310" s="51" t="s">
        <v>191</v>
      </c>
      <c r="I1310" s="56">
        <v>102</v>
      </c>
      <c r="J1310" s="52" t="s">
        <v>1976</v>
      </c>
      <c r="K1310" s="171" t="str">
        <f t="shared" si="196"/>
        <v>102K16I01</v>
      </c>
      <c r="L1310" s="172">
        <f t="shared" si="200"/>
        <v>1</v>
      </c>
      <c r="M1310" s="173"/>
      <c r="N1310" s="174" t="str">
        <f t="shared" si="197"/>
        <v/>
      </c>
      <c r="O1310" s="190" t="str">
        <f>VLOOKUP(D1310,TH!D$3:K$3889,6,0)</f>
        <v>x</v>
      </c>
      <c r="P1310" s="175" t="str">
        <f>IF(M1310&lt;&gt;0,M1310,IF(ISNA(VLOOKUP(D1310,TH!D$4:K$3889,6,0))=TRUE,"Nợ HP",""))</f>
        <v/>
      </c>
      <c r="Q1310" s="174">
        <f t="shared" si="205"/>
        <v>1308</v>
      </c>
      <c r="R1310" s="175">
        <f t="shared" si="204"/>
        <v>1</v>
      </c>
    </row>
    <row r="1311" spans="1:18" ht="24.75" customHeight="1">
      <c r="A1311" s="54">
        <f t="shared" si="201"/>
        <v>1309</v>
      </c>
      <c r="B1311" s="55" t="str">
        <f t="shared" si="198"/>
        <v>K16I0123</v>
      </c>
      <c r="C1311" s="54">
        <f t="shared" si="199"/>
        <v>23</v>
      </c>
      <c r="D1311" s="50">
        <v>162123063</v>
      </c>
      <c r="E1311" s="57" t="s">
        <v>281</v>
      </c>
      <c r="F1311" s="58" t="s">
        <v>265</v>
      </c>
      <c r="G1311" s="53" t="s">
        <v>1996</v>
      </c>
      <c r="H1311" s="51" t="s">
        <v>191</v>
      </c>
      <c r="I1311" s="56">
        <v>102</v>
      </c>
      <c r="J1311" s="52" t="s">
        <v>1976</v>
      </c>
      <c r="K1311" s="171" t="str">
        <f t="shared" si="196"/>
        <v>102K16I01</v>
      </c>
      <c r="L1311" s="172">
        <f t="shared" si="200"/>
        <v>1</v>
      </c>
      <c r="M1311" s="173"/>
      <c r="N1311" s="174" t="str">
        <f t="shared" si="197"/>
        <v/>
      </c>
      <c r="O1311" s="190" t="str">
        <f>VLOOKUP(D1311,TH!D$3:K$3889,6,0)</f>
        <v>x</v>
      </c>
      <c r="P1311" s="175" t="str">
        <f>IF(M1311&lt;&gt;0,M1311,IF(ISNA(VLOOKUP(D1311,TH!D$4:K$3889,6,0))=TRUE,"Nợ HP",""))</f>
        <v/>
      </c>
      <c r="Q1311" s="174">
        <f t="shared" si="205"/>
        <v>1309</v>
      </c>
      <c r="R1311" s="175">
        <f t="shared" si="204"/>
        <v>1</v>
      </c>
    </row>
    <row r="1312" spans="1:18" ht="24.75" customHeight="1">
      <c r="A1312" s="54">
        <f t="shared" si="201"/>
        <v>1310</v>
      </c>
      <c r="B1312" s="55" t="str">
        <f t="shared" si="198"/>
        <v>K16I0124</v>
      </c>
      <c r="C1312" s="54">
        <f t="shared" si="199"/>
        <v>24</v>
      </c>
      <c r="D1312" s="50">
        <v>162146458</v>
      </c>
      <c r="E1312" s="57" t="s">
        <v>1997</v>
      </c>
      <c r="F1312" s="58" t="s">
        <v>265</v>
      </c>
      <c r="G1312" s="53" t="s">
        <v>609</v>
      </c>
      <c r="H1312" s="51" t="s">
        <v>186</v>
      </c>
      <c r="I1312" s="56">
        <v>410</v>
      </c>
      <c r="J1312" s="52" t="s">
        <v>1976</v>
      </c>
      <c r="K1312" s="171" t="str">
        <f t="shared" si="196"/>
        <v>410K16I01</v>
      </c>
      <c r="L1312" s="172">
        <f t="shared" si="200"/>
        <v>1</v>
      </c>
      <c r="M1312" s="173"/>
      <c r="N1312" s="174" t="str">
        <f t="shared" si="197"/>
        <v/>
      </c>
      <c r="O1312" s="190" t="str">
        <f>VLOOKUP(D1312,TH!D$3:K$3889,6,0)</f>
        <v>x</v>
      </c>
      <c r="P1312" s="175" t="str">
        <f>IF(M1312&lt;&gt;0,M1312,IF(ISNA(VLOOKUP(D1312,TH!D$4:K$3889,6,0))=TRUE,"Nợ HP",""))</f>
        <v/>
      </c>
      <c r="Q1312" s="174">
        <f t="shared" si="205"/>
        <v>1310</v>
      </c>
      <c r="R1312" s="175">
        <f t="shared" si="204"/>
        <v>1</v>
      </c>
    </row>
    <row r="1313" spans="1:18" ht="24.75" customHeight="1">
      <c r="A1313" s="54">
        <f t="shared" si="201"/>
        <v>1311</v>
      </c>
      <c r="B1313" s="55" t="str">
        <f t="shared" si="198"/>
        <v>K16I0125</v>
      </c>
      <c r="C1313" s="54">
        <f t="shared" si="199"/>
        <v>25</v>
      </c>
      <c r="D1313" s="50">
        <v>162146664</v>
      </c>
      <c r="E1313" s="57" t="s">
        <v>1998</v>
      </c>
      <c r="F1313" s="58" t="s">
        <v>361</v>
      </c>
      <c r="G1313" s="53" t="s">
        <v>1999</v>
      </c>
      <c r="H1313" s="51" t="s">
        <v>186</v>
      </c>
      <c r="I1313" s="56">
        <v>410</v>
      </c>
      <c r="J1313" s="52" t="s">
        <v>1976</v>
      </c>
      <c r="K1313" s="171" t="str">
        <f t="shared" si="196"/>
        <v>410K16I01</v>
      </c>
      <c r="L1313" s="172">
        <f t="shared" si="200"/>
        <v>1</v>
      </c>
      <c r="M1313" s="173"/>
      <c r="N1313" s="174" t="str">
        <f t="shared" si="197"/>
        <v/>
      </c>
      <c r="O1313" s="190" t="str">
        <f>VLOOKUP(D1313,TH!D$3:K$3889,6,0)</f>
        <v>x</v>
      </c>
      <c r="P1313" s="175" t="str">
        <f>IF(M1313&lt;&gt;0,M1313,IF(ISNA(VLOOKUP(D1313,TH!D$4:K$3889,6,0))=TRUE,"Nợ HP",""))</f>
        <v/>
      </c>
      <c r="Q1313" s="174">
        <f t="shared" si="205"/>
        <v>1311</v>
      </c>
      <c r="R1313" s="175">
        <f t="shared" si="204"/>
        <v>1</v>
      </c>
    </row>
    <row r="1314" spans="1:18" ht="24.75" customHeight="1">
      <c r="A1314" s="54">
        <f t="shared" si="201"/>
        <v>1312</v>
      </c>
      <c r="B1314" s="55" t="str">
        <f t="shared" si="198"/>
        <v>K16I0126</v>
      </c>
      <c r="C1314" s="54">
        <f t="shared" si="199"/>
        <v>26</v>
      </c>
      <c r="D1314" s="50">
        <v>162123066</v>
      </c>
      <c r="E1314" s="57" t="s">
        <v>2000</v>
      </c>
      <c r="F1314" s="58" t="s">
        <v>1475</v>
      </c>
      <c r="G1314" s="53" t="s">
        <v>1457</v>
      </c>
      <c r="H1314" s="51" t="s">
        <v>191</v>
      </c>
      <c r="I1314" s="56">
        <v>102</v>
      </c>
      <c r="J1314" s="52" t="s">
        <v>1976</v>
      </c>
      <c r="K1314" s="171" t="str">
        <f t="shared" ref="K1314:K1380" si="206">I1314&amp;J1314</f>
        <v>102K16I01</v>
      </c>
      <c r="L1314" s="172">
        <f t="shared" si="200"/>
        <v>1</v>
      </c>
      <c r="M1314" s="173"/>
      <c r="N1314" s="174" t="str">
        <f t="shared" si="197"/>
        <v/>
      </c>
      <c r="O1314" s="190" t="str">
        <f>VLOOKUP(D1314,TH!D$3:K$3889,6,0)</f>
        <v>x</v>
      </c>
      <c r="P1314" s="175" t="str">
        <f>IF(M1314&lt;&gt;0,M1314,IF(ISNA(VLOOKUP(D1314,TH!D$4:K$3889,6,0))=TRUE,"Nợ HP",""))</f>
        <v/>
      </c>
      <c r="Q1314" s="174">
        <f t="shared" si="205"/>
        <v>1312</v>
      </c>
      <c r="R1314" s="175">
        <f t="shared" si="204"/>
        <v>1</v>
      </c>
    </row>
    <row r="1315" spans="1:18" ht="24.75" customHeight="1">
      <c r="A1315" s="54">
        <f t="shared" si="201"/>
        <v>1313</v>
      </c>
      <c r="B1315" s="55" t="str">
        <f t="shared" si="198"/>
        <v>K16I0127</v>
      </c>
      <c r="C1315" s="54">
        <f t="shared" si="199"/>
        <v>27</v>
      </c>
      <c r="D1315" s="50">
        <v>162123068</v>
      </c>
      <c r="E1315" s="57" t="s">
        <v>2001</v>
      </c>
      <c r="F1315" s="58" t="s">
        <v>1658</v>
      </c>
      <c r="G1315" s="53" t="s">
        <v>2002</v>
      </c>
      <c r="H1315" s="51" t="s">
        <v>191</v>
      </c>
      <c r="I1315" s="56">
        <v>102</v>
      </c>
      <c r="J1315" s="52" t="s">
        <v>1976</v>
      </c>
      <c r="K1315" s="171" t="str">
        <f t="shared" si="206"/>
        <v>102K16I01</v>
      </c>
      <c r="L1315" s="172">
        <f t="shared" si="200"/>
        <v>1</v>
      </c>
      <c r="M1315" s="173"/>
      <c r="N1315" s="174" t="str">
        <f t="shared" si="197"/>
        <v/>
      </c>
      <c r="O1315" s="190" t="str">
        <f>VLOOKUP(D1315,TH!D$3:K$3889,6,0)</f>
        <v>x</v>
      </c>
      <c r="P1315" s="175" t="str">
        <f>IF(M1315&lt;&gt;0,M1315,IF(ISNA(VLOOKUP(D1315,TH!D$4:K$3889,6,0))=TRUE,"Nợ HP",""))</f>
        <v/>
      </c>
      <c r="Q1315" s="174">
        <f t="shared" si="205"/>
        <v>1313</v>
      </c>
      <c r="R1315" s="175">
        <f t="shared" si="204"/>
        <v>1</v>
      </c>
    </row>
    <row r="1316" spans="1:18" ht="24.75" customHeight="1">
      <c r="A1316" s="54">
        <f t="shared" si="201"/>
        <v>1314</v>
      </c>
      <c r="B1316" s="55" t="str">
        <f t="shared" si="198"/>
        <v>K16I0128</v>
      </c>
      <c r="C1316" s="54">
        <f t="shared" si="199"/>
        <v>28</v>
      </c>
      <c r="D1316" s="50">
        <v>162123069</v>
      </c>
      <c r="E1316" s="57" t="s">
        <v>1654</v>
      </c>
      <c r="F1316" s="58" t="s">
        <v>381</v>
      </c>
      <c r="G1316" s="53" t="s">
        <v>713</v>
      </c>
      <c r="H1316" s="51" t="s">
        <v>191</v>
      </c>
      <c r="I1316" s="56">
        <v>102</v>
      </c>
      <c r="J1316" s="52" t="s">
        <v>1976</v>
      </c>
      <c r="K1316" s="171" t="str">
        <f t="shared" si="206"/>
        <v>102K16I01</v>
      </c>
      <c r="L1316" s="172">
        <f t="shared" si="200"/>
        <v>1</v>
      </c>
      <c r="M1316" s="173"/>
      <c r="N1316" s="174" t="str">
        <f t="shared" si="197"/>
        <v/>
      </c>
      <c r="O1316" s="190" t="str">
        <f>VLOOKUP(D1316,TH!D$3:K$3889,6,0)</f>
        <v>x</v>
      </c>
      <c r="P1316" s="175" t="str">
        <f>IF(M1316&lt;&gt;0,M1316,IF(ISNA(VLOOKUP(D1316,TH!D$4:K$3889,6,0))=TRUE,"Nợ HP",""))</f>
        <v/>
      </c>
      <c r="Q1316" s="174">
        <f t="shared" si="205"/>
        <v>1314</v>
      </c>
      <c r="R1316" s="175">
        <f t="shared" si="204"/>
        <v>1</v>
      </c>
    </row>
    <row r="1317" spans="1:18" ht="24.75" customHeight="1">
      <c r="A1317" s="54">
        <f t="shared" si="201"/>
        <v>1315</v>
      </c>
      <c r="B1317" s="55" t="str">
        <f t="shared" si="198"/>
        <v>K16I0129</v>
      </c>
      <c r="C1317" s="54">
        <f t="shared" si="199"/>
        <v>29</v>
      </c>
      <c r="D1317" s="50">
        <v>162127084</v>
      </c>
      <c r="E1317" s="57" t="s">
        <v>2003</v>
      </c>
      <c r="F1317" s="58" t="s">
        <v>649</v>
      </c>
      <c r="G1317" s="53" t="s">
        <v>1361</v>
      </c>
      <c r="H1317" s="51" t="s">
        <v>191</v>
      </c>
      <c r="I1317" s="56">
        <v>102</v>
      </c>
      <c r="J1317" s="52" t="s">
        <v>1976</v>
      </c>
      <c r="K1317" s="171" t="str">
        <f t="shared" si="206"/>
        <v>102K16I01</v>
      </c>
      <c r="L1317" s="172">
        <f t="shared" si="200"/>
        <v>1</v>
      </c>
      <c r="M1317" s="173"/>
      <c r="N1317" s="174" t="str">
        <f t="shared" si="197"/>
        <v/>
      </c>
      <c r="O1317" s="190" t="str">
        <f>VLOOKUP(D1317,TH!D$3:K$3889,6,0)</f>
        <v>x</v>
      </c>
      <c r="P1317" s="175" t="str">
        <f>IF(M1317&lt;&gt;0,M1317,IF(ISNA(VLOOKUP(D1317,TH!D$4:K$3889,6,0))=TRUE,"Nợ HP",""))</f>
        <v/>
      </c>
      <c r="Q1317" s="174">
        <f t="shared" si="205"/>
        <v>1315</v>
      </c>
      <c r="R1317" s="175">
        <f t="shared" si="204"/>
        <v>1</v>
      </c>
    </row>
    <row r="1318" spans="1:18" ht="24.75" customHeight="1">
      <c r="A1318" s="54">
        <f t="shared" si="201"/>
        <v>1316</v>
      </c>
      <c r="B1318" s="55" t="str">
        <f t="shared" si="198"/>
        <v>K16I0130</v>
      </c>
      <c r="C1318" s="54">
        <f t="shared" si="199"/>
        <v>30</v>
      </c>
      <c r="D1318" s="50">
        <v>162123072</v>
      </c>
      <c r="E1318" s="57" t="s">
        <v>213</v>
      </c>
      <c r="F1318" s="58" t="s">
        <v>1479</v>
      </c>
      <c r="G1318" s="53" t="s">
        <v>1969</v>
      </c>
      <c r="H1318" s="51" t="s">
        <v>191</v>
      </c>
      <c r="I1318" s="56">
        <v>102</v>
      </c>
      <c r="J1318" s="52" t="s">
        <v>1976</v>
      </c>
      <c r="K1318" s="171" t="str">
        <f t="shared" si="206"/>
        <v>102K16I01</v>
      </c>
      <c r="L1318" s="172">
        <f t="shared" si="200"/>
        <v>1</v>
      </c>
      <c r="M1318" s="173"/>
      <c r="N1318" s="174" t="str">
        <f t="shared" si="197"/>
        <v/>
      </c>
      <c r="O1318" s="190" t="str">
        <f>VLOOKUP(D1318,TH!D$3:K$3889,6,0)</f>
        <v>x</v>
      </c>
      <c r="P1318" s="175" t="str">
        <f>IF(M1318&lt;&gt;0,M1318,IF(ISNA(VLOOKUP(D1318,TH!D$4:K$3889,6,0))=TRUE,"Nợ HP",""))</f>
        <v/>
      </c>
      <c r="Q1318" s="174">
        <f t="shared" si="205"/>
        <v>1316</v>
      </c>
      <c r="R1318" s="175">
        <f t="shared" si="204"/>
        <v>1</v>
      </c>
    </row>
    <row r="1319" spans="1:18" ht="24.75" customHeight="1">
      <c r="A1319" s="54">
        <f t="shared" si="201"/>
        <v>1317</v>
      </c>
      <c r="B1319" s="55" t="str">
        <f t="shared" si="198"/>
        <v>K16I0131</v>
      </c>
      <c r="C1319" s="54">
        <f t="shared" si="199"/>
        <v>31</v>
      </c>
      <c r="D1319" s="50">
        <v>162123075</v>
      </c>
      <c r="E1319" s="57" t="s">
        <v>2004</v>
      </c>
      <c r="F1319" s="58" t="s">
        <v>1659</v>
      </c>
      <c r="G1319" s="53" t="s">
        <v>1226</v>
      </c>
      <c r="H1319" s="51" t="s">
        <v>191</v>
      </c>
      <c r="I1319" s="56">
        <v>102</v>
      </c>
      <c r="J1319" s="52" t="s">
        <v>1976</v>
      </c>
      <c r="K1319" s="171" t="str">
        <f t="shared" si="206"/>
        <v>102K16I01</v>
      </c>
      <c r="L1319" s="172">
        <f t="shared" si="200"/>
        <v>1</v>
      </c>
      <c r="M1319" s="173"/>
      <c r="N1319" s="174" t="str">
        <f t="shared" si="197"/>
        <v/>
      </c>
      <c r="O1319" s="190" t="str">
        <f>VLOOKUP(D1319,TH!D$3:K$3889,6,0)</f>
        <v>x</v>
      </c>
      <c r="P1319" s="175" t="str">
        <f>IF(M1319&lt;&gt;0,M1319,IF(ISNA(VLOOKUP(D1319,TH!D$4:K$3889,6,0))=TRUE,"Nợ HP",""))</f>
        <v/>
      </c>
      <c r="Q1319" s="174">
        <f t="shared" si="205"/>
        <v>1317</v>
      </c>
      <c r="R1319" s="175">
        <f t="shared" si="204"/>
        <v>1</v>
      </c>
    </row>
    <row r="1320" spans="1:18" ht="24.75" customHeight="1">
      <c r="A1320" s="54">
        <f t="shared" si="201"/>
        <v>1318</v>
      </c>
      <c r="B1320" s="55" t="str">
        <f t="shared" si="198"/>
        <v>K16I0132</v>
      </c>
      <c r="C1320" s="54">
        <f t="shared" si="199"/>
        <v>32</v>
      </c>
      <c r="D1320" s="50">
        <v>162143138</v>
      </c>
      <c r="E1320" s="57" t="s">
        <v>2005</v>
      </c>
      <c r="F1320" s="58" t="s">
        <v>1659</v>
      </c>
      <c r="G1320" s="53" t="s">
        <v>1184</v>
      </c>
      <c r="H1320" s="51" t="s">
        <v>191</v>
      </c>
      <c r="I1320" s="56">
        <v>102</v>
      </c>
      <c r="J1320" s="52" t="s">
        <v>1976</v>
      </c>
      <c r="K1320" s="171" t="str">
        <f t="shared" si="206"/>
        <v>102K16I01</v>
      </c>
      <c r="L1320" s="172">
        <f t="shared" si="200"/>
        <v>1</v>
      </c>
      <c r="M1320" s="173"/>
      <c r="N1320" s="174" t="str">
        <f t="shared" si="197"/>
        <v/>
      </c>
      <c r="O1320" s="190" t="str">
        <f>VLOOKUP(D1320,TH!D$3:K$3889,6,0)</f>
        <v>x</v>
      </c>
      <c r="P1320" s="175" t="str">
        <f>IF(M1320&lt;&gt;0,M1320,IF(ISNA(VLOOKUP(D1320,TH!D$4:K$3889,6,0))=TRUE,"Nợ HP",""))</f>
        <v/>
      </c>
      <c r="Q1320" s="174">
        <f t="shared" si="205"/>
        <v>1318</v>
      </c>
      <c r="R1320" s="175">
        <f t="shared" si="204"/>
        <v>1</v>
      </c>
    </row>
    <row r="1321" spans="1:18" ht="24.75" customHeight="1">
      <c r="A1321" s="54">
        <f t="shared" si="201"/>
        <v>1319</v>
      </c>
      <c r="B1321" s="55" t="str">
        <f t="shared" si="198"/>
        <v>K16I0133</v>
      </c>
      <c r="C1321" s="54">
        <f t="shared" si="199"/>
        <v>33</v>
      </c>
      <c r="D1321" s="50">
        <v>162123079</v>
      </c>
      <c r="E1321" s="57" t="s">
        <v>529</v>
      </c>
      <c r="F1321" s="58" t="s">
        <v>480</v>
      </c>
      <c r="G1321" s="53" t="s">
        <v>796</v>
      </c>
      <c r="H1321" s="51" t="s">
        <v>191</v>
      </c>
      <c r="I1321" s="56">
        <v>102</v>
      </c>
      <c r="J1321" s="52" t="s">
        <v>1976</v>
      </c>
      <c r="K1321" s="171" t="str">
        <f t="shared" si="206"/>
        <v>102K16I01</v>
      </c>
      <c r="L1321" s="172">
        <f t="shared" si="200"/>
        <v>1</v>
      </c>
      <c r="M1321" s="173"/>
      <c r="N1321" s="174" t="str">
        <f t="shared" si="197"/>
        <v/>
      </c>
      <c r="O1321" s="190" t="str">
        <f>VLOOKUP(D1321,TH!D$3:K$3889,6,0)</f>
        <v>x</v>
      </c>
      <c r="P1321" s="175" t="str">
        <f>IF(M1321&lt;&gt;0,M1321,IF(ISNA(VLOOKUP(D1321,TH!D$4:K$3889,6,0))=TRUE,"Nợ HP",""))</f>
        <v/>
      </c>
      <c r="Q1321" s="174">
        <f t="shared" si="205"/>
        <v>1319</v>
      </c>
      <c r="R1321" s="175">
        <f t="shared" si="204"/>
        <v>1</v>
      </c>
    </row>
    <row r="1322" spans="1:18" ht="24.75" customHeight="1">
      <c r="A1322" s="54">
        <f t="shared" si="201"/>
        <v>1320</v>
      </c>
      <c r="B1322" s="55" t="str">
        <f t="shared" si="198"/>
        <v>K16I0134</v>
      </c>
      <c r="C1322" s="54">
        <f t="shared" si="199"/>
        <v>34</v>
      </c>
      <c r="D1322" s="50">
        <v>162123081</v>
      </c>
      <c r="E1322" s="57" t="s">
        <v>2006</v>
      </c>
      <c r="F1322" s="58" t="s">
        <v>860</v>
      </c>
      <c r="G1322" s="53" t="s">
        <v>1969</v>
      </c>
      <c r="H1322" s="51" t="s">
        <v>191</v>
      </c>
      <c r="I1322" s="56">
        <v>102</v>
      </c>
      <c r="J1322" s="52" t="s">
        <v>1976</v>
      </c>
      <c r="K1322" s="171" t="str">
        <f t="shared" si="206"/>
        <v>102K16I01</v>
      </c>
      <c r="L1322" s="172">
        <f t="shared" si="200"/>
        <v>1</v>
      </c>
      <c r="M1322" s="173"/>
      <c r="N1322" s="174" t="str">
        <f t="shared" si="197"/>
        <v/>
      </c>
      <c r="O1322" s="190" t="str">
        <f>VLOOKUP(D1322,TH!D$3:K$3889,6,0)</f>
        <v>x</v>
      </c>
      <c r="P1322" s="175" t="str">
        <f>IF(M1322&lt;&gt;0,M1322,IF(ISNA(VLOOKUP(D1322,TH!D$4:K$3889,6,0))=TRUE,"Nợ HP",""))</f>
        <v/>
      </c>
      <c r="Q1322" s="174">
        <f t="shared" si="205"/>
        <v>1320</v>
      </c>
      <c r="R1322" s="175">
        <f t="shared" si="204"/>
        <v>1</v>
      </c>
    </row>
    <row r="1323" spans="1:18" ht="24.75" customHeight="1">
      <c r="A1323" s="54">
        <f t="shared" si="201"/>
        <v>1321</v>
      </c>
      <c r="B1323" s="55" t="str">
        <f t="shared" si="198"/>
        <v>K16I0135</v>
      </c>
      <c r="C1323" s="54">
        <f t="shared" si="199"/>
        <v>35</v>
      </c>
      <c r="D1323" s="333">
        <v>152313933</v>
      </c>
      <c r="E1323" s="334" t="s">
        <v>2363</v>
      </c>
      <c r="F1323" s="335" t="s">
        <v>1483</v>
      </c>
      <c r="G1323" s="336"/>
      <c r="H1323" s="51" t="s">
        <v>2364</v>
      </c>
      <c r="I1323" s="56">
        <v>405</v>
      </c>
      <c r="J1323" s="52" t="s">
        <v>1976</v>
      </c>
      <c r="K1323" s="171" t="str">
        <f t="shared" ref="K1323" si="207">I1323&amp;J1323</f>
        <v>405K16I01</v>
      </c>
      <c r="L1323" s="172">
        <f t="shared" si="200"/>
        <v>1</v>
      </c>
      <c r="M1323" s="173">
        <v>24608</v>
      </c>
      <c r="N1323" s="174" t="str">
        <f t="shared" ref="N1323" si="208">IF(M1323&lt;&gt;0,"Học Ghép","")</f>
        <v>Học Ghép</v>
      </c>
      <c r="O1323" s="190" t="e">
        <f>VLOOKUP(D1323,TH!D$3:K$3889,6,0)</f>
        <v>#N/A</v>
      </c>
      <c r="P1323" s="175">
        <f>IF(M1323&lt;&gt;0,M1323,IF(ISNA(VLOOKUP(D1323,TH!D$4:K$3889,6,0))=TRUE,"Nợ HP",""))</f>
        <v>24608</v>
      </c>
      <c r="Q1323" s="174">
        <f t="shared" si="205"/>
        <v>1321</v>
      </c>
      <c r="R1323" s="175">
        <f t="shared" si="204"/>
        <v>1</v>
      </c>
    </row>
    <row r="1324" spans="1:18" ht="24.75" customHeight="1">
      <c r="A1324" s="54">
        <f t="shared" si="201"/>
        <v>1322</v>
      </c>
      <c r="B1324" s="55" t="str">
        <f t="shared" si="198"/>
        <v>K16I0201</v>
      </c>
      <c r="C1324" s="54">
        <f t="shared" si="199"/>
        <v>1</v>
      </c>
      <c r="D1324" s="50">
        <v>162413881</v>
      </c>
      <c r="E1324" s="57" t="s">
        <v>2007</v>
      </c>
      <c r="F1324" s="58" t="s">
        <v>1186</v>
      </c>
      <c r="G1324" s="53" t="s">
        <v>2008</v>
      </c>
      <c r="H1324" s="51" t="s">
        <v>410</v>
      </c>
      <c r="I1324" s="56">
        <v>407</v>
      </c>
      <c r="J1324" s="52" t="s">
        <v>2009</v>
      </c>
      <c r="K1324" s="171" t="str">
        <f t="shared" si="206"/>
        <v>407K16I02</v>
      </c>
      <c r="L1324" s="172">
        <f t="shared" si="200"/>
        <v>1</v>
      </c>
      <c r="M1324" s="173"/>
      <c r="N1324" s="174" t="str">
        <f t="shared" si="197"/>
        <v/>
      </c>
      <c r="O1324" s="190" t="str">
        <f>VLOOKUP(D1324,TH!D$3:K$3889,6,0)</f>
        <v>x</v>
      </c>
      <c r="P1324" s="175" t="str">
        <f>IF(M1324&lt;&gt;0,M1324,IF(ISNA(VLOOKUP(D1324,TH!D$4:K$3889,6,0))=TRUE,"Nợ HP",""))</f>
        <v/>
      </c>
      <c r="Q1324" s="174">
        <f t="shared" si="205"/>
        <v>1322</v>
      </c>
      <c r="R1324" s="175">
        <f t="shared" si="204"/>
        <v>1</v>
      </c>
    </row>
    <row r="1325" spans="1:18" ht="24.75" customHeight="1">
      <c r="A1325" s="54">
        <f t="shared" si="201"/>
        <v>1323</v>
      </c>
      <c r="B1325" s="55" t="str">
        <f t="shared" si="198"/>
        <v>K16I0202</v>
      </c>
      <c r="C1325" s="54">
        <f t="shared" si="199"/>
        <v>2</v>
      </c>
      <c r="D1325" s="50">
        <v>162413882</v>
      </c>
      <c r="E1325" s="57" t="s">
        <v>2010</v>
      </c>
      <c r="F1325" s="58" t="s">
        <v>1186</v>
      </c>
      <c r="G1325" s="53" t="s">
        <v>2011</v>
      </c>
      <c r="H1325" s="51" t="s">
        <v>415</v>
      </c>
      <c r="I1325" s="56">
        <v>407</v>
      </c>
      <c r="J1325" s="52" t="s">
        <v>2009</v>
      </c>
      <c r="K1325" s="171" t="str">
        <f t="shared" si="206"/>
        <v>407K16I02</v>
      </c>
      <c r="L1325" s="172">
        <f t="shared" si="200"/>
        <v>1</v>
      </c>
      <c r="M1325" s="173"/>
      <c r="N1325" s="174" t="str">
        <f t="shared" si="197"/>
        <v/>
      </c>
      <c r="O1325" s="190" t="str">
        <f>VLOOKUP(D1325,TH!D$3:K$3889,6,0)</f>
        <v>x</v>
      </c>
      <c r="P1325" s="175" t="str">
        <f>IF(M1325&lt;&gt;0,M1325,IF(ISNA(VLOOKUP(D1325,TH!D$4:K$3889,6,0))=TRUE,"Nợ HP",""))</f>
        <v/>
      </c>
      <c r="Q1325" s="174">
        <f t="shared" si="205"/>
        <v>1323</v>
      </c>
      <c r="R1325" s="175">
        <f t="shared" si="204"/>
        <v>1</v>
      </c>
    </row>
    <row r="1326" spans="1:18" ht="24.75" customHeight="1">
      <c r="A1326" s="54">
        <f t="shared" si="201"/>
        <v>1324</v>
      </c>
      <c r="B1326" s="55" t="str">
        <f t="shared" si="198"/>
        <v>K16I0203</v>
      </c>
      <c r="C1326" s="54">
        <f t="shared" si="199"/>
        <v>3</v>
      </c>
      <c r="D1326" s="50">
        <v>162413884</v>
      </c>
      <c r="E1326" s="57" t="s">
        <v>2012</v>
      </c>
      <c r="F1326" s="58" t="s">
        <v>2013</v>
      </c>
      <c r="G1326" s="53" t="s">
        <v>2014</v>
      </c>
      <c r="H1326" s="51" t="s">
        <v>410</v>
      </c>
      <c r="I1326" s="56">
        <v>407</v>
      </c>
      <c r="J1326" s="52" t="s">
        <v>2009</v>
      </c>
      <c r="K1326" s="171" t="str">
        <f t="shared" si="206"/>
        <v>407K16I02</v>
      </c>
      <c r="L1326" s="172">
        <f t="shared" si="200"/>
        <v>1</v>
      </c>
      <c r="M1326" s="173"/>
      <c r="N1326" s="174" t="str">
        <f t="shared" si="197"/>
        <v/>
      </c>
      <c r="O1326" s="190" t="str">
        <f>VLOOKUP(D1326,TH!D$3:K$3889,6,0)</f>
        <v>x</v>
      </c>
      <c r="P1326" s="175" t="str">
        <f>IF(M1326&lt;&gt;0,M1326,IF(ISNA(VLOOKUP(D1326,TH!D$4:K$3889,6,0))=TRUE,"Nợ HP",""))</f>
        <v/>
      </c>
      <c r="Q1326" s="174">
        <f t="shared" si="205"/>
        <v>1324</v>
      </c>
      <c r="R1326" s="175">
        <f t="shared" si="204"/>
        <v>1</v>
      </c>
    </row>
    <row r="1327" spans="1:18" ht="24.75" customHeight="1">
      <c r="A1327" s="54">
        <f t="shared" si="201"/>
        <v>1325</v>
      </c>
      <c r="B1327" s="55" t="str">
        <f t="shared" si="198"/>
        <v>K16I0204</v>
      </c>
      <c r="C1327" s="54">
        <f t="shared" si="199"/>
        <v>4</v>
      </c>
      <c r="D1327" s="50">
        <v>162256928</v>
      </c>
      <c r="E1327" s="57" t="s">
        <v>299</v>
      </c>
      <c r="F1327" s="58" t="s">
        <v>1118</v>
      </c>
      <c r="G1327" s="53" t="s">
        <v>893</v>
      </c>
      <c r="H1327" s="51" t="s">
        <v>314</v>
      </c>
      <c r="I1327" s="56">
        <v>301</v>
      </c>
      <c r="J1327" s="52" t="s">
        <v>2009</v>
      </c>
      <c r="K1327" s="171" t="str">
        <f t="shared" si="206"/>
        <v>301K16I02</v>
      </c>
      <c r="L1327" s="172">
        <f t="shared" si="200"/>
        <v>1</v>
      </c>
      <c r="M1327" s="173"/>
      <c r="N1327" s="174" t="str">
        <f t="shared" si="197"/>
        <v/>
      </c>
      <c r="O1327" s="190" t="str">
        <f>VLOOKUP(D1327,TH!D$3:K$3889,6,0)</f>
        <v>x</v>
      </c>
      <c r="P1327" s="175" t="str">
        <f>IF(M1327&lt;&gt;0,M1327,IF(ISNA(VLOOKUP(D1327,TH!D$4:K$3889,6,0))=TRUE,"Nợ HP",""))</f>
        <v/>
      </c>
      <c r="Q1327" s="174">
        <f t="shared" si="205"/>
        <v>1325</v>
      </c>
      <c r="R1327" s="175">
        <f t="shared" si="204"/>
        <v>1</v>
      </c>
    </row>
    <row r="1328" spans="1:18" ht="24.75" customHeight="1">
      <c r="A1328" s="54">
        <f t="shared" si="201"/>
        <v>1326</v>
      </c>
      <c r="B1328" s="55" t="str">
        <f t="shared" si="198"/>
        <v>K16I0205</v>
      </c>
      <c r="C1328" s="54">
        <f t="shared" si="199"/>
        <v>5</v>
      </c>
      <c r="D1328" s="50">
        <v>162413885</v>
      </c>
      <c r="E1328" s="57" t="s">
        <v>232</v>
      </c>
      <c r="F1328" s="58" t="s">
        <v>1579</v>
      </c>
      <c r="G1328" s="53" t="s">
        <v>658</v>
      </c>
      <c r="H1328" s="51" t="s">
        <v>415</v>
      </c>
      <c r="I1328" s="56">
        <v>407</v>
      </c>
      <c r="J1328" s="52" t="s">
        <v>2009</v>
      </c>
      <c r="K1328" s="171" t="str">
        <f t="shared" si="206"/>
        <v>407K16I02</v>
      </c>
      <c r="L1328" s="172">
        <f t="shared" si="200"/>
        <v>1</v>
      </c>
      <c r="M1328" s="173"/>
      <c r="N1328" s="174" t="str">
        <f t="shared" si="197"/>
        <v/>
      </c>
      <c r="O1328" s="190" t="str">
        <f>VLOOKUP(D1328,TH!D$3:K$3889,6,0)</f>
        <v>x</v>
      </c>
      <c r="P1328" s="175" t="str">
        <f>IF(M1328&lt;&gt;0,M1328,IF(ISNA(VLOOKUP(D1328,TH!D$4:K$3889,6,0))=TRUE,"Nợ HP",""))</f>
        <v/>
      </c>
      <c r="Q1328" s="174">
        <f t="shared" si="205"/>
        <v>1326</v>
      </c>
      <c r="R1328" s="175">
        <f t="shared" si="204"/>
        <v>1</v>
      </c>
    </row>
    <row r="1329" spans="1:18" ht="24.75" customHeight="1">
      <c r="A1329" s="54">
        <f t="shared" si="201"/>
        <v>1327</v>
      </c>
      <c r="B1329" s="55" t="str">
        <f t="shared" si="198"/>
        <v>K16I0206</v>
      </c>
      <c r="C1329" s="54">
        <f t="shared" si="199"/>
        <v>6</v>
      </c>
      <c r="D1329" s="50">
        <v>162416958</v>
      </c>
      <c r="E1329" s="57" t="s">
        <v>2015</v>
      </c>
      <c r="F1329" s="58" t="s">
        <v>323</v>
      </c>
      <c r="G1329" s="53" t="s">
        <v>1812</v>
      </c>
      <c r="H1329" s="51" t="s">
        <v>415</v>
      </c>
      <c r="I1329" s="56">
        <v>407</v>
      </c>
      <c r="J1329" s="52" t="s">
        <v>2009</v>
      </c>
      <c r="K1329" s="171" t="str">
        <f t="shared" si="206"/>
        <v>407K16I02</v>
      </c>
      <c r="L1329" s="172">
        <f t="shared" si="200"/>
        <v>1</v>
      </c>
      <c r="M1329" s="173"/>
      <c r="N1329" s="174" t="str">
        <f t="shared" si="197"/>
        <v/>
      </c>
      <c r="O1329" s="190" t="str">
        <f>VLOOKUP(D1329,TH!D$3:K$3889,6,0)</f>
        <v>x</v>
      </c>
      <c r="P1329" s="175" t="str">
        <f>IF(M1329&lt;&gt;0,M1329,IF(ISNA(VLOOKUP(D1329,TH!D$4:K$3889,6,0))=TRUE,"Nợ HP",""))</f>
        <v/>
      </c>
      <c r="Q1329" s="174">
        <f t="shared" si="205"/>
        <v>1327</v>
      </c>
      <c r="R1329" s="175">
        <f t="shared" si="204"/>
        <v>1</v>
      </c>
    </row>
    <row r="1330" spans="1:18" ht="24.75" customHeight="1">
      <c r="A1330" s="54">
        <f t="shared" si="201"/>
        <v>1328</v>
      </c>
      <c r="B1330" s="55" t="str">
        <f t="shared" si="198"/>
        <v>K16I0207</v>
      </c>
      <c r="C1330" s="54">
        <f t="shared" si="199"/>
        <v>7</v>
      </c>
      <c r="D1330" s="50">
        <v>162413892</v>
      </c>
      <c r="E1330" s="57" t="s">
        <v>2016</v>
      </c>
      <c r="F1330" s="58" t="s">
        <v>328</v>
      </c>
      <c r="G1330" s="53" t="s">
        <v>948</v>
      </c>
      <c r="H1330" s="51" t="s">
        <v>410</v>
      </c>
      <c r="I1330" s="56">
        <v>407</v>
      </c>
      <c r="J1330" s="52" t="s">
        <v>2009</v>
      </c>
      <c r="K1330" s="171" t="str">
        <f t="shared" si="206"/>
        <v>407K16I02</v>
      </c>
      <c r="L1330" s="172">
        <f t="shared" si="200"/>
        <v>1</v>
      </c>
      <c r="M1330" s="173"/>
      <c r="N1330" s="174" t="str">
        <f t="shared" si="197"/>
        <v/>
      </c>
      <c r="O1330" s="190" t="str">
        <f>VLOOKUP(D1330,TH!D$3:K$3889,6,0)</f>
        <v>x</v>
      </c>
      <c r="P1330" s="175" t="str">
        <f>IF(M1330&lt;&gt;0,M1330,IF(ISNA(VLOOKUP(D1330,TH!D$4:K$3889,6,0))=TRUE,"Nợ HP",""))</f>
        <v/>
      </c>
      <c r="Q1330" s="174">
        <f t="shared" si="205"/>
        <v>1328</v>
      </c>
      <c r="R1330" s="175">
        <f t="shared" si="204"/>
        <v>1</v>
      </c>
    </row>
    <row r="1331" spans="1:18" ht="24.75" customHeight="1">
      <c r="A1331" s="54">
        <f t="shared" si="201"/>
        <v>1329</v>
      </c>
      <c r="B1331" s="55" t="str">
        <f t="shared" si="198"/>
        <v>K16I0208</v>
      </c>
      <c r="C1331" s="54">
        <f t="shared" si="199"/>
        <v>8</v>
      </c>
      <c r="D1331" s="50">
        <v>162416552</v>
      </c>
      <c r="E1331" s="57" t="s">
        <v>452</v>
      </c>
      <c r="F1331" s="58" t="s">
        <v>331</v>
      </c>
      <c r="G1331" s="53" t="s">
        <v>426</v>
      </c>
      <c r="H1331" s="51" t="s">
        <v>410</v>
      </c>
      <c r="I1331" s="56">
        <v>407</v>
      </c>
      <c r="J1331" s="52" t="s">
        <v>2009</v>
      </c>
      <c r="K1331" s="171" t="str">
        <f t="shared" si="206"/>
        <v>407K16I02</v>
      </c>
      <c r="L1331" s="172">
        <f t="shared" si="200"/>
        <v>1</v>
      </c>
      <c r="M1331" s="173"/>
      <c r="N1331" s="174" t="str">
        <f t="shared" si="197"/>
        <v/>
      </c>
      <c r="O1331" s="190" t="str">
        <f>VLOOKUP(D1331,TH!D$3:K$3889,6,0)</f>
        <v>x</v>
      </c>
      <c r="P1331" s="175" t="str">
        <f>IF(M1331&lt;&gt;0,M1331,IF(ISNA(VLOOKUP(D1331,TH!D$4:K$3889,6,0))=TRUE,"Nợ HP",""))</f>
        <v/>
      </c>
      <c r="Q1331" s="174">
        <f t="shared" si="205"/>
        <v>1329</v>
      </c>
      <c r="R1331" s="175">
        <f t="shared" si="204"/>
        <v>1</v>
      </c>
    </row>
    <row r="1332" spans="1:18" ht="24.75" customHeight="1">
      <c r="A1332" s="54">
        <f t="shared" si="201"/>
        <v>1330</v>
      </c>
      <c r="B1332" s="55" t="str">
        <f t="shared" si="198"/>
        <v>K16I0209</v>
      </c>
      <c r="C1332" s="54">
        <f t="shared" si="199"/>
        <v>9</v>
      </c>
      <c r="D1332" s="50">
        <v>162735070</v>
      </c>
      <c r="E1332" s="57" t="s">
        <v>1497</v>
      </c>
      <c r="F1332" s="58" t="s">
        <v>2017</v>
      </c>
      <c r="G1332" s="53" t="s">
        <v>2018</v>
      </c>
      <c r="H1332" s="51" t="s">
        <v>491</v>
      </c>
      <c r="I1332" s="56">
        <v>608</v>
      </c>
      <c r="J1332" s="52" t="s">
        <v>2009</v>
      </c>
      <c r="K1332" s="171" t="str">
        <f t="shared" si="206"/>
        <v>608K16I02</v>
      </c>
      <c r="L1332" s="172">
        <f t="shared" si="200"/>
        <v>1</v>
      </c>
      <c r="M1332" s="173"/>
      <c r="N1332" s="174" t="str">
        <f t="shared" si="197"/>
        <v/>
      </c>
      <c r="O1332" s="190" t="str">
        <f>VLOOKUP(D1332,TH!D$3:K$3889,6,0)</f>
        <v>x</v>
      </c>
      <c r="P1332" s="175" t="str">
        <f>IF(M1332&lt;&gt;0,M1332,IF(ISNA(VLOOKUP(D1332,TH!D$4:K$3889,6,0))=TRUE,"Nợ HP",""))</f>
        <v/>
      </c>
      <c r="Q1332" s="174">
        <f t="shared" si="205"/>
        <v>1330</v>
      </c>
      <c r="R1332" s="175">
        <f t="shared" si="204"/>
        <v>1</v>
      </c>
    </row>
    <row r="1333" spans="1:18" ht="24.75" customHeight="1">
      <c r="A1333" s="54">
        <f t="shared" si="201"/>
        <v>1331</v>
      </c>
      <c r="B1333" s="55" t="str">
        <f t="shared" si="198"/>
        <v>K16I0210</v>
      </c>
      <c r="C1333" s="54">
        <f t="shared" si="199"/>
        <v>10</v>
      </c>
      <c r="D1333" s="50">
        <v>162413901</v>
      </c>
      <c r="E1333" s="57" t="s">
        <v>2019</v>
      </c>
      <c r="F1333" s="58" t="s">
        <v>601</v>
      </c>
      <c r="G1333" s="53" t="s">
        <v>1031</v>
      </c>
      <c r="H1333" s="51" t="s">
        <v>410</v>
      </c>
      <c r="I1333" s="56">
        <v>407</v>
      </c>
      <c r="J1333" s="52" t="s">
        <v>2009</v>
      </c>
      <c r="K1333" s="171" t="str">
        <f t="shared" si="206"/>
        <v>407K16I02</v>
      </c>
      <c r="L1333" s="172">
        <f t="shared" si="200"/>
        <v>1</v>
      </c>
      <c r="M1333" s="173"/>
      <c r="N1333" s="174" t="str">
        <f t="shared" si="197"/>
        <v/>
      </c>
      <c r="O1333" s="190" t="str">
        <f>VLOOKUP(D1333,TH!D$3:K$3889,6,0)</f>
        <v>x</v>
      </c>
      <c r="P1333" s="175" t="str">
        <f>IF(M1333&lt;&gt;0,M1333,IF(ISNA(VLOOKUP(D1333,TH!D$4:K$3889,6,0))=TRUE,"Nợ HP",""))</f>
        <v/>
      </c>
      <c r="Q1333" s="174">
        <f t="shared" si="205"/>
        <v>1331</v>
      </c>
      <c r="R1333" s="175">
        <f t="shared" si="204"/>
        <v>1</v>
      </c>
    </row>
    <row r="1334" spans="1:18" ht="24.75" customHeight="1">
      <c r="A1334" s="54">
        <f t="shared" si="201"/>
        <v>1332</v>
      </c>
      <c r="B1334" s="55" t="str">
        <f t="shared" si="198"/>
        <v>K16I0211</v>
      </c>
      <c r="C1334" s="54">
        <f t="shared" si="199"/>
        <v>11</v>
      </c>
      <c r="D1334" s="50">
        <v>162413903</v>
      </c>
      <c r="E1334" s="57" t="s">
        <v>2020</v>
      </c>
      <c r="F1334" s="58" t="s">
        <v>601</v>
      </c>
      <c r="G1334" s="53" t="s">
        <v>340</v>
      </c>
      <c r="H1334" s="51" t="s">
        <v>410</v>
      </c>
      <c r="I1334" s="56">
        <v>407</v>
      </c>
      <c r="J1334" s="52" t="s">
        <v>2009</v>
      </c>
      <c r="K1334" s="171" t="str">
        <f t="shared" si="206"/>
        <v>407K16I02</v>
      </c>
      <c r="L1334" s="172">
        <f t="shared" si="200"/>
        <v>1</v>
      </c>
      <c r="M1334" s="173"/>
      <c r="N1334" s="174" t="str">
        <f t="shared" si="197"/>
        <v/>
      </c>
      <c r="O1334" s="190" t="str">
        <f>VLOOKUP(D1334,TH!D$3:K$3889,6,0)</f>
        <v>x</v>
      </c>
      <c r="P1334" s="175" t="str">
        <f>IF(M1334&lt;&gt;0,M1334,IF(ISNA(VLOOKUP(D1334,TH!D$4:K$3889,6,0))=TRUE,"Nợ HP",""))</f>
        <v/>
      </c>
      <c r="Q1334" s="174">
        <f t="shared" si="205"/>
        <v>1332</v>
      </c>
      <c r="R1334" s="175">
        <f t="shared" si="204"/>
        <v>1</v>
      </c>
    </row>
    <row r="1335" spans="1:18" ht="24.75" customHeight="1">
      <c r="A1335" s="54">
        <f t="shared" si="201"/>
        <v>1333</v>
      </c>
      <c r="B1335" s="55" t="str">
        <f t="shared" si="198"/>
        <v>K16I0212</v>
      </c>
      <c r="C1335" s="54">
        <f t="shared" si="199"/>
        <v>12</v>
      </c>
      <c r="D1335" s="50">
        <v>162416901</v>
      </c>
      <c r="E1335" s="57" t="s">
        <v>198</v>
      </c>
      <c r="F1335" s="58" t="s">
        <v>601</v>
      </c>
      <c r="G1335" s="53" t="s">
        <v>953</v>
      </c>
      <c r="H1335" s="51" t="s">
        <v>415</v>
      </c>
      <c r="I1335" s="56">
        <v>407</v>
      </c>
      <c r="J1335" s="52" t="s">
        <v>2009</v>
      </c>
      <c r="K1335" s="171" t="str">
        <f t="shared" si="206"/>
        <v>407K16I02</v>
      </c>
      <c r="L1335" s="172">
        <f t="shared" si="200"/>
        <v>1</v>
      </c>
      <c r="M1335" s="173"/>
      <c r="N1335" s="174" t="str">
        <f t="shared" si="197"/>
        <v/>
      </c>
      <c r="O1335" s="190" t="str">
        <f>VLOOKUP(D1335,TH!D$3:K$3889,6,0)</f>
        <v>x</v>
      </c>
      <c r="P1335" s="175" t="str">
        <f>IF(M1335&lt;&gt;0,M1335,IF(ISNA(VLOOKUP(D1335,TH!D$4:K$3889,6,0))=TRUE,"Nợ HP",""))</f>
        <v/>
      </c>
      <c r="Q1335" s="174">
        <f t="shared" si="205"/>
        <v>1333</v>
      </c>
      <c r="R1335" s="175">
        <f t="shared" si="204"/>
        <v>1</v>
      </c>
    </row>
    <row r="1336" spans="1:18" ht="24.75" customHeight="1">
      <c r="A1336" s="54">
        <f t="shared" si="201"/>
        <v>1334</v>
      </c>
      <c r="B1336" s="55" t="str">
        <f t="shared" si="198"/>
        <v>K16I0213</v>
      </c>
      <c r="C1336" s="54">
        <f t="shared" si="199"/>
        <v>13</v>
      </c>
      <c r="D1336" s="50">
        <v>162413905</v>
      </c>
      <c r="E1336" s="57" t="s">
        <v>607</v>
      </c>
      <c r="F1336" s="58" t="s">
        <v>2021</v>
      </c>
      <c r="G1336" s="53" t="s">
        <v>1611</v>
      </c>
      <c r="H1336" s="51" t="s">
        <v>410</v>
      </c>
      <c r="I1336" s="56">
        <v>407</v>
      </c>
      <c r="J1336" s="52" t="s">
        <v>2009</v>
      </c>
      <c r="K1336" s="171" t="str">
        <f t="shared" si="206"/>
        <v>407K16I02</v>
      </c>
      <c r="L1336" s="172">
        <f t="shared" si="200"/>
        <v>1</v>
      </c>
      <c r="M1336" s="173"/>
      <c r="N1336" s="174" t="str">
        <f t="shared" si="197"/>
        <v/>
      </c>
      <c r="O1336" s="190" t="str">
        <f>VLOOKUP(D1336,TH!D$3:K$3889,6,0)</f>
        <v>x</v>
      </c>
      <c r="P1336" s="175" t="str">
        <f>IF(M1336&lt;&gt;0,M1336,IF(ISNA(VLOOKUP(D1336,TH!D$4:K$3889,6,0))=TRUE,"Nợ HP",""))</f>
        <v/>
      </c>
      <c r="Q1336" s="174">
        <f t="shared" si="205"/>
        <v>1334</v>
      </c>
      <c r="R1336" s="175">
        <f t="shared" si="204"/>
        <v>1</v>
      </c>
    </row>
    <row r="1337" spans="1:18" ht="24.75" customHeight="1">
      <c r="A1337" s="54">
        <f t="shared" si="201"/>
        <v>1335</v>
      </c>
      <c r="B1337" s="55" t="str">
        <f t="shared" si="198"/>
        <v>K16I0214</v>
      </c>
      <c r="C1337" s="54">
        <f t="shared" si="199"/>
        <v>14</v>
      </c>
      <c r="D1337" s="50">
        <v>162413906</v>
      </c>
      <c r="E1337" s="57" t="s">
        <v>2022</v>
      </c>
      <c r="F1337" s="58" t="s">
        <v>235</v>
      </c>
      <c r="G1337" s="53" t="s">
        <v>644</v>
      </c>
      <c r="H1337" s="51" t="s">
        <v>410</v>
      </c>
      <c r="I1337" s="56">
        <v>407</v>
      </c>
      <c r="J1337" s="52" t="s">
        <v>2009</v>
      </c>
      <c r="K1337" s="171" t="str">
        <f t="shared" si="206"/>
        <v>407K16I02</v>
      </c>
      <c r="L1337" s="172">
        <f t="shared" si="200"/>
        <v>1</v>
      </c>
      <c r="M1337" s="173"/>
      <c r="N1337" s="174" t="str">
        <f t="shared" si="197"/>
        <v/>
      </c>
      <c r="O1337" s="190" t="str">
        <f>VLOOKUP(D1337,TH!D$3:K$3889,6,0)</f>
        <v>x</v>
      </c>
      <c r="P1337" s="175" t="str">
        <f>IF(M1337&lt;&gt;0,M1337,IF(ISNA(VLOOKUP(D1337,TH!D$4:K$3889,6,0))=TRUE,"Nợ HP",""))</f>
        <v/>
      </c>
      <c r="Q1337" s="174">
        <f t="shared" si="205"/>
        <v>1335</v>
      </c>
      <c r="R1337" s="175">
        <f t="shared" si="204"/>
        <v>1</v>
      </c>
    </row>
    <row r="1338" spans="1:18" ht="24.75" customHeight="1">
      <c r="A1338" s="54">
        <f t="shared" si="201"/>
        <v>1336</v>
      </c>
      <c r="B1338" s="55" t="str">
        <f t="shared" si="198"/>
        <v>K16I0215</v>
      </c>
      <c r="C1338" s="54">
        <f t="shared" si="199"/>
        <v>15</v>
      </c>
      <c r="D1338" s="50">
        <v>162413908</v>
      </c>
      <c r="E1338" s="57" t="s">
        <v>688</v>
      </c>
      <c r="F1338" s="58" t="s">
        <v>235</v>
      </c>
      <c r="G1338" s="53" t="s">
        <v>274</v>
      </c>
      <c r="H1338" s="51" t="s">
        <v>415</v>
      </c>
      <c r="I1338" s="56">
        <v>407</v>
      </c>
      <c r="J1338" s="52" t="s">
        <v>2009</v>
      </c>
      <c r="K1338" s="171" t="str">
        <f t="shared" si="206"/>
        <v>407K16I02</v>
      </c>
      <c r="L1338" s="172">
        <f t="shared" si="200"/>
        <v>1</v>
      </c>
      <c r="M1338" s="173"/>
      <c r="N1338" s="174" t="str">
        <f t="shared" si="197"/>
        <v/>
      </c>
      <c r="O1338" s="190" t="str">
        <f>VLOOKUP(D1338,TH!D$3:K$3889,6,0)</f>
        <v>x</v>
      </c>
      <c r="P1338" s="175" t="str">
        <f>IF(M1338&lt;&gt;0,M1338,IF(ISNA(VLOOKUP(D1338,TH!D$4:K$3889,6,0))=TRUE,"Nợ HP",""))</f>
        <v/>
      </c>
      <c r="Q1338" s="174">
        <f t="shared" si="205"/>
        <v>1336</v>
      </c>
      <c r="R1338" s="175">
        <f t="shared" si="204"/>
        <v>1</v>
      </c>
    </row>
    <row r="1339" spans="1:18" ht="24.75" customHeight="1">
      <c r="A1339" s="54">
        <f t="shared" si="201"/>
        <v>1337</v>
      </c>
      <c r="B1339" s="55" t="str">
        <f t="shared" si="198"/>
        <v>K16I0216</v>
      </c>
      <c r="C1339" s="54">
        <f t="shared" si="199"/>
        <v>16</v>
      </c>
      <c r="D1339" s="50">
        <v>162413911</v>
      </c>
      <c r="E1339" s="57" t="s">
        <v>688</v>
      </c>
      <c r="F1339" s="58" t="s">
        <v>1143</v>
      </c>
      <c r="G1339" s="53" t="s">
        <v>869</v>
      </c>
      <c r="H1339" s="51" t="s">
        <v>410</v>
      </c>
      <c r="I1339" s="56">
        <v>407</v>
      </c>
      <c r="J1339" s="52" t="s">
        <v>2009</v>
      </c>
      <c r="K1339" s="171" t="str">
        <f t="shared" si="206"/>
        <v>407K16I02</v>
      </c>
      <c r="L1339" s="172">
        <f t="shared" si="200"/>
        <v>1</v>
      </c>
      <c r="M1339" s="173"/>
      <c r="N1339" s="174" t="str">
        <f t="shared" si="197"/>
        <v/>
      </c>
      <c r="O1339" s="190" t="str">
        <f>VLOOKUP(D1339,TH!D$3:K$3889,6,0)</f>
        <v>x</v>
      </c>
      <c r="P1339" s="175" t="str">
        <f>IF(M1339&lt;&gt;0,M1339,IF(ISNA(VLOOKUP(D1339,TH!D$4:K$3889,6,0))=TRUE,"Nợ HP",""))</f>
        <v/>
      </c>
      <c r="Q1339" s="174">
        <f t="shared" si="205"/>
        <v>1337</v>
      </c>
      <c r="R1339" s="175">
        <f t="shared" si="204"/>
        <v>1</v>
      </c>
    </row>
    <row r="1340" spans="1:18" ht="24.75" customHeight="1">
      <c r="A1340" s="54">
        <f t="shared" si="201"/>
        <v>1338</v>
      </c>
      <c r="B1340" s="55" t="str">
        <f t="shared" si="198"/>
        <v>K16I0217</v>
      </c>
      <c r="C1340" s="54">
        <f t="shared" si="199"/>
        <v>17</v>
      </c>
      <c r="D1340" s="50">
        <v>162413914</v>
      </c>
      <c r="E1340" s="57" t="s">
        <v>2023</v>
      </c>
      <c r="F1340" s="58" t="s">
        <v>2024</v>
      </c>
      <c r="G1340" s="53" t="s">
        <v>399</v>
      </c>
      <c r="H1340" s="51" t="s">
        <v>410</v>
      </c>
      <c r="I1340" s="56">
        <v>407</v>
      </c>
      <c r="J1340" s="52" t="s">
        <v>2009</v>
      </c>
      <c r="K1340" s="171" t="str">
        <f t="shared" si="206"/>
        <v>407K16I02</v>
      </c>
      <c r="L1340" s="172">
        <f t="shared" si="200"/>
        <v>1</v>
      </c>
      <c r="M1340" s="173"/>
      <c r="N1340" s="174" t="str">
        <f t="shared" si="197"/>
        <v/>
      </c>
      <c r="O1340" s="190" t="str">
        <f>VLOOKUP(D1340,TH!D$3:K$3889,6,0)</f>
        <v>x</v>
      </c>
      <c r="P1340" s="175" t="str">
        <f>IF(M1340&lt;&gt;0,M1340,IF(ISNA(VLOOKUP(D1340,TH!D$4:K$3889,6,0))=TRUE,"Nợ HP",""))</f>
        <v/>
      </c>
      <c r="Q1340" s="174">
        <f t="shared" si="205"/>
        <v>1338</v>
      </c>
      <c r="R1340" s="175">
        <f t="shared" si="204"/>
        <v>1</v>
      </c>
    </row>
    <row r="1341" spans="1:18" ht="24.75" customHeight="1">
      <c r="A1341" s="54">
        <f t="shared" si="201"/>
        <v>1339</v>
      </c>
      <c r="B1341" s="55" t="str">
        <f t="shared" si="198"/>
        <v>K16I0218</v>
      </c>
      <c r="C1341" s="54">
        <f t="shared" si="199"/>
        <v>18</v>
      </c>
      <c r="D1341" s="50">
        <v>162413915</v>
      </c>
      <c r="E1341" s="57" t="s">
        <v>330</v>
      </c>
      <c r="F1341" s="58" t="s">
        <v>520</v>
      </c>
      <c r="G1341" s="53" t="s">
        <v>502</v>
      </c>
      <c r="H1341" s="51" t="s">
        <v>415</v>
      </c>
      <c r="I1341" s="56">
        <v>407</v>
      </c>
      <c r="J1341" s="52" t="s">
        <v>2009</v>
      </c>
      <c r="K1341" s="171" t="str">
        <f t="shared" si="206"/>
        <v>407K16I02</v>
      </c>
      <c r="L1341" s="172">
        <f t="shared" si="200"/>
        <v>1</v>
      </c>
      <c r="M1341" s="173"/>
      <c r="N1341" s="174" t="str">
        <f t="shared" si="197"/>
        <v/>
      </c>
      <c r="O1341" s="190" t="str">
        <f>VLOOKUP(D1341,TH!D$3:K$3889,6,0)</f>
        <v>x</v>
      </c>
      <c r="P1341" s="175" t="str">
        <f>IF(M1341&lt;&gt;0,M1341,IF(ISNA(VLOOKUP(D1341,TH!D$4:K$3889,6,0))=TRUE,"Nợ HP",""))</f>
        <v/>
      </c>
      <c r="Q1341" s="174">
        <f t="shared" si="205"/>
        <v>1339</v>
      </c>
      <c r="R1341" s="175">
        <f t="shared" si="204"/>
        <v>1</v>
      </c>
    </row>
    <row r="1342" spans="1:18" ht="24.75" customHeight="1">
      <c r="A1342" s="54">
        <f t="shared" si="201"/>
        <v>1340</v>
      </c>
      <c r="B1342" s="55" t="str">
        <f t="shared" si="198"/>
        <v>K16I0219</v>
      </c>
      <c r="C1342" s="54">
        <f t="shared" si="199"/>
        <v>19</v>
      </c>
      <c r="D1342" s="50">
        <v>162413916</v>
      </c>
      <c r="E1342" s="57" t="s">
        <v>253</v>
      </c>
      <c r="F1342" s="58" t="s">
        <v>520</v>
      </c>
      <c r="G1342" s="53" t="s">
        <v>1745</v>
      </c>
      <c r="H1342" s="51" t="s">
        <v>410</v>
      </c>
      <c r="I1342" s="56">
        <v>407</v>
      </c>
      <c r="J1342" s="52" t="s">
        <v>2009</v>
      </c>
      <c r="K1342" s="171" t="str">
        <f t="shared" si="206"/>
        <v>407K16I02</v>
      </c>
      <c r="L1342" s="172">
        <f t="shared" si="200"/>
        <v>1</v>
      </c>
      <c r="M1342" s="173"/>
      <c r="N1342" s="174" t="str">
        <f t="shared" si="197"/>
        <v/>
      </c>
      <c r="O1342" s="190" t="str">
        <f>VLOOKUP(D1342,TH!D$3:K$3889,6,0)</f>
        <v>x</v>
      </c>
      <c r="P1342" s="175" t="str">
        <f>IF(M1342&lt;&gt;0,M1342,IF(ISNA(VLOOKUP(D1342,TH!D$4:K$3889,6,0))=TRUE,"Nợ HP",""))</f>
        <v/>
      </c>
      <c r="Q1342" s="174">
        <f t="shared" si="205"/>
        <v>1340</v>
      </c>
      <c r="R1342" s="175">
        <f t="shared" si="204"/>
        <v>1</v>
      </c>
    </row>
    <row r="1343" spans="1:18" ht="24.75" customHeight="1">
      <c r="A1343" s="54">
        <f t="shared" si="201"/>
        <v>1341</v>
      </c>
      <c r="B1343" s="55" t="str">
        <f t="shared" si="198"/>
        <v>K16I0220</v>
      </c>
      <c r="C1343" s="54">
        <f t="shared" si="199"/>
        <v>20</v>
      </c>
      <c r="D1343" s="50">
        <v>162413925</v>
      </c>
      <c r="E1343" s="57" t="s">
        <v>350</v>
      </c>
      <c r="F1343" s="58" t="s">
        <v>345</v>
      </c>
      <c r="G1343" s="53" t="s">
        <v>1424</v>
      </c>
      <c r="H1343" s="51" t="s">
        <v>415</v>
      </c>
      <c r="I1343" s="56">
        <v>407</v>
      </c>
      <c r="J1343" s="52" t="s">
        <v>2009</v>
      </c>
      <c r="K1343" s="171" t="str">
        <f t="shared" si="206"/>
        <v>407K16I02</v>
      </c>
      <c r="L1343" s="172">
        <f t="shared" si="200"/>
        <v>1</v>
      </c>
      <c r="M1343" s="173"/>
      <c r="N1343" s="174" t="str">
        <f t="shared" si="197"/>
        <v/>
      </c>
      <c r="O1343" s="190" t="str">
        <f>VLOOKUP(D1343,TH!D$3:K$3889,6,0)</f>
        <v>x</v>
      </c>
      <c r="P1343" s="175" t="str">
        <f>IF(M1343&lt;&gt;0,M1343,IF(ISNA(VLOOKUP(D1343,TH!D$4:K$3889,6,0))=TRUE,"Nợ HP",""))</f>
        <v/>
      </c>
      <c r="Q1343" s="174">
        <f t="shared" si="205"/>
        <v>1341</v>
      </c>
      <c r="R1343" s="175">
        <f t="shared" si="204"/>
        <v>1</v>
      </c>
    </row>
    <row r="1344" spans="1:18" ht="24.75" customHeight="1">
      <c r="A1344" s="54">
        <f t="shared" si="201"/>
        <v>1342</v>
      </c>
      <c r="B1344" s="55" t="str">
        <f t="shared" si="198"/>
        <v>K16I0221</v>
      </c>
      <c r="C1344" s="54">
        <f t="shared" si="199"/>
        <v>21</v>
      </c>
      <c r="D1344" s="50">
        <v>162413928</v>
      </c>
      <c r="E1344" s="57" t="s">
        <v>2025</v>
      </c>
      <c r="F1344" s="58" t="s">
        <v>254</v>
      </c>
      <c r="G1344" s="53" t="s">
        <v>355</v>
      </c>
      <c r="H1344" s="51" t="s">
        <v>415</v>
      </c>
      <c r="I1344" s="56">
        <v>407</v>
      </c>
      <c r="J1344" s="52" t="s">
        <v>2009</v>
      </c>
      <c r="K1344" s="171" t="str">
        <f t="shared" si="206"/>
        <v>407K16I02</v>
      </c>
      <c r="L1344" s="172">
        <f t="shared" si="200"/>
        <v>1</v>
      </c>
      <c r="M1344" s="173"/>
      <c r="N1344" s="174" t="str">
        <f t="shared" si="197"/>
        <v/>
      </c>
      <c r="O1344" s="190" t="str">
        <f>VLOOKUP(D1344,TH!D$3:K$3889,6,0)</f>
        <v>x</v>
      </c>
      <c r="P1344" s="175" t="str">
        <f>IF(M1344&lt;&gt;0,M1344,IF(ISNA(VLOOKUP(D1344,TH!D$4:K$3889,6,0))=TRUE,"Nợ HP",""))</f>
        <v/>
      </c>
      <c r="Q1344" s="174">
        <f t="shared" si="205"/>
        <v>1342</v>
      </c>
      <c r="R1344" s="175">
        <f t="shared" si="204"/>
        <v>1</v>
      </c>
    </row>
    <row r="1345" spans="1:18" ht="24.75" customHeight="1">
      <c r="A1345" s="54">
        <f t="shared" si="201"/>
        <v>1343</v>
      </c>
      <c r="B1345" s="55" t="str">
        <f t="shared" si="198"/>
        <v>K16I0222</v>
      </c>
      <c r="C1345" s="54">
        <f t="shared" si="199"/>
        <v>22</v>
      </c>
      <c r="D1345" s="50">
        <v>162413929</v>
      </c>
      <c r="E1345" s="57" t="s">
        <v>2026</v>
      </c>
      <c r="F1345" s="58" t="s">
        <v>532</v>
      </c>
      <c r="G1345" s="53" t="s">
        <v>362</v>
      </c>
      <c r="H1345" s="51" t="s">
        <v>410</v>
      </c>
      <c r="I1345" s="56">
        <v>407</v>
      </c>
      <c r="J1345" s="52" t="s">
        <v>2009</v>
      </c>
      <c r="K1345" s="171" t="str">
        <f t="shared" si="206"/>
        <v>407K16I02</v>
      </c>
      <c r="L1345" s="172">
        <f t="shared" si="200"/>
        <v>1</v>
      </c>
      <c r="M1345" s="173"/>
      <c r="N1345" s="174" t="str">
        <f t="shared" si="197"/>
        <v/>
      </c>
      <c r="O1345" s="190" t="str">
        <f>VLOOKUP(D1345,TH!D$3:K$3889,6,0)</f>
        <v>x</v>
      </c>
      <c r="P1345" s="175" t="str">
        <f>IF(M1345&lt;&gt;0,M1345,IF(ISNA(VLOOKUP(D1345,TH!D$4:K$3889,6,0))=TRUE,"Nợ HP",""))</f>
        <v/>
      </c>
      <c r="Q1345" s="174">
        <f t="shared" si="205"/>
        <v>1343</v>
      </c>
      <c r="R1345" s="175">
        <f t="shared" si="204"/>
        <v>1</v>
      </c>
    </row>
    <row r="1346" spans="1:18" ht="24.75" customHeight="1">
      <c r="A1346" s="54">
        <f t="shared" si="201"/>
        <v>1344</v>
      </c>
      <c r="B1346" s="55" t="str">
        <f t="shared" si="198"/>
        <v>K16I0223</v>
      </c>
      <c r="C1346" s="54">
        <f t="shared" si="199"/>
        <v>23</v>
      </c>
      <c r="D1346" s="50">
        <v>162413931</v>
      </c>
      <c r="E1346" s="57" t="s">
        <v>2027</v>
      </c>
      <c r="F1346" s="58" t="s">
        <v>2028</v>
      </c>
      <c r="G1346" s="53" t="s">
        <v>2029</v>
      </c>
      <c r="H1346" s="51" t="s">
        <v>410</v>
      </c>
      <c r="I1346" s="56">
        <v>407</v>
      </c>
      <c r="J1346" s="52" t="s">
        <v>2009</v>
      </c>
      <c r="K1346" s="171" t="str">
        <f t="shared" si="206"/>
        <v>407K16I02</v>
      </c>
      <c r="L1346" s="172">
        <f t="shared" si="200"/>
        <v>1</v>
      </c>
      <c r="M1346" s="173"/>
      <c r="N1346" s="174" t="str">
        <f t="shared" si="197"/>
        <v/>
      </c>
      <c r="O1346" s="190" t="str">
        <f>VLOOKUP(D1346,TH!D$3:K$3889,6,0)</f>
        <v>x</v>
      </c>
      <c r="P1346" s="175" t="str">
        <f>IF(M1346&lt;&gt;0,M1346,IF(ISNA(VLOOKUP(D1346,TH!D$4:K$3889,6,0))=TRUE,"Nợ HP",""))</f>
        <v/>
      </c>
      <c r="Q1346" s="174">
        <f t="shared" si="205"/>
        <v>1344</v>
      </c>
      <c r="R1346" s="175">
        <f t="shared" si="204"/>
        <v>1</v>
      </c>
    </row>
    <row r="1347" spans="1:18" ht="24.75" customHeight="1">
      <c r="A1347" s="54">
        <f t="shared" si="201"/>
        <v>1345</v>
      </c>
      <c r="B1347" s="55" t="str">
        <f t="shared" ref="B1347:B1410" si="209">J1347&amp;TEXT(C1347,"00")</f>
        <v>K16I0224</v>
      </c>
      <c r="C1347" s="54">
        <f t="shared" ref="C1347:C1410" si="210">IF(J1347&lt;&gt;J1346,1,C1346+1)</f>
        <v>24</v>
      </c>
      <c r="D1347" s="50">
        <v>162256511</v>
      </c>
      <c r="E1347" s="57" t="s">
        <v>2030</v>
      </c>
      <c r="F1347" s="58" t="s">
        <v>121</v>
      </c>
      <c r="G1347" s="53" t="s">
        <v>731</v>
      </c>
      <c r="H1347" s="51" t="s">
        <v>314</v>
      </c>
      <c r="I1347" s="56">
        <v>301</v>
      </c>
      <c r="J1347" s="52" t="s">
        <v>2009</v>
      </c>
      <c r="K1347" s="171" t="str">
        <f t="shared" si="206"/>
        <v>301K16I02</v>
      </c>
      <c r="L1347" s="172">
        <f t="shared" ref="L1347:L1410" si="211">COUNTIF($D$3:$D$4101,D1347)</f>
        <v>1</v>
      </c>
      <c r="M1347" s="173"/>
      <c r="N1347" s="174" t="str">
        <f t="shared" ref="N1347:N1413" si="212">IF(M1347&lt;&gt;0,"Học Ghép","")</f>
        <v/>
      </c>
      <c r="O1347" s="190" t="str">
        <f>VLOOKUP(D1347,TH!D$3:K$3889,6,0)</f>
        <v>x</v>
      </c>
      <c r="P1347" s="175" t="str">
        <f>IF(M1347&lt;&gt;0,M1347,IF(ISNA(VLOOKUP(D1347,TH!D$4:K$3889,6,0))=TRUE,"Nợ HP",""))</f>
        <v/>
      </c>
      <c r="Q1347" s="174">
        <f t="shared" si="205"/>
        <v>1345</v>
      </c>
      <c r="R1347" s="175">
        <f t="shared" si="204"/>
        <v>1</v>
      </c>
    </row>
    <row r="1348" spans="1:18" ht="24.75" customHeight="1">
      <c r="A1348" s="54">
        <f t="shared" si="201"/>
        <v>1346</v>
      </c>
      <c r="B1348" s="55" t="str">
        <f t="shared" si="209"/>
        <v>K16I0225</v>
      </c>
      <c r="C1348" s="54">
        <f t="shared" si="210"/>
        <v>25</v>
      </c>
      <c r="D1348" s="50">
        <v>162413933</v>
      </c>
      <c r="E1348" s="57" t="s">
        <v>237</v>
      </c>
      <c r="F1348" s="58" t="s">
        <v>121</v>
      </c>
      <c r="G1348" s="53" t="s">
        <v>460</v>
      </c>
      <c r="H1348" s="51" t="s">
        <v>410</v>
      </c>
      <c r="I1348" s="56">
        <v>407</v>
      </c>
      <c r="J1348" s="52" t="s">
        <v>2009</v>
      </c>
      <c r="K1348" s="171" t="str">
        <f t="shared" si="206"/>
        <v>407K16I02</v>
      </c>
      <c r="L1348" s="172">
        <f t="shared" si="211"/>
        <v>1</v>
      </c>
      <c r="M1348" s="173"/>
      <c r="N1348" s="174" t="str">
        <f t="shared" si="212"/>
        <v/>
      </c>
      <c r="O1348" s="190" t="str">
        <f>VLOOKUP(D1348,TH!D$3:K$3889,6,0)</f>
        <v>x</v>
      </c>
      <c r="P1348" s="175" t="str">
        <f>IF(M1348&lt;&gt;0,M1348,IF(ISNA(VLOOKUP(D1348,TH!D$4:K$3889,6,0))=TRUE,"Nợ HP",""))</f>
        <v/>
      </c>
      <c r="Q1348" s="174">
        <f t="shared" si="205"/>
        <v>1346</v>
      </c>
      <c r="R1348" s="175">
        <f t="shared" si="204"/>
        <v>1</v>
      </c>
    </row>
    <row r="1349" spans="1:18" ht="24.75" customHeight="1">
      <c r="A1349" s="54">
        <f t="shared" si="201"/>
        <v>1347</v>
      </c>
      <c r="B1349" s="55" t="str">
        <f t="shared" si="209"/>
        <v>K16I0226</v>
      </c>
      <c r="C1349" s="54">
        <f t="shared" si="210"/>
        <v>26</v>
      </c>
      <c r="D1349" s="50">
        <v>162413938</v>
      </c>
      <c r="E1349" s="57" t="s">
        <v>232</v>
      </c>
      <c r="F1349" s="58" t="s">
        <v>121</v>
      </c>
      <c r="G1349" s="53" t="s">
        <v>2031</v>
      </c>
      <c r="H1349" s="51" t="s">
        <v>410</v>
      </c>
      <c r="I1349" s="56">
        <v>407</v>
      </c>
      <c r="J1349" s="52" t="s">
        <v>2009</v>
      </c>
      <c r="K1349" s="171" t="str">
        <f t="shared" si="206"/>
        <v>407K16I02</v>
      </c>
      <c r="L1349" s="172">
        <f t="shared" si="211"/>
        <v>1</v>
      </c>
      <c r="M1349" s="173"/>
      <c r="N1349" s="174" t="str">
        <f t="shared" si="212"/>
        <v/>
      </c>
      <c r="O1349" s="190" t="str">
        <f>VLOOKUP(D1349,TH!D$3:K$3889,6,0)</f>
        <v>x</v>
      </c>
      <c r="P1349" s="175" t="str">
        <f>IF(M1349&lt;&gt;0,M1349,IF(ISNA(VLOOKUP(D1349,TH!D$4:K$3889,6,0))=TRUE,"Nợ HP",""))</f>
        <v/>
      </c>
      <c r="Q1349" s="174">
        <f t="shared" si="205"/>
        <v>1347</v>
      </c>
      <c r="R1349" s="175">
        <f t="shared" si="204"/>
        <v>1</v>
      </c>
    </row>
    <row r="1350" spans="1:18" ht="24.75" customHeight="1">
      <c r="A1350" s="54">
        <f t="shared" si="201"/>
        <v>1348</v>
      </c>
      <c r="B1350" s="55" t="str">
        <f t="shared" si="209"/>
        <v>K16I0227</v>
      </c>
      <c r="C1350" s="54">
        <f t="shared" si="210"/>
        <v>27</v>
      </c>
      <c r="D1350" s="50">
        <v>162416553</v>
      </c>
      <c r="E1350" s="57" t="s">
        <v>2032</v>
      </c>
      <c r="F1350" s="58" t="s">
        <v>121</v>
      </c>
      <c r="G1350" s="53" t="s">
        <v>2033</v>
      </c>
      <c r="H1350" s="51" t="s">
        <v>410</v>
      </c>
      <c r="I1350" s="56">
        <v>407</v>
      </c>
      <c r="J1350" s="52" t="s">
        <v>2009</v>
      </c>
      <c r="K1350" s="171" t="str">
        <f t="shared" si="206"/>
        <v>407K16I02</v>
      </c>
      <c r="L1350" s="172">
        <f t="shared" si="211"/>
        <v>1</v>
      </c>
      <c r="M1350" s="173"/>
      <c r="N1350" s="174" t="str">
        <f t="shared" si="212"/>
        <v/>
      </c>
      <c r="O1350" s="190" t="str">
        <f>VLOOKUP(D1350,TH!D$3:K$3889,6,0)</f>
        <v>x</v>
      </c>
      <c r="P1350" s="175" t="str">
        <f>IF(M1350&lt;&gt;0,M1350,IF(ISNA(VLOOKUP(D1350,TH!D$4:K$3889,6,0))=TRUE,"Nợ HP",""))</f>
        <v/>
      </c>
      <c r="Q1350" s="174">
        <f t="shared" si="205"/>
        <v>1348</v>
      </c>
      <c r="R1350" s="175">
        <f t="shared" si="204"/>
        <v>1</v>
      </c>
    </row>
    <row r="1351" spans="1:18" ht="24.75" customHeight="1">
      <c r="A1351" s="54">
        <f t="shared" si="201"/>
        <v>1349</v>
      </c>
      <c r="B1351" s="55" t="str">
        <f t="shared" si="209"/>
        <v>K16I0228</v>
      </c>
      <c r="C1351" s="54">
        <f t="shared" si="210"/>
        <v>28</v>
      </c>
      <c r="D1351" s="50">
        <v>162416959</v>
      </c>
      <c r="E1351" s="57" t="s">
        <v>198</v>
      </c>
      <c r="F1351" s="58" t="s">
        <v>2034</v>
      </c>
      <c r="G1351" s="53" t="s">
        <v>1019</v>
      </c>
      <c r="H1351" s="51" t="s">
        <v>415</v>
      </c>
      <c r="I1351" s="56">
        <v>407</v>
      </c>
      <c r="J1351" s="52" t="s">
        <v>2009</v>
      </c>
      <c r="K1351" s="171" t="str">
        <f t="shared" si="206"/>
        <v>407K16I02</v>
      </c>
      <c r="L1351" s="172">
        <f t="shared" si="211"/>
        <v>1</v>
      </c>
      <c r="M1351" s="173"/>
      <c r="N1351" s="174" t="str">
        <f t="shared" si="212"/>
        <v/>
      </c>
      <c r="O1351" s="190" t="str">
        <f>VLOOKUP(D1351,TH!D$3:K$3889,6,0)</f>
        <v>x</v>
      </c>
      <c r="P1351" s="175" t="str">
        <f>IF(M1351&lt;&gt;0,M1351,IF(ISNA(VLOOKUP(D1351,TH!D$4:K$3889,6,0))=TRUE,"Nợ HP",""))</f>
        <v/>
      </c>
      <c r="Q1351" s="174">
        <f t="shared" si="205"/>
        <v>1349</v>
      </c>
      <c r="R1351" s="175">
        <f t="shared" si="204"/>
        <v>1</v>
      </c>
    </row>
    <row r="1352" spans="1:18" ht="24.75" customHeight="1">
      <c r="A1352" s="54">
        <f t="shared" ref="A1352:A1415" si="213">A1351+1</f>
        <v>1350</v>
      </c>
      <c r="B1352" s="55" t="str">
        <f t="shared" si="209"/>
        <v>K16I0229</v>
      </c>
      <c r="C1352" s="54">
        <f t="shared" si="210"/>
        <v>29</v>
      </c>
      <c r="D1352" s="50">
        <v>162413946</v>
      </c>
      <c r="E1352" s="57" t="s">
        <v>412</v>
      </c>
      <c r="F1352" s="58" t="s">
        <v>546</v>
      </c>
      <c r="G1352" s="53" t="s">
        <v>953</v>
      </c>
      <c r="H1352" s="51" t="s">
        <v>415</v>
      </c>
      <c r="I1352" s="56">
        <v>407</v>
      </c>
      <c r="J1352" s="52" t="s">
        <v>2009</v>
      </c>
      <c r="K1352" s="171" t="str">
        <f t="shared" si="206"/>
        <v>407K16I02</v>
      </c>
      <c r="L1352" s="172">
        <f t="shared" si="211"/>
        <v>1</v>
      </c>
      <c r="M1352" s="173"/>
      <c r="N1352" s="174" t="str">
        <f t="shared" si="212"/>
        <v/>
      </c>
      <c r="O1352" s="190" t="str">
        <f>VLOOKUP(D1352,TH!D$3:K$3889,6,0)</f>
        <v>x</v>
      </c>
      <c r="P1352" s="175" t="str">
        <f>IF(M1352&lt;&gt;0,M1352,IF(ISNA(VLOOKUP(D1352,TH!D$4:K$3889,6,0))=TRUE,"Nợ HP",""))</f>
        <v/>
      </c>
      <c r="Q1352" s="174">
        <f t="shared" si="205"/>
        <v>1350</v>
      </c>
      <c r="R1352" s="175">
        <f t="shared" ref="R1352:R1415" si="214">R1351</f>
        <v>1</v>
      </c>
    </row>
    <row r="1353" spans="1:18" ht="24.75" customHeight="1">
      <c r="A1353" s="54">
        <f t="shared" si="213"/>
        <v>1351</v>
      </c>
      <c r="B1353" s="55" t="str">
        <f t="shared" si="209"/>
        <v>K16I0230</v>
      </c>
      <c r="C1353" s="54">
        <f t="shared" si="210"/>
        <v>30</v>
      </c>
      <c r="D1353" s="50">
        <v>162413950</v>
      </c>
      <c r="E1353" s="57" t="s">
        <v>2035</v>
      </c>
      <c r="F1353" s="58" t="s">
        <v>288</v>
      </c>
      <c r="G1353" s="53" t="s">
        <v>1380</v>
      </c>
      <c r="H1353" s="51" t="s">
        <v>410</v>
      </c>
      <c r="I1353" s="56">
        <v>407</v>
      </c>
      <c r="J1353" s="52" t="s">
        <v>2009</v>
      </c>
      <c r="K1353" s="171" t="str">
        <f t="shared" si="206"/>
        <v>407K16I02</v>
      </c>
      <c r="L1353" s="172">
        <f t="shared" si="211"/>
        <v>1</v>
      </c>
      <c r="M1353" s="173"/>
      <c r="N1353" s="174" t="str">
        <f t="shared" si="212"/>
        <v/>
      </c>
      <c r="O1353" s="190" t="str">
        <f>VLOOKUP(D1353,TH!D$3:K$3889,6,0)</f>
        <v>x</v>
      </c>
      <c r="P1353" s="175" t="str">
        <f>IF(M1353&lt;&gt;0,M1353,IF(ISNA(VLOOKUP(D1353,TH!D$4:K$3889,6,0))=TRUE,"Nợ HP",""))</f>
        <v/>
      </c>
      <c r="Q1353" s="174">
        <f t="shared" si="205"/>
        <v>1351</v>
      </c>
      <c r="R1353" s="175">
        <f t="shared" si="214"/>
        <v>1</v>
      </c>
    </row>
    <row r="1354" spans="1:18" ht="24.75" customHeight="1">
      <c r="A1354" s="54">
        <f t="shared" si="213"/>
        <v>1352</v>
      </c>
      <c r="B1354" s="55" t="str">
        <f t="shared" si="209"/>
        <v>K16I0231</v>
      </c>
      <c r="C1354" s="54">
        <f t="shared" si="210"/>
        <v>31</v>
      </c>
      <c r="D1354" s="50">
        <v>162413954</v>
      </c>
      <c r="E1354" s="57" t="s">
        <v>2036</v>
      </c>
      <c r="F1354" s="58" t="s">
        <v>657</v>
      </c>
      <c r="G1354" s="53" t="s">
        <v>848</v>
      </c>
      <c r="H1354" s="51" t="s">
        <v>410</v>
      </c>
      <c r="I1354" s="56">
        <v>407</v>
      </c>
      <c r="J1354" s="52" t="s">
        <v>2009</v>
      </c>
      <c r="K1354" s="171" t="str">
        <f t="shared" si="206"/>
        <v>407K16I02</v>
      </c>
      <c r="L1354" s="172">
        <f t="shared" si="211"/>
        <v>1</v>
      </c>
      <c r="M1354" s="173"/>
      <c r="N1354" s="174" t="str">
        <f t="shared" si="212"/>
        <v/>
      </c>
      <c r="O1354" s="190" t="str">
        <f>VLOOKUP(D1354,TH!D$3:K$3889,6,0)</f>
        <v>x</v>
      </c>
      <c r="P1354" s="175" t="str">
        <f>IF(M1354&lt;&gt;0,M1354,IF(ISNA(VLOOKUP(D1354,TH!D$4:K$3889,6,0))=TRUE,"Nợ HP",""))</f>
        <v/>
      </c>
      <c r="Q1354" s="174">
        <f t="shared" si="205"/>
        <v>1352</v>
      </c>
      <c r="R1354" s="175">
        <f t="shared" si="214"/>
        <v>1</v>
      </c>
    </row>
    <row r="1355" spans="1:18" ht="24.75" customHeight="1">
      <c r="A1355" s="54">
        <f t="shared" si="213"/>
        <v>1353</v>
      </c>
      <c r="B1355" s="55" t="str">
        <f t="shared" si="209"/>
        <v>K16I0232</v>
      </c>
      <c r="C1355" s="54">
        <f t="shared" si="210"/>
        <v>32</v>
      </c>
      <c r="D1355" s="50">
        <v>162413956</v>
      </c>
      <c r="E1355" s="57" t="s">
        <v>2037</v>
      </c>
      <c r="F1355" s="58" t="s">
        <v>786</v>
      </c>
      <c r="G1355" s="53" t="s">
        <v>2038</v>
      </c>
      <c r="H1355" s="51" t="s">
        <v>410</v>
      </c>
      <c r="I1355" s="56">
        <v>407</v>
      </c>
      <c r="J1355" s="52" t="s">
        <v>2009</v>
      </c>
      <c r="K1355" s="171" t="str">
        <f t="shared" si="206"/>
        <v>407K16I02</v>
      </c>
      <c r="L1355" s="172">
        <f t="shared" si="211"/>
        <v>1</v>
      </c>
      <c r="M1355" s="173"/>
      <c r="N1355" s="174" t="str">
        <f t="shared" si="212"/>
        <v/>
      </c>
      <c r="O1355" s="190" t="e">
        <f>VLOOKUP(D1355,TH!D$3:K$3889,6,0)</f>
        <v>#N/A</v>
      </c>
      <c r="P1355" s="175" t="str">
        <f>IF(M1355&lt;&gt;0,M1355,IF(ISNA(VLOOKUP(D1355,TH!D$4:K$3889,6,0))=TRUE,"Nợ HP",""))</f>
        <v>Nợ HP</v>
      </c>
      <c r="Q1355" s="174">
        <f t="shared" ref="Q1355:Q1418" si="215">Q1354+1</f>
        <v>1353</v>
      </c>
      <c r="R1355" s="175">
        <f t="shared" si="214"/>
        <v>1</v>
      </c>
    </row>
    <row r="1356" spans="1:18" ht="24.75" customHeight="1">
      <c r="A1356" s="54">
        <f t="shared" si="213"/>
        <v>1354</v>
      </c>
      <c r="B1356" s="55" t="str">
        <f t="shared" si="209"/>
        <v>K16I0233</v>
      </c>
      <c r="C1356" s="54">
        <f t="shared" si="210"/>
        <v>33</v>
      </c>
      <c r="D1356" s="50">
        <v>162413961</v>
      </c>
      <c r="E1356" s="57" t="s">
        <v>2039</v>
      </c>
      <c r="F1356" s="58" t="s">
        <v>402</v>
      </c>
      <c r="G1356" s="53" t="s">
        <v>1058</v>
      </c>
      <c r="H1356" s="51" t="s">
        <v>415</v>
      </c>
      <c r="I1356" s="56">
        <v>407</v>
      </c>
      <c r="J1356" s="52" t="s">
        <v>2009</v>
      </c>
      <c r="K1356" s="171" t="str">
        <f t="shared" si="206"/>
        <v>407K16I02</v>
      </c>
      <c r="L1356" s="172">
        <f t="shared" si="211"/>
        <v>1</v>
      </c>
      <c r="M1356" s="173"/>
      <c r="N1356" s="174" t="str">
        <f t="shared" si="212"/>
        <v/>
      </c>
      <c r="O1356" s="190" t="str">
        <f>VLOOKUP(D1356,TH!D$3:K$3889,6,0)</f>
        <v>x</v>
      </c>
      <c r="P1356" s="175" t="str">
        <f>IF(M1356&lt;&gt;0,M1356,IF(ISNA(VLOOKUP(D1356,TH!D$4:K$3889,6,0))=TRUE,"Nợ HP",""))</f>
        <v/>
      </c>
      <c r="Q1356" s="174">
        <f t="shared" si="215"/>
        <v>1354</v>
      </c>
      <c r="R1356" s="175">
        <f t="shared" si="214"/>
        <v>1</v>
      </c>
    </row>
    <row r="1357" spans="1:18" ht="24.75" customHeight="1">
      <c r="A1357" s="54">
        <f t="shared" si="213"/>
        <v>1355</v>
      </c>
      <c r="B1357" s="55" t="str">
        <f t="shared" si="209"/>
        <v>K16I0234</v>
      </c>
      <c r="C1357" s="54">
        <f t="shared" si="210"/>
        <v>34</v>
      </c>
      <c r="D1357" s="50">
        <v>162417108</v>
      </c>
      <c r="E1357" s="57" t="s">
        <v>2040</v>
      </c>
      <c r="F1357" s="58" t="s">
        <v>402</v>
      </c>
      <c r="G1357" s="53" t="s">
        <v>249</v>
      </c>
      <c r="H1357" s="51" t="s">
        <v>410</v>
      </c>
      <c r="I1357" s="56">
        <v>407</v>
      </c>
      <c r="J1357" s="52" t="s">
        <v>2009</v>
      </c>
      <c r="K1357" s="171" t="str">
        <f t="shared" si="206"/>
        <v>407K16I02</v>
      </c>
      <c r="L1357" s="172">
        <f t="shared" si="211"/>
        <v>1</v>
      </c>
      <c r="M1357" s="173"/>
      <c r="N1357" s="174" t="str">
        <f t="shared" si="212"/>
        <v/>
      </c>
      <c r="O1357" s="190" t="str">
        <f>VLOOKUP(D1357,TH!D$3:K$3889,6,0)</f>
        <v>x</v>
      </c>
      <c r="P1357" s="175" t="str">
        <f>IF(M1357&lt;&gt;0,M1357,IF(ISNA(VLOOKUP(D1357,TH!D$4:K$3889,6,0))=TRUE,"Nợ HP",""))</f>
        <v/>
      </c>
      <c r="Q1357" s="174">
        <f t="shared" si="215"/>
        <v>1355</v>
      </c>
      <c r="R1357" s="175">
        <f t="shared" si="214"/>
        <v>1</v>
      </c>
    </row>
    <row r="1358" spans="1:18" ht="24.75" customHeight="1">
      <c r="A1358" s="54">
        <f t="shared" si="213"/>
        <v>1356</v>
      </c>
      <c r="B1358" s="55" t="str">
        <f t="shared" si="209"/>
        <v>K16I0235</v>
      </c>
      <c r="C1358" s="54">
        <f t="shared" si="210"/>
        <v>35</v>
      </c>
      <c r="D1358" s="50">
        <v>162413962</v>
      </c>
      <c r="E1358" s="57" t="s">
        <v>498</v>
      </c>
      <c r="F1358" s="58" t="s">
        <v>405</v>
      </c>
      <c r="G1358" s="53" t="s">
        <v>2041</v>
      </c>
      <c r="H1358" s="51" t="s">
        <v>410</v>
      </c>
      <c r="I1358" s="56">
        <v>407</v>
      </c>
      <c r="J1358" s="52" t="s">
        <v>2009</v>
      </c>
      <c r="K1358" s="171" t="str">
        <f t="shared" si="206"/>
        <v>407K16I02</v>
      </c>
      <c r="L1358" s="172">
        <f t="shared" si="211"/>
        <v>1</v>
      </c>
      <c r="M1358" s="173"/>
      <c r="N1358" s="174" t="str">
        <f t="shared" si="212"/>
        <v/>
      </c>
      <c r="O1358" s="190" t="str">
        <f>VLOOKUP(D1358,TH!D$3:K$3889,6,0)</f>
        <v>x</v>
      </c>
      <c r="P1358" s="175" t="str">
        <f>IF(M1358&lt;&gt;0,M1358,IF(ISNA(VLOOKUP(D1358,TH!D$4:K$3889,6,0))=TRUE,"Nợ HP",""))</f>
        <v/>
      </c>
      <c r="Q1358" s="174">
        <f t="shared" si="215"/>
        <v>1356</v>
      </c>
      <c r="R1358" s="175">
        <f t="shared" si="214"/>
        <v>1</v>
      </c>
    </row>
    <row r="1359" spans="1:18" ht="24.75" customHeight="1">
      <c r="A1359" s="54">
        <f t="shared" si="213"/>
        <v>1357</v>
      </c>
      <c r="B1359" s="55" t="str">
        <f t="shared" si="209"/>
        <v>K16I0236</v>
      </c>
      <c r="C1359" s="54">
        <f t="shared" si="210"/>
        <v>36</v>
      </c>
      <c r="D1359" s="50">
        <v>162413963</v>
      </c>
      <c r="E1359" s="57" t="s">
        <v>198</v>
      </c>
      <c r="F1359" s="58" t="s">
        <v>405</v>
      </c>
      <c r="G1359" s="53" t="s">
        <v>545</v>
      </c>
      <c r="H1359" s="51" t="s">
        <v>415</v>
      </c>
      <c r="I1359" s="56">
        <v>407</v>
      </c>
      <c r="J1359" s="52" t="s">
        <v>2009</v>
      </c>
      <c r="K1359" s="171" t="str">
        <f t="shared" si="206"/>
        <v>407K16I02</v>
      </c>
      <c r="L1359" s="172">
        <f t="shared" si="211"/>
        <v>1</v>
      </c>
      <c r="M1359" s="173"/>
      <c r="N1359" s="174" t="str">
        <f t="shared" si="212"/>
        <v/>
      </c>
      <c r="O1359" s="190" t="str">
        <f>VLOOKUP(D1359,TH!D$3:K$3889,6,0)</f>
        <v>x</v>
      </c>
      <c r="P1359" s="175" t="str">
        <f>IF(M1359&lt;&gt;0,M1359,IF(ISNA(VLOOKUP(D1359,TH!D$4:K$3889,6,0))=TRUE,"Nợ HP",""))</f>
        <v/>
      </c>
      <c r="Q1359" s="174">
        <f t="shared" si="215"/>
        <v>1357</v>
      </c>
      <c r="R1359" s="175">
        <f t="shared" si="214"/>
        <v>1</v>
      </c>
    </row>
    <row r="1360" spans="1:18" ht="24.75" customHeight="1">
      <c r="A1360" s="54">
        <f t="shared" si="213"/>
        <v>1358</v>
      </c>
      <c r="B1360" s="55" t="str">
        <f t="shared" si="209"/>
        <v>K16I0237</v>
      </c>
      <c r="C1360" s="54">
        <f t="shared" si="210"/>
        <v>37</v>
      </c>
      <c r="D1360" s="50">
        <v>162413964</v>
      </c>
      <c r="E1360" s="57" t="s">
        <v>2042</v>
      </c>
      <c r="F1360" s="58" t="s">
        <v>1569</v>
      </c>
      <c r="G1360" s="53" t="s">
        <v>584</v>
      </c>
      <c r="H1360" s="51" t="s">
        <v>410</v>
      </c>
      <c r="I1360" s="56">
        <v>407</v>
      </c>
      <c r="J1360" s="52" t="s">
        <v>2009</v>
      </c>
      <c r="K1360" s="171" t="str">
        <f t="shared" si="206"/>
        <v>407K16I02</v>
      </c>
      <c r="L1360" s="172">
        <f t="shared" si="211"/>
        <v>1</v>
      </c>
      <c r="M1360" s="173"/>
      <c r="N1360" s="174" t="str">
        <f t="shared" si="212"/>
        <v/>
      </c>
      <c r="O1360" s="190" t="str">
        <f>VLOOKUP(D1360,TH!D$3:K$3889,6,0)</f>
        <v>x</v>
      </c>
      <c r="P1360" s="175" t="str">
        <f>IF(M1360&lt;&gt;0,M1360,IF(ISNA(VLOOKUP(D1360,TH!D$4:K$3889,6,0))=TRUE,"Nợ HP",""))</f>
        <v/>
      </c>
      <c r="Q1360" s="174">
        <f t="shared" si="215"/>
        <v>1358</v>
      </c>
      <c r="R1360" s="175">
        <f t="shared" si="214"/>
        <v>1</v>
      </c>
    </row>
    <row r="1361" spans="1:18" ht="24.75" customHeight="1">
      <c r="A1361" s="54">
        <f t="shared" si="213"/>
        <v>1359</v>
      </c>
      <c r="B1361" s="55" t="str">
        <f t="shared" si="209"/>
        <v>K16I0238</v>
      </c>
      <c r="C1361" s="54">
        <f t="shared" si="210"/>
        <v>38</v>
      </c>
      <c r="D1361" s="50">
        <v>162413965</v>
      </c>
      <c r="E1361" s="57" t="s">
        <v>2043</v>
      </c>
      <c r="F1361" s="58" t="s">
        <v>1569</v>
      </c>
      <c r="G1361" s="53" t="s">
        <v>2044</v>
      </c>
      <c r="H1361" s="51" t="s">
        <v>415</v>
      </c>
      <c r="I1361" s="56">
        <v>407</v>
      </c>
      <c r="J1361" s="52" t="s">
        <v>2009</v>
      </c>
      <c r="K1361" s="171" t="str">
        <f t="shared" si="206"/>
        <v>407K16I02</v>
      </c>
      <c r="L1361" s="172">
        <f t="shared" si="211"/>
        <v>1</v>
      </c>
      <c r="M1361" s="173"/>
      <c r="N1361" s="174" t="str">
        <f t="shared" si="212"/>
        <v/>
      </c>
      <c r="O1361" s="190" t="str">
        <f>VLOOKUP(D1361,TH!D$3:K$3889,6,0)</f>
        <v>x</v>
      </c>
      <c r="P1361" s="175" t="str">
        <f>IF(M1361&lt;&gt;0,M1361,IF(ISNA(VLOOKUP(D1361,TH!D$4:K$3889,6,0))=TRUE,"Nợ HP",""))</f>
        <v/>
      </c>
      <c r="Q1361" s="174">
        <f t="shared" si="215"/>
        <v>1359</v>
      </c>
      <c r="R1361" s="175">
        <f t="shared" si="214"/>
        <v>1</v>
      </c>
    </row>
    <row r="1362" spans="1:18" ht="24.75" customHeight="1">
      <c r="A1362" s="54">
        <f t="shared" si="213"/>
        <v>1360</v>
      </c>
      <c r="B1362" s="55" t="str">
        <f t="shared" si="209"/>
        <v>K16I0239</v>
      </c>
      <c r="C1362" s="54">
        <f t="shared" si="210"/>
        <v>39</v>
      </c>
      <c r="D1362" s="50">
        <v>162253669</v>
      </c>
      <c r="E1362" s="57" t="s">
        <v>2045</v>
      </c>
      <c r="F1362" s="58" t="s">
        <v>571</v>
      </c>
      <c r="G1362" s="53" t="s">
        <v>477</v>
      </c>
      <c r="H1362" s="51" t="s">
        <v>314</v>
      </c>
      <c r="I1362" s="56">
        <v>301</v>
      </c>
      <c r="J1362" s="52" t="s">
        <v>2009</v>
      </c>
      <c r="K1362" s="171" t="str">
        <f t="shared" si="206"/>
        <v>301K16I02</v>
      </c>
      <c r="L1362" s="172">
        <f t="shared" si="211"/>
        <v>1</v>
      </c>
      <c r="M1362" s="173"/>
      <c r="N1362" s="174" t="str">
        <f t="shared" si="212"/>
        <v/>
      </c>
      <c r="O1362" s="190" t="str">
        <f>VLOOKUP(D1362,TH!D$3:K$3889,6,0)</f>
        <v>x</v>
      </c>
      <c r="P1362" s="175" t="str">
        <f>IF(M1362&lt;&gt;0,M1362,IF(ISNA(VLOOKUP(D1362,TH!D$4:K$3889,6,0))=TRUE,"Nợ HP",""))</f>
        <v/>
      </c>
      <c r="Q1362" s="174">
        <f t="shared" si="215"/>
        <v>1360</v>
      </c>
      <c r="R1362" s="175">
        <f t="shared" si="214"/>
        <v>1</v>
      </c>
    </row>
    <row r="1363" spans="1:18" ht="24.75" customHeight="1">
      <c r="A1363" s="54">
        <f t="shared" si="213"/>
        <v>1361</v>
      </c>
      <c r="B1363" s="55" t="str">
        <f t="shared" si="209"/>
        <v>K16I0240</v>
      </c>
      <c r="C1363" s="54">
        <f t="shared" si="210"/>
        <v>40</v>
      </c>
      <c r="D1363" s="333">
        <v>142251538</v>
      </c>
      <c r="E1363" s="334" t="s">
        <v>431</v>
      </c>
      <c r="F1363" s="335" t="s">
        <v>121</v>
      </c>
      <c r="G1363" s="53"/>
      <c r="H1363" s="51" t="s">
        <v>2370</v>
      </c>
      <c r="I1363" s="56">
        <v>301</v>
      </c>
      <c r="J1363" s="52" t="s">
        <v>2009</v>
      </c>
      <c r="K1363" s="171" t="str">
        <f t="shared" ref="K1363:K1364" si="216">I1363&amp;J1363</f>
        <v>301K16I02</v>
      </c>
      <c r="L1363" s="172">
        <f t="shared" si="211"/>
        <v>1</v>
      </c>
      <c r="M1363" s="173">
        <v>25020</v>
      </c>
      <c r="N1363" s="174" t="str">
        <f t="shared" ref="N1363:N1364" si="217">IF(M1363&lt;&gt;0,"Học Ghép","")</f>
        <v>Học Ghép</v>
      </c>
      <c r="O1363" s="190" t="e">
        <f>VLOOKUP(D1363,TH!D$3:K$3889,6,0)</f>
        <v>#N/A</v>
      </c>
      <c r="P1363" s="175">
        <f>IF(M1363&lt;&gt;0,M1363,IF(ISNA(VLOOKUP(D1363,TH!D$4:K$3889,6,0))=TRUE,"Nợ HP",""))</f>
        <v>25020</v>
      </c>
      <c r="Q1363" s="174">
        <f t="shared" si="215"/>
        <v>1361</v>
      </c>
      <c r="R1363" s="175">
        <f t="shared" si="214"/>
        <v>1</v>
      </c>
    </row>
    <row r="1364" spans="1:18" ht="24.75" customHeight="1">
      <c r="A1364" s="54">
        <f t="shared" si="213"/>
        <v>1362</v>
      </c>
      <c r="B1364" s="55" t="str">
        <f t="shared" si="209"/>
        <v>K16I0241</v>
      </c>
      <c r="C1364" s="54">
        <f t="shared" si="210"/>
        <v>41</v>
      </c>
      <c r="D1364" s="333">
        <v>14221254</v>
      </c>
      <c r="E1364" s="334" t="s">
        <v>2369</v>
      </c>
      <c r="F1364" s="335" t="s">
        <v>121</v>
      </c>
      <c r="G1364" s="53"/>
      <c r="H1364" s="51" t="s">
        <v>2371</v>
      </c>
      <c r="I1364" s="56">
        <v>105</v>
      </c>
      <c r="J1364" s="52" t="s">
        <v>2009</v>
      </c>
      <c r="K1364" s="171" t="str">
        <f t="shared" si="216"/>
        <v>105K16I02</v>
      </c>
      <c r="L1364" s="172">
        <f t="shared" si="211"/>
        <v>1</v>
      </c>
      <c r="M1364" s="173">
        <v>25031</v>
      </c>
      <c r="N1364" s="174" t="str">
        <f t="shared" si="217"/>
        <v>Học Ghép</v>
      </c>
      <c r="O1364" s="190" t="e">
        <f>VLOOKUP(D1364,TH!D$3:K$3889,6,0)</f>
        <v>#N/A</v>
      </c>
      <c r="P1364" s="175">
        <f>IF(M1364&lt;&gt;0,M1364,IF(ISNA(VLOOKUP(D1364,TH!D$4:K$3889,6,0))=TRUE,"Nợ HP",""))</f>
        <v>25031</v>
      </c>
      <c r="Q1364" s="174">
        <f t="shared" si="215"/>
        <v>1362</v>
      </c>
      <c r="R1364" s="175">
        <f t="shared" si="214"/>
        <v>1</v>
      </c>
    </row>
    <row r="1365" spans="1:18" ht="24.75" customHeight="1">
      <c r="A1365" s="54">
        <f t="shared" si="213"/>
        <v>1363</v>
      </c>
      <c r="B1365" s="55" t="str">
        <f t="shared" si="209"/>
        <v>K16I0301</v>
      </c>
      <c r="C1365" s="54">
        <f t="shared" si="210"/>
        <v>1</v>
      </c>
      <c r="D1365" s="50">
        <v>162324799</v>
      </c>
      <c r="E1365" s="57" t="s">
        <v>1470</v>
      </c>
      <c r="F1365" s="58" t="s">
        <v>2046</v>
      </c>
      <c r="G1365" s="53" t="s">
        <v>2014</v>
      </c>
      <c r="H1365" s="51" t="s">
        <v>574</v>
      </c>
      <c r="I1365" s="56">
        <v>403</v>
      </c>
      <c r="J1365" s="52" t="s">
        <v>2047</v>
      </c>
      <c r="K1365" s="171" t="str">
        <f t="shared" si="206"/>
        <v>403K16I03</v>
      </c>
      <c r="L1365" s="172">
        <f t="shared" si="211"/>
        <v>1</v>
      </c>
      <c r="M1365" s="173"/>
      <c r="N1365" s="174" t="str">
        <f t="shared" si="212"/>
        <v/>
      </c>
      <c r="O1365" s="190" t="str">
        <f>VLOOKUP(D1365,TH!D$3:K$3889,6,0)</f>
        <v>x</v>
      </c>
      <c r="P1365" s="175" t="str">
        <f>IF(M1365&lt;&gt;0,M1365,IF(ISNA(VLOOKUP(D1365,TH!D$4:K$3889,6,0))=TRUE,"Nợ HP",""))</f>
        <v/>
      </c>
      <c r="Q1365" s="174">
        <f t="shared" si="215"/>
        <v>1363</v>
      </c>
      <c r="R1365" s="175">
        <f t="shared" si="214"/>
        <v>1</v>
      </c>
    </row>
    <row r="1366" spans="1:18" ht="24.75" customHeight="1">
      <c r="A1366" s="54">
        <f t="shared" si="213"/>
        <v>1364</v>
      </c>
      <c r="B1366" s="55" t="str">
        <f t="shared" si="209"/>
        <v>K16I0302</v>
      </c>
      <c r="C1366" s="54">
        <f t="shared" si="210"/>
        <v>2</v>
      </c>
      <c r="D1366" s="50">
        <v>162353982</v>
      </c>
      <c r="E1366" s="57" t="s">
        <v>2048</v>
      </c>
      <c r="F1366" s="58" t="s">
        <v>1939</v>
      </c>
      <c r="G1366" s="53" t="s">
        <v>1233</v>
      </c>
      <c r="H1366" s="51" t="s">
        <v>674</v>
      </c>
      <c r="I1366" s="56">
        <v>403</v>
      </c>
      <c r="J1366" s="52" t="s">
        <v>2047</v>
      </c>
      <c r="K1366" s="171" t="str">
        <f t="shared" si="206"/>
        <v>403K16I03</v>
      </c>
      <c r="L1366" s="172">
        <f t="shared" si="211"/>
        <v>1</v>
      </c>
      <c r="M1366" s="173"/>
      <c r="N1366" s="174" t="str">
        <f t="shared" si="212"/>
        <v/>
      </c>
      <c r="O1366" s="190" t="str">
        <f>VLOOKUP(D1366,TH!D$3:K$3889,6,0)</f>
        <v>x</v>
      </c>
      <c r="P1366" s="175" t="str">
        <f>IF(M1366&lt;&gt;0,M1366,IF(ISNA(VLOOKUP(D1366,TH!D$4:K$3889,6,0))=TRUE,"Nợ HP",""))</f>
        <v/>
      </c>
      <c r="Q1366" s="174">
        <f t="shared" si="215"/>
        <v>1364</v>
      </c>
      <c r="R1366" s="175">
        <f t="shared" si="214"/>
        <v>1</v>
      </c>
    </row>
    <row r="1367" spans="1:18" ht="24.75" customHeight="1">
      <c r="A1367" s="54">
        <f t="shared" si="213"/>
        <v>1365</v>
      </c>
      <c r="B1367" s="55" t="str">
        <f t="shared" si="209"/>
        <v>K16I0303</v>
      </c>
      <c r="C1367" s="54">
        <f t="shared" si="210"/>
        <v>3</v>
      </c>
      <c r="D1367" s="50">
        <v>162353984</v>
      </c>
      <c r="E1367" s="57" t="s">
        <v>2049</v>
      </c>
      <c r="F1367" s="58" t="s">
        <v>2050</v>
      </c>
      <c r="G1367" s="53" t="s">
        <v>1226</v>
      </c>
      <c r="H1367" s="51" t="s">
        <v>574</v>
      </c>
      <c r="I1367" s="56">
        <v>403</v>
      </c>
      <c r="J1367" s="52" t="s">
        <v>2047</v>
      </c>
      <c r="K1367" s="171" t="str">
        <f t="shared" si="206"/>
        <v>403K16I03</v>
      </c>
      <c r="L1367" s="172">
        <f t="shared" si="211"/>
        <v>1</v>
      </c>
      <c r="M1367" s="173"/>
      <c r="N1367" s="174" t="str">
        <f t="shared" si="212"/>
        <v/>
      </c>
      <c r="O1367" s="190" t="str">
        <f>VLOOKUP(D1367,TH!D$3:K$3889,6,0)</f>
        <v>x</v>
      </c>
      <c r="P1367" s="175" t="str">
        <f>IF(M1367&lt;&gt;0,M1367,IF(ISNA(VLOOKUP(D1367,TH!D$4:K$3889,6,0))=TRUE,"Nợ HP",""))</f>
        <v/>
      </c>
      <c r="Q1367" s="174">
        <f t="shared" si="215"/>
        <v>1365</v>
      </c>
      <c r="R1367" s="175">
        <f t="shared" si="214"/>
        <v>1</v>
      </c>
    </row>
    <row r="1368" spans="1:18" ht="24.75" customHeight="1">
      <c r="A1368" s="54">
        <f t="shared" si="213"/>
        <v>1366</v>
      </c>
      <c r="B1368" s="55" t="str">
        <f t="shared" si="209"/>
        <v>K16I0304</v>
      </c>
      <c r="C1368" s="54">
        <f t="shared" si="210"/>
        <v>4</v>
      </c>
      <c r="D1368" s="50">
        <v>162353992</v>
      </c>
      <c r="E1368" s="57" t="s">
        <v>215</v>
      </c>
      <c r="F1368" s="58" t="s">
        <v>323</v>
      </c>
      <c r="G1368" s="53" t="s">
        <v>2051</v>
      </c>
      <c r="H1368" s="51" t="s">
        <v>674</v>
      </c>
      <c r="I1368" s="56">
        <v>403</v>
      </c>
      <c r="J1368" s="52" t="s">
        <v>2047</v>
      </c>
      <c r="K1368" s="171" t="str">
        <f t="shared" si="206"/>
        <v>403K16I03</v>
      </c>
      <c r="L1368" s="172">
        <f t="shared" si="211"/>
        <v>1</v>
      </c>
      <c r="M1368" s="173"/>
      <c r="N1368" s="174" t="str">
        <f t="shared" si="212"/>
        <v/>
      </c>
      <c r="O1368" s="190" t="str">
        <f>VLOOKUP(D1368,TH!D$3:K$3889,6,0)</f>
        <v>x</v>
      </c>
      <c r="P1368" s="175" t="str">
        <f>IF(M1368&lt;&gt;0,M1368,IF(ISNA(VLOOKUP(D1368,TH!D$4:K$3889,6,0))=TRUE,"Nợ HP",""))</f>
        <v/>
      </c>
      <c r="Q1368" s="174">
        <f t="shared" si="215"/>
        <v>1366</v>
      </c>
      <c r="R1368" s="175">
        <f t="shared" si="214"/>
        <v>1</v>
      </c>
    </row>
    <row r="1369" spans="1:18" ht="24.75" customHeight="1">
      <c r="A1369" s="54">
        <f t="shared" si="213"/>
        <v>1367</v>
      </c>
      <c r="B1369" s="55" t="str">
        <f t="shared" si="209"/>
        <v>K16I0305</v>
      </c>
      <c r="C1369" s="54">
        <f t="shared" si="210"/>
        <v>5</v>
      </c>
      <c r="D1369" s="50">
        <v>162353993</v>
      </c>
      <c r="E1369" s="57" t="s">
        <v>431</v>
      </c>
      <c r="F1369" s="58" t="s">
        <v>323</v>
      </c>
      <c r="G1369" s="53" t="s">
        <v>1203</v>
      </c>
      <c r="H1369" s="51" t="s">
        <v>697</v>
      </c>
      <c r="I1369" s="56">
        <v>403</v>
      </c>
      <c r="J1369" s="52" t="s">
        <v>2047</v>
      </c>
      <c r="K1369" s="171" t="str">
        <f t="shared" si="206"/>
        <v>403K16I03</v>
      </c>
      <c r="L1369" s="172">
        <f t="shared" si="211"/>
        <v>1</v>
      </c>
      <c r="M1369" s="173"/>
      <c r="N1369" s="174" t="str">
        <f t="shared" si="212"/>
        <v/>
      </c>
      <c r="O1369" s="190" t="str">
        <f>VLOOKUP(D1369,TH!D$3:K$3889,6,0)</f>
        <v>x</v>
      </c>
      <c r="P1369" s="175" t="str">
        <f>IF(M1369&lt;&gt;0,M1369,IF(ISNA(VLOOKUP(D1369,TH!D$4:K$3889,6,0))=TRUE,"Nợ HP",""))</f>
        <v/>
      </c>
      <c r="Q1369" s="174">
        <f t="shared" si="215"/>
        <v>1367</v>
      </c>
      <c r="R1369" s="175">
        <f t="shared" si="214"/>
        <v>1</v>
      </c>
    </row>
    <row r="1370" spans="1:18" ht="24.75" customHeight="1">
      <c r="A1370" s="54">
        <f t="shared" si="213"/>
        <v>1368</v>
      </c>
      <c r="B1370" s="55" t="str">
        <f t="shared" si="209"/>
        <v>K16I0306</v>
      </c>
      <c r="C1370" s="54">
        <f t="shared" si="210"/>
        <v>6</v>
      </c>
      <c r="D1370" s="50">
        <v>162353994</v>
      </c>
      <c r="E1370" s="57" t="s">
        <v>2052</v>
      </c>
      <c r="F1370" s="58" t="s">
        <v>808</v>
      </c>
      <c r="G1370" s="53" t="s">
        <v>2053</v>
      </c>
      <c r="H1370" s="51" t="s">
        <v>697</v>
      </c>
      <c r="I1370" s="56">
        <v>403</v>
      </c>
      <c r="J1370" s="52" t="s">
        <v>2047</v>
      </c>
      <c r="K1370" s="171" t="str">
        <f t="shared" si="206"/>
        <v>403K16I03</v>
      </c>
      <c r="L1370" s="172">
        <f t="shared" si="211"/>
        <v>1</v>
      </c>
      <c r="M1370" s="173"/>
      <c r="N1370" s="174" t="str">
        <f t="shared" si="212"/>
        <v/>
      </c>
      <c r="O1370" s="190" t="str">
        <f>VLOOKUP(D1370,TH!D$3:K$3889,6,0)</f>
        <v>x</v>
      </c>
      <c r="P1370" s="175" t="str">
        <f>IF(M1370&lt;&gt;0,M1370,IF(ISNA(VLOOKUP(D1370,TH!D$4:K$3889,6,0))=TRUE,"Nợ HP",""))</f>
        <v/>
      </c>
      <c r="Q1370" s="174">
        <f t="shared" si="215"/>
        <v>1368</v>
      </c>
      <c r="R1370" s="175">
        <f t="shared" si="214"/>
        <v>1</v>
      </c>
    </row>
    <row r="1371" spans="1:18" ht="24.75" customHeight="1">
      <c r="A1371" s="54">
        <f t="shared" si="213"/>
        <v>1369</v>
      </c>
      <c r="B1371" s="55" t="str">
        <f t="shared" si="209"/>
        <v>K16I0307</v>
      </c>
      <c r="C1371" s="54">
        <f t="shared" si="210"/>
        <v>7</v>
      </c>
      <c r="D1371" s="50">
        <v>162343849</v>
      </c>
      <c r="E1371" s="57" t="s">
        <v>524</v>
      </c>
      <c r="F1371" s="58" t="s">
        <v>328</v>
      </c>
      <c r="G1371" s="53" t="s">
        <v>1644</v>
      </c>
      <c r="H1371" s="51" t="s">
        <v>579</v>
      </c>
      <c r="I1371" s="56">
        <v>401</v>
      </c>
      <c r="J1371" s="52" t="s">
        <v>2047</v>
      </c>
      <c r="K1371" s="171" t="str">
        <f t="shared" si="206"/>
        <v>401K16I03</v>
      </c>
      <c r="L1371" s="172">
        <f t="shared" si="211"/>
        <v>1</v>
      </c>
      <c r="M1371" s="173"/>
      <c r="N1371" s="174" t="str">
        <f t="shared" si="212"/>
        <v/>
      </c>
      <c r="O1371" s="190" t="str">
        <f>VLOOKUP(D1371,TH!D$3:K$3889,6,0)</f>
        <v>x</v>
      </c>
      <c r="P1371" s="175" t="str">
        <f>IF(M1371&lt;&gt;0,M1371,IF(ISNA(VLOOKUP(D1371,TH!D$4:K$3889,6,0))=TRUE,"Nợ HP",""))</f>
        <v/>
      </c>
      <c r="Q1371" s="174">
        <f t="shared" si="215"/>
        <v>1369</v>
      </c>
      <c r="R1371" s="175">
        <f t="shared" si="214"/>
        <v>1</v>
      </c>
    </row>
    <row r="1372" spans="1:18" ht="24.75" customHeight="1">
      <c r="A1372" s="54">
        <f t="shared" si="213"/>
        <v>1370</v>
      </c>
      <c r="B1372" s="55" t="str">
        <f t="shared" si="209"/>
        <v>K16I0308</v>
      </c>
      <c r="C1372" s="54">
        <f t="shared" si="210"/>
        <v>8</v>
      </c>
      <c r="D1372" s="50">
        <v>152343272</v>
      </c>
      <c r="E1372" s="57" t="s">
        <v>1708</v>
      </c>
      <c r="F1372" s="58" t="s">
        <v>2054</v>
      </c>
      <c r="G1372" s="53" t="s">
        <v>442</v>
      </c>
      <c r="H1372" s="51" t="s">
        <v>579</v>
      </c>
      <c r="I1372" s="56">
        <v>401</v>
      </c>
      <c r="J1372" s="52" t="s">
        <v>2047</v>
      </c>
      <c r="K1372" s="171" t="str">
        <f t="shared" si="206"/>
        <v>401K16I03</v>
      </c>
      <c r="L1372" s="172">
        <f t="shared" si="211"/>
        <v>1</v>
      </c>
      <c r="M1372" s="173"/>
      <c r="N1372" s="174" t="str">
        <f t="shared" si="212"/>
        <v/>
      </c>
      <c r="O1372" s="190" t="str">
        <f>VLOOKUP(D1372,TH!D$3:K$3889,6,0)</f>
        <v>x</v>
      </c>
      <c r="P1372" s="175" t="str">
        <f>IF(M1372&lt;&gt;0,M1372,IF(ISNA(VLOOKUP(D1372,TH!D$4:K$3889,6,0))=TRUE,"Nợ HP",""))</f>
        <v/>
      </c>
      <c r="Q1372" s="174">
        <f t="shared" si="215"/>
        <v>1370</v>
      </c>
      <c r="R1372" s="175">
        <f t="shared" si="214"/>
        <v>1</v>
      </c>
    </row>
    <row r="1373" spans="1:18" ht="24.75" customHeight="1">
      <c r="A1373" s="54">
        <f t="shared" si="213"/>
        <v>1371</v>
      </c>
      <c r="B1373" s="55" t="str">
        <f t="shared" si="209"/>
        <v>K16I0309</v>
      </c>
      <c r="C1373" s="54">
        <f t="shared" si="210"/>
        <v>9</v>
      </c>
      <c r="D1373" s="50">
        <v>162354000</v>
      </c>
      <c r="E1373" s="57" t="s">
        <v>2055</v>
      </c>
      <c r="F1373" s="58" t="s">
        <v>199</v>
      </c>
      <c r="G1373" s="53" t="s">
        <v>1056</v>
      </c>
      <c r="H1373" s="51" t="s">
        <v>574</v>
      </c>
      <c r="I1373" s="56">
        <v>403</v>
      </c>
      <c r="J1373" s="52" t="s">
        <v>2047</v>
      </c>
      <c r="K1373" s="171" t="str">
        <f t="shared" si="206"/>
        <v>403K16I03</v>
      </c>
      <c r="L1373" s="172">
        <f t="shared" si="211"/>
        <v>1</v>
      </c>
      <c r="M1373" s="173"/>
      <c r="N1373" s="174" t="str">
        <f t="shared" si="212"/>
        <v/>
      </c>
      <c r="O1373" s="190" t="str">
        <f>VLOOKUP(D1373,TH!D$3:K$3889,6,0)</f>
        <v>x</v>
      </c>
      <c r="P1373" s="175" t="str">
        <f>IF(M1373&lt;&gt;0,M1373,IF(ISNA(VLOOKUP(D1373,TH!D$4:K$3889,6,0))=TRUE,"Nợ HP",""))</f>
        <v/>
      </c>
      <c r="Q1373" s="174">
        <f t="shared" si="215"/>
        <v>1371</v>
      </c>
      <c r="R1373" s="175">
        <f t="shared" si="214"/>
        <v>1</v>
      </c>
    </row>
    <row r="1374" spans="1:18" ht="24.75" customHeight="1">
      <c r="A1374" s="54">
        <f t="shared" si="213"/>
        <v>1372</v>
      </c>
      <c r="B1374" s="55" t="str">
        <f t="shared" si="209"/>
        <v>K16I0310</v>
      </c>
      <c r="C1374" s="54">
        <f t="shared" si="210"/>
        <v>10</v>
      </c>
      <c r="D1374" s="50">
        <v>162354009</v>
      </c>
      <c r="E1374" s="57" t="s">
        <v>692</v>
      </c>
      <c r="F1374" s="58" t="s">
        <v>211</v>
      </c>
      <c r="G1374" s="53" t="s">
        <v>1184</v>
      </c>
      <c r="H1374" s="51" t="s">
        <v>574</v>
      </c>
      <c r="I1374" s="56">
        <v>403</v>
      </c>
      <c r="J1374" s="52" t="s">
        <v>2047</v>
      </c>
      <c r="K1374" s="171" t="str">
        <f t="shared" si="206"/>
        <v>403K16I03</v>
      </c>
      <c r="L1374" s="172">
        <f t="shared" si="211"/>
        <v>1</v>
      </c>
      <c r="M1374" s="173"/>
      <c r="N1374" s="174" t="str">
        <f t="shared" si="212"/>
        <v/>
      </c>
      <c r="O1374" s="190" t="str">
        <f>VLOOKUP(D1374,TH!D$3:K$3889,6,0)</f>
        <v>x</v>
      </c>
      <c r="P1374" s="175" t="str">
        <f>IF(M1374&lt;&gt;0,M1374,IF(ISNA(VLOOKUP(D1374,TH!D$4:K$3889,6,0))=TRUE,"Nợ HP",""))</f>
        <v/>
      </c>
      <c r="Q1374" s="174">
        <f t="shared" si="215"/>
        <v>1372</v>
      </c>
      <c r="R1374" s="175">
        <f t="shared" si="214"/>
        <v>1</v>
      </c>
    </row>
    <row r="1375" spans="1:18" ht="24.75" customHeight="1">
      <c r="A1375" s="54">
        <f t="shared" si="213"/>
        <v>1373</v>
      </c>
      <c r="B1375" s="55" t="str">
        <f t="shared" si="209"/>
        <v>K16I0311</v>
      </c>
      <c r="C1375" s="54">
        <f t="shared" si="210"/>
        <v>11</v>
      </c>
      <c r="D1375" s="50">
        <v>162524230</v>
      </c>
      <c r="E1375" s="57" t="s">
        <v>353</v>
      </c>
      <c r="F1375" s="58" t="s">
        <v>224</v>
      </c>
      <c r="G1375" s="53" t="s">
        <v>286</v>
      </c>
      <c r="H1375" s="51" t="s">
        <v>697</v>
      </c>
      <c r="I1375" s="56">
        <v>403</v>
      </c>
      <c r="J1375" s="52" t="s">
        <v>2047</v>
      </c>
      <c r="K1375" s="171" t="str">
        <f t="shared" si="206"/>
        <v>403K16I03</v>
      </c>
      <c r="L1375" s="172">
        <f t="shared" si="211"/>
        <v>1</v>
      </c>
      <c r="M1375" s="173"/>
      <c r="N1375" s="174" t="str">
        <f t="shared" si="212"/>
        <v/>
      </c>
      <c r="O1375" s="190" t="str">
        <f>VLOOKUP(D1375,TH!D$3:K$3889,6,0)</f>
        <v>x</v>
      </c>
      <c r="P1375" s="175" t="str">
        <f>IF(M1375&lt;&gt;0,M1375,IF(ISNA(VLOOKUP(D1375,TH!D$4:K$3889,6,0))=TRUE,"Nợ HP",""))</f>
        <v/>
      </c>
      <c r="Q1375" s="174">
        <f t="shared" si="215"/>
        <v>1373</v>
      </c>
      <c r="R1375" s="175">
        <f t="shared" si="214"/>
        <v>1</v>
      </c>
    </row>
    <row r="1376" spans="1:18" ht="24.75" customHeight="1">
      <c r="A1376" s="54">
        <f t="shared" si="213"/>
        <v>1374</v>
      </c>
      <c r="B1376" s="55" t="str">
        <f t="shared" si="209"/>
        <v>K16I0312</v>
      </c>
      <c r="C1376" s="54">
        <f t="shared" si="210"/>
        <v>12</v>
      </c>
      <c r="D1376" s="50">
        <v>162354024</v>
      </c>
      <c r="E1376" s="57" t="s">
        <v>198</v>
      </c>
      <c r="F1376" s="58" t="s">
        <v>238</v>
      </c>
      <c r="G1376" s="53" t="s">
        <v>1056</v>
      </c>
      <c r="H1376" s="51" t="s">
        <v>697</v>
      </c>
      <c r="I1376" s="56">
        <v>403</v>
      </c>
      <c r="J1376" s="52" t="s">
        <v>2047</v>
      </c>
      <c r="K1376" s="171" t="str">
        <f t="shared" si="206"/>
        <v>403K16I03</v>
      </c>
      <c r="L1376" s="172">
        <f t="shared" si="211"/>
        <v>1</v>
      </c>
      <c r="M1376" s="173"/>
      <c r="N1376" s="174" t="str">
        <f t="shared" si="212"/>
        <v/>
      </c>
      <c r="O1376" s="190" t="str">
        <f>VLOOKUP(D1376,TH!D$3:K$3889,6,0)</f>
        <v>x</v>
      </c>
      <c r="P1376" s="175" t="str">
        <f>IF(M1376&lt;&gt;0,M1376,IF(ISNA(VLOOKUP(D1376,TH!D$4:K$3889,6,0))=TRUE,"Nợ HP",""))</f>
        <v/>
      </c>
      <c r="Q1376" s="174">
        <f t="shared" si="215"/>
        <v>1374</v>
      </c>
      <c r="R1376" s="175">
        <f t="shared" si="214"/>
        <v>1</v>
      </c>
    </row>
    <row r="1377" spans="1:18" ht="24.75" customHeight="1">
      <c r="A1377" s="54">
        <f t="shared" si="213"/>
        <v>1375</v>
      </c>
      <c r="B1377" s="55" t="str">
        <f t="shared" si="209"/>
        <v>K16I0313</v>
      </c>
      <c r="C1377" s="54">
        <f t="shared" si="210"/>
        <v>13</v>
      </c>
      <c r="D1377" s="50">
        <v>162354025</v>
      </c>
      <c r="E1377" s="57" t="s">
        <v>2056</v>
      </c>
      <c r="F1377" s="58" t="s">
        <v>238</v>
      </c>
      <c r="G1377" s="53" t="s">
        <v>547</v>
      </c>
      <c r="H1377" s="51" t="s">
        <v>674</v>
      </c>
      <c r="I1377" s="56">
        <v>403</v>
      </c>
      <c r="J1377" s="52" t="s">
        <v>2047</v>
      </c>
      <c r="K1377" s="171" t="str">
        <f t="shared" si="206"/>
        <v>403K16I03</v>
      </c>
      <c r="L1377" s="172">
        <f t="shared" si="211"/>
        <v>1</v>
      </c>
      <c r="M1377" s="173"/>
      <c r="N1377" s="174" t="str">
        <f t="shared" si="212"/>
        <v/>
      </c>
      <c r="O1377" s="190" t="str">
        <f>VLOOKUP(D1377,TH!D$3:K$3889,6,0)</f>
        <v>x</v>
      </c>
      <c r="P1377" s="175" t="str">
        <f>IF(M1377&lt;&gt;0,M1377,IF(ISNA(VLOOKUP(D1377,TH!D$4:K$3889,6,0))=TRUE,"Nợ HP",""))</f>
        <v/>
      </c>
      <c r="Q1377" s="174">
        <f t="shared" si="215"/>
        <v>1375</v>
      </c>
      <c r="R1377" s="175">
        <f t="shared" si="214"/>
        <v>1</v>
      </c>
    </row>
    <row r="1378" spans="1:18" ht="24.75" customHeight="1">
      <c r="A1378" s="54">
        <f t="shared" si="213"/>
        <v>1376</v>
      </c>
      <c r="B1378" s="55" t="str">
        <f t="shared" si="209"/>
        <v>K16I0314</v>
      </c>
      <c r="C1378" s="54">
        <f t="shared" si="210"/>
        <v>14</v>
      </c>
      <c r="D1378" s="50">
        <v>162343857</v>
      </c>
      <c r="E1378" s="57" t="s">
        <v>695</v>
      </c>
      <c r="F1378" s="58" t="s">
        <v>2024</v>
      </c>
      <c r="G1378" s="53" t="s">
        <v>435</v>
      </c>
      <c r="H1378" s="51" t="s">
        <v>579</v>
      </c>
      <c r="I1378" s="56">
        <v>401</v>
      </c>
      <c r="J1378" s="52" t="s">
        <v>2047</v>
      </c>
      <c r="K1378" s="171" t="str">
        <f t="shared" si="206"/>
        <v>401K16I03</v>
      </c>
      <c r="L1378" s="172">
        <f t="shared" si="211"/>
        <v>1</v>
      </c>
      <c r="M1378" s="173"/>
      <c r="N1378" s="174" t="str">
        <f t="shared" si="212"/>
        <v/>
      </c>
      <c r="O1378" s="190" t="str">
        <f>VLOOKUP(D1378,TH!D$3:K$3889,6,0)</f>
        <v>x</v>
      </c>
      <c r="P1378" s="175" t="str">
        <f>IF(M1378&lt;&gt;0,M1378,IF(ISNA(VLOOKUP(D1378,TH!D$4:K$3889,6,0))=TRUE,"Nợ HP",""))</f>
        <v/>
      </c>
      <c r="Q1378" s="174">
        <f t="shared" si="215"/>
        <v>1376</v>
      </c>
      <c r="R1378" s="175">
        <f t="shared" si="214"/>
        <v>1</v>
      </c>
    </row>
    <row r="1379" spans="1:18" ht="24.75" customHeight="1">
      <c r="A1379" s="54">
        <f t="shared" si="213"/>
        <v>1377</v>
      </c>
      <c r="B1379" s="55" t="str">
        <f t="shared" si="209"/>
        <v>K16I0315</v>
      </c>
      <c r="C1379" s="54">
        <f t="shared" si="210"/>
        <v>15</v>
      </c>
      <c r="D1379" s="50">
        <v>162354031</v>
      </c>
      <c r="E1379" s="57" t="s">
        <v>2057</v>
      </c>
      <c r="F1379" s="58" t="s">
        <v>342</v>
      </c>
      <c r="G1379" s="53" t="s">
        <v>280</v>
      </c>
      <c r="H1379" s="51" t="s">
        <v>574</v>
      </c>
      <c r="I1379" s="56">
        <v>403</v>
      </c>
      <c r="J1379" s="52" t="s">
        <v>2047</v>
      </c>
      <c r="K1379" s="171" t="str">
        <f t="shared" si="206"/>
        <v>403K16I03</v>
      </c>
      <c r="L1379" s="172">
        <f t="shared" si="211"/>
        <v>1</v>
      </c>
      <c r="M1379" s="173"/>
      <c r="N1379" s="174" t="str">
        <f t="shared" si="212"/>
        <v/>
      </c>
      <c r="O1379" s="190" t="str">
        <f>VLOOKUP(D1379,TH!D$3:K$3889,6,0)</f>
        <v>x</v>
      </c>
      <c r="P1379" s="175" t="str">
        <f>IF(M1379&lt;&gt;0,M1379,IF(ISNA(VLOOKUP(D1379,TH!D$4:K$3889,6,0))=TRUE,"Nợ HP",""))</f>
        <v/>
      </c>
      <c r="Q1379" s="174">
        <f t="shared" si="215"/>
        <v>1377</v>
      </c>
      <c r="R1379" s="175">
        <f t="shared" si="214"/>
        <v>1</v>
      </c>
    </row>
    <row r="1380" spans="1:18" ht="24.75" customHeight="1">
      <c r="A1380" s="54">
        <f t="shared" si="213"/>
        <v>1378</v>
      </c>
      <c r="B1380" s="55" t="str">
        <f t="shared" si="209"/>
        <v>K16I0316</v>
      </c>
      <c r="C1380" s="54">
        <f t="shared" si="210"/>
        <v>16</v>
      </c>
      <c r="D1380" s="50">
        <v>162354034</v>
      </c>
      <c r="E1380" s="57" t="s">
        <v>2058</v>
      </c>
      <c r="F1380" s="58" t="s">
        <v>342</v>
      </c>
      <c r="G1380" s="53" t="s">
        <v>1126</v>
      </c>
      <c r="H1380" s="51" t="s">
        <v>674</v>
      </c>
      <c r="I1380" s="56">
        <v>403</v>
      </c>
      <c r="J1380" s="52" t="s">
        <v>2047</v>
      </c>
      <c r="K1380" s="171" t="str">
        <f t="shared" si="206"/>
        <v>403K16I03</v>
      </c>
      <c r="L1380" s="172">
        <f t="shared" si="211"/>
        <v>1</v>
      </c>
      <c r="M1380" s="173"/>
      <c r="N1380" s="174" t="str">
        <f t="shared" si="212"/>
        <v/>
      </c>
      <c r="O1380" s="190" t="str">
        <f>VLOOKUP(D1380,TH!D$3:K$3889,6,0)</f>
        <v>x</v>
      </c>
      <c r="P1380" s="175" t="str">
        <f>IF(M1380&lt;&gt;0,M1380,IF(ISNA(VLOOKUP(D1380,TH!D$4:K$3889,6,0))=TRUE,"Nợ HP",""))</f>
        <v/>
      </c>
      <c r="Q1380" s="174">
        <f t="shared" si="215"/>
        <v>1378</v>
      </c>
      <c r="R1380" s="175">
        <f t="shared" si="214"/>
        <v>1</v>
      </c>
    </row>
    <row r="1381" spans="1:18" ht="24.75" customHeight="1">
      <c r="A1381" s="54">
        <f t="shared" si="213"/>
        <v>1379</v>
      </c>
      <c r="B1381" s="55" t="str">
        <f t="shared" si="209"/>
        <v>K16I0317</v>
      </c>
      <c r="C1381" s="54">
        <f t="shared" si="210"/>
        <v>17</v>
      </c>
      <c r="D1381" s="50">
        <v>162354038</v>
      </c>
      <c r="E1381" s="57" t="s">
        <v>661</v>
      </c>
      <c r="F1381" s="58" t="s">
        <v>453</v>
      </c>
      <c r="G1381" s="53" t="s">
        <v>658</v>
      </c>
      <c r="H1381" s="51" t="s">
        <v>674</v>
      </c>
      <c r="I1381" s="56">
        <v>403</v>
      </c>
      <c r="J1381" s="52" t="s">
        <v>2047</v>
      </c>
      <c r="K1381" s="171" t="str">
        <f t="shared" ref="K1381:K1447" si="218">I1381&amp;J1381</f>
        <v>403K16I03</v>
      </c>
      <c r="L1381" s="172">
        <f t="shared" si="211"/>
        <v>1</v>
      </c>
      <c r="M1381" s="173"/>
      <c r="N1381" s="174" t="str">
        <f t="shared" si="212"/>
        <v/>
      </c>
      <c r="O1381" s="190" t="str">
        <f>VLOOKUP(D1381,TH!D$3:K$3889,6,0)</f>
        <v>x</v>
      </c>
      <c r="P1381" s="175" t="str">
        <f>IF(M1381&lt;&gt;0,M1381,IF(ISNA(VLOOKUP(D1381,TH!D$4:K$3889,6,0))=TRUE,"Nợ HP",""))</f>
        <v/>
      </c>
      <c r="Q1381" s="174">
        <f t="shared" si="215"/>
        <v>1379</v>
      </c>
      <c r="R1381" s="175">
        <f t="shared" si="214"/>
        <v>1</v>
      </c>
    </row>
    <row r="1382" spans="1:18" ht="24.75" customHeight="1">
      <c r="A1382" s="54">
        <f t="shared" si="213"/>
        <v>1380</v>
      </c>
      <c r="B1382" s="55" t="str">
        <f t="shared" si="209"/>
        <v>K16I0318</v>
      </c>
      <c r="C1382" s="54">
        <f t="shared" si="210"/>
        <v>18</v>
      </c>
      <c r="D1382" s="50">
        <v>162354041</v>
      </c>
      <c r="E1382" s="57" t="s">
        <v>2059</v>
      </c>
      <c r="F1382" s="58" t="s">
        <v>459</v>
      </c>
      <c r="G1382" s="53" t="s">
        <v>1054</v>
      </c>
      <c r="H1382" s="51" t="s">
        <v>574</v>
      </c>
      <c r="I1382" s="56">
        <v>403</v>
      </c>
      <c r="J1382" s="52" t="s">
        <v>2047</v>
      </c>
      <c r="K1382" s="171" t="str">
        <f t="shared" si="218"/>
        <v>403K16I03</v>
      </c>
      <c r="L1382" s="172">
        <f t="shared" si="211"/>
        <v>1</v>
      </c>
      <c r="M1382" s="173"/>
      <c r="N1382" s="174" t="str">
        <f t="shared" si="212"/>
        <v/>
      </c>
      <c r="O1382" s="190" t="e">
        <f>VLOOKUP(D1382,TH!D$3:K$3889,6,0)</f>
        <v>#N/A</v>
      </c>
      <c r="P1382" s="175" t="str">
        <f>IF(M1382&lt;&gt;0,M1382,IF(ISNA(VLOOKUP(D1382,TH!D$4:K$3889,6,0))=TRUE,"Nợ HP",""))</f>
        <v>Nợ HP</v>
      </c>
      <c r="Q1382" s="174">
        <f t="shared" si="215"/>
        <v>1380</v>
      </c>
      <c r="R1382" s="175">
        <f t="shared" si="214"/>
        <v>1</v>
      </c>
    </row>
    <row r="1383" spans="1:18" ht="24.75" customHeight="1">
      <c r="A1383" s="54">
        <f t="shared" si="213"/>
        <v>1381</v>
      </c>
      <c r="B1383" s="55" t="str">
        <f t="shared" si="209"/>
        <v>K16I0319</v>
      </c>
      <c r="C1383" s="54">
        <f t="shared" si="210"/>
        <v>19</v>
      </c>
      <c r="D1383" s="50">
        <v>162354044</v>
      </c>
      <c r="E1383" s="57" t="s">
        <v>2060</v>
      </c>
      <c r="F1383" s="58" t="s">
        <v>345</v>
      </c>
      <c r="G1383" s="53" t="s">
        <v>1853</v>
      </c>
      <c r="H1383" s="51" t="s">
        <v>574</v>
      </c>
      <c r="I1383" s="56">
        <v>403</v>
      </c>
      <c r="J1383" s="52" t="s">
        <v>2047</v>
      </c>
      <c r="K1383" s="171" t="str">
        <f t="shared" si="218"/>
        <v>403K16I03</v>
      </c>
      <c r="L1383" s="172">
        <f t="shared" si="211"/>
        <v>1</v>
      </c>
      <c r="M1383" s="173"/>
      <c r="N1383" s="174" t="str">
        <f t="shared" si="212"/>
        <v/>
      </c>
      <c r="O1383" s="190" t="str">
        <f>VLOOKUP(D1383,TH!D$3:K$3889,6,0)</f>
        <v>x</v>
      </c>
      <c r="P1383" s="175" t="str">
        <f>IF(M1383&lt;&gt;0,M1383,IF(ISNA(VLOOKUP(D1383,TH!D$4:K$3889,6,0))=TRUE,"Nợ HP",""))</f>
        <v/>
      </c>
      <c r="Q1383" s="174">
        <f t="shared" si="215"/>
        <v>1381</v>
      </c>
      <c r="R1383" s="175">
        <f t="shared" si="214"/>
        <v>1</v>
      </c>
    </row>
    <row r="1384" spans="1:18" ht="24.75" customHeight="1">
      <c r="A1384" s="54">
        <f t="shared" si="213"/>
        <v>1382</v>
      </c>
      <c r="B1384" s="55" t="str">
        <f t="shared" si="209"/>
        <v>K16I0320</v>
      </c>
      <c r="C1384" s="54">
        <f t="shared" si="210"/>
        <v>20</v>
      </c>
      <c r="D1384" s="50">
        <v>162354045</v>
      </c>
      <c r="E1384" s="57" t="s">
        <v>427</v>
      </c>
      <c r="F1384" s="58" t="s">
        <v>348</v>
      </c>
      <c r="G1384" s="53" t="s">
        <v>804</v>
      </c>
      <c r="H1384" s="51" t="s">
        <v>674</v>
      </c>
      <c r="I1384" s="56">
        <v>403</v>
      </c>
      <c r="J1384" s="52" t="s">
        <v>2047</v>
      </c>
      <c r="K1384" s="171" t="str">
        <f t="shared" si="218"/>
        <v>403K16I03</v>
      </c>
      <c r="L1384" s="172">
        <f t="shared" si="211"/>
        <v>1</v>
      </c>
      <c r="M1384" s="173"/>
      <c r="N1384" s="174" t="str">
        <f t="shared" si="212"/>
        <v/>
      </c>
      <c r="O1384" s="190" t="str">
        <f>VLOOKUP(D1384,TH!D$3:K$3889,6,0)</f>
        <v>x</v>
      </c>
      <c r="P1384" s="175" t="str">
        <f>IF(M1384&lt;&gt;0,M1384,IF(ISNA(VLOOKUP(D1384,TH!D$4:K$3889,6,0))=TRUE,"Nợ HP",""))</f>
        <v/>
      </c>
      <c r="Q1384" s="174">
        <f t="shared" si="215"/>
        <v>1382</v>
      </c>
      <c r="R1384" s="175">
        <f t="shared" si="214"/>
        <v>1</v>
      </c>
    </row>
    <row r="1385" spans="1:18" ht="24.75" customHeight="1">
      <c r="A1385" s="54">
        <f t="shared" si="213"/>
        <v>1383</v>
      </c>
      <c r="B1385" s="55" t="str">
        <f t="shared" si="209"/>
        <v>K16I0321</v>
      </c>
      <c r="C1385" s="54">
        <f t="shared" si="210"/>
        <v>21</v>
      </c>
      <c r="D1385" s="50">
        <v>162354052</v>
      </c>
      <c r="E1385" s="57" t="s">
        <v>2061</v>
      </c>
      <c r="F1385" s="58" t="s">
        <v>121</v>
      </c>
      <c r="G1385" s="53" t="s">
        <v>1271</v>
      </c>
      <c r="H1385" s="51" t="s">
        <v>674</v>
      </c>
      <c r="I1385" s="56">
        <v>403</v>
      </c>
      <c r="J1385" s="52" t="s">
        <v>2047</v>
      </c>
      <c r="K1385" s="171" t="str">
        <f t="shared" si="218"/>
        <v>403K16I03</v>
      </c>
      <c r="L1385" s="172">
        <f t="shared" si="211"/>
        <v>1</v>
      </c>
      <c r="M1385" s="173"/>
      <c r="N1385" s="174" t="str">
        <f t="shared" si="212"/>
        <v/>
      </c>
      <c r="O1385" s="190" t="str">
        <f>VLOOKUP(D1385,TH!D$3:K$3889,6,0)</f>
        <v>x</v>
      </c>
      <c r="P1385" s="175" t="str">
        <f>IF(M1385&lt;&gt;0,M1385,IF(ISNA(VLOOKUP(D1385,TH!D$4:K$3889,6,0))=TRUE,"Nợ HP",""))</f>
        <v/>
      </c>
      <c r="Q1385" s="174">
        <f t="shared" si="215"/>
        <v>1383</v>
      </c>
      <c r="R1385" s="175">
        <f t="shared" si="214"/>
        <v>1</v>
      </c>
    </row>
    <row r="1386" spans="1:18" ht="24.75" customHeight="1">
      <c r="A1386" s="54">
        <f t="shared" si="213"/>
        <v>1384</v>
      </c>
      <c r="B1386" s="55" t="str">
        <f t="shared" si="209"/>
        <v>K16I0322</v>
      </c>
      <c r="C1386" s="54">
        <f t="shared" si="210"/>
        <v>22</v>
      </c>
      <c r="D1386" s="50">
        <v>162354055</v>
      </c>
      <c r="E1386" s="57" t="s">
        <v>2062</v>
      </c>
      <c r="F1386" s="58" t="s">
        <v>121</v>
      </c>
      <c r="G1386" s="53" t="s">
        <v>1586</v>
      </c>
      <c r="H1386" s="51" t="s">
        <v>574</v>
      </c>
      <c r="I1386" s="56">
        <v>403</v>
      </c>
      <c r="J1386" s="52" t="s">
        <v>2047</v>
      </c>
      <c r="K1386" s="171" t="str">
        <f t="shared" si="218"/>
        <v>403K16I03</v>
      </c>
      <c r="L1386" s="172">
        <f t="shared" si="211"/>
        <v>1</v>
      </c>
      <c r="M1386" s="173"/>
      <c r="N1386" s="174" t="str">
        <f t="shared" si="212"/>
        <v/>
      </c>
      <c r="O1386" s="190" t="str">
        <f>VLOOKUP(D1386,TH!D$3:K$3889,6,0)</f>
        <v>x</v>
      </c>
      <c r="P1386" s="175" t="str">
        <f>IF(M1386&lt;&gt;0,M1386,IF(ISNA(VLOOKUP(D1386,TH!D$4:K$3889,6,0))=TRUE,"Nợ HP",""))</f>
        <v/>
      </c>
      <c r="Q1386" s="174">
        <f t="shared" si="215"/>
        <v>1384</v>
      </c>
      <c r="R1386" s="175">
        <f t="shared" si="214"/>
        <v>1</v>
      </c>
    </row>
    <row r="1387" spans="1:18" ht="24.75" customHeight="1">
      <c r="A1387" s="54">
        <f t="shared" si="213"/>
        <v>1385</v>
      </c>
      <c r="B1387" s="55" t="str">
        <f t="shared" si="209"/>
        <v>K16I0323</v>
      </c>
      <c r="C1387" s="54">
        <f t="shared" si="210"/>
        <v>23</v>
      </c>
      <c r="D1387" s="50">
        <v>152353446</v>
      </c>
      <c r="E1387" s="57" t="s">
        <v>237</v>
      </c>
      <c r="F1387" s="58" t="s">
        <v>2063</v>
      </c>
      <c r="G1387" s="53">
        <v>33489</v>
      </c>
      <c r="H1387" s="51" t="s">
        <v>674</v>
      </c>
      <c r="I1387" s="56">
        <v>403</v>
      </c>
      <c r="J1387" s="52" t="s">
        <v>2047</v>
      </c>
      <c r="K1387" s="171" t="str">
        <f t="shared" si="218"/>
        <v>403K16I03</v>
      </c>
      <c r="L1387" s="172">
        <f t="shared" si="211"/>
        <v>1</v>
      </c>
      <c r="M1387" s="173"/>
      <c r="N1387" s="174" t="str">
        <f t="shared" si="212"/>
        <v/>
      </c>
      <c r="O1387" s="190" t="str">
        <f>VLOOKUP(D1387,TH!D$3:K$3889,6,0)</f>
        <v>x</v>
      </c>
      <c r="P1387" s="175" t="str">
        <f>IF(M1387&lt;&gt;0,M1387,IF(ISNA(VLOOKUP(D1387,TH!D$4:K$3889,6,0))=TRUE,"Nợ HP",""))</f>
        <v/>
      </c>
      <c r="Q1387" s="174">
        <f t="shared" si="215"/>
        <v>1385</v>
      </c>
      <c r="R1387" s="175">
        <f t="shared" si="214"/>
        <v>1</v>
      </c>
    </row>
    <row r="1388" spans="1:18" ht="24.75" customHeight="1">
      <c r="A1388" s="54">
        <f t="shared" si="213"/>
        <v>1386</v>
      </c>
      <c r="B1388" s="55" t="str">
        <f t="shared" si="209"/>
        <v>K16I0324</v>
      </c>
      <c r="C1388" s="54">
        <f t="shared" si="210"/>
        <v>24</v>
      </c>
      <c r="D1388" s="50">
        <v>162354069</v>
      </c>
      <c r="E1388" s="57" t="s">
        <v>1464</v>
      </c>
      <c r="F1388" s="58" t="s">
        <v>546</v>
      </c>
      <c r="G1388" s="53" t="s">
        <v>856</v>
      </c>
      <c r="H1388" s="51" t="s">
        <v>574</v>
      </c>
      <c r="I1388" s="56">
        <v>403</v>
      </c>
      <c r="J1388" s="52" t="s">
        <v>2047</v>
      </c>
      <c r="K1388" s="171" t="str">
        <f t="shared" si="218"/>
        <v>403K16I03</v>
      </c>
      <c r="L1388" s="172">
        <f t="shared" si="211"/>
        <v>1</v>
      </c>
      <c r="M1388" s="173"/>
      <c r="N1388" s="174" t="str">
        <f t="shared" si="212"/>
        <v/>
      </c>
      <c r="O1388" s="190" t="str">
        <f>VLOOKUP(D1388,TH!D$3:K$3889,6,0)</f>
        <v>x</v>
      </c>
      <c r="P1388" s="175" t="str">
        <f>IF(M1388&lt;&gt;0,M1388,IF(ISNA(VLOOKUP(D1388,TH!D$4:K$3889,6,0))=TRUE,"Nợ HP",""))</f>
        <v/>
      </c>
      <c r="Q1388" s="174">
        <f t="shared" si="215"/>
        <v>1386</v>
      </c>
      <c r="R1388" s="175">
        <f t="shared" si="214"/>
        <v>1</v>
      </c>
    </row>
    <row r="1389" spans="1:18" ht="24.75" customHeight="1">
      <c r="A1389" s="54">
        <f t="shared" si="213"/>
        <v>1387</v>
      </c>
      <c r="B1389" s="55" t="str">
        <f t="shared" si="209"/>
        <v>K16I0325</v>
      </c>
      <c r="C1389" s="54">
        <f t="shared" si="210"/>
        <v>25</v>
      </c>
      <c r="D1389" s="50">
        <v>162357185</v>
      </c>
      <c r="E1389" s="57" t="s">
        <v>2039</v>
      </c>
      <c r="F1389" s="58" t="s">
        <v>546</v>
      </c>
      <c r="G1389" s="53" t="s">
        <v>1271</v>
      </c>
      <c r="H1389" s="51" t="s">
        <v>574</v>
      </c>
      <c r="I1389" s="56">
        <v>403</v>
      </c>
      <c r="J1389" s="52" t="s">
        <v>2047</v>
      </c>
      <c r="K1389" s="171" t="str">
        <f t="shared" si="218"/>
        <v>403K16I03</v>
      </c>
      <c r="L1389" s="172">
        <f t="shared" si="211"/>
        <v>1</v>
      </c>
      <c r="M1389" s="173"/>
      <c r="N1389" s="174" t="str">
        <f t="shared" si="212"/>
        <v/>
      </c>
      <c r="O1389" s="190" t="str">
        <f>VLOOKUP(D1389,TH!D$3:K$3889,6,0)</f>
        <v>x</v>
      </c>
      <c r="P1389" s="175" t="str">
        <f>IF(M1389&lt;&gt;0,M1389,IF(ISNA(VLOOKUP(D1389,TH!D$4:K$3889,6,0))=TRUE,"Nợ HP",""))</f>
        <v/>
      </c>
      <c r="Q1389" s="174">
        <f t="shared" si="215"/>
        <v>1387</v>
      </c>
      <c r="R1389" s="175">
        <f t="shared" si="214"/>
        <v>1</v>
      </c>
    </row>
    <row r="1390" spans="1:18" ht="24.75" customHeight="1">
      <c r="A1390" s="54">
        <f t="shared" si="213"/>
        <v>1388</v>
      </c>
      <c r="B1390" s="55" t="str">
        <f t="shared" si="209"/>
        <v>K16I0326</v>
      </c>
      <c r="C1390" s="54">
        <f t="shared" si="210"/>
        <v>26</v>
      </c>
      <c r="D1390" s="50">
        <v>162343868</v>
      </c>
      <c r="E1390" s="57" t="s">
        <v>2064</v>
      </c>
      <c r="F1390" s="58" t="s">
        <v>712</v>
      </c>
      <c r="G1390" s="53" t="s">
        <v>1671</v>
      </c>
      <c r="H1390" s="51" t="s">
        <v>579</v>
      </c>
      <c r="I1390" s="56">
        <v>401</v>
      </c>
      <c r="J1390" s="52" t="s">
        <v>2047</v>
      </c>
      <c r="K1390" s="171" t="str">
        <f t="shared" si="218"/>
        <v>401K16I03</v>
      </c>
      <c r="L1390" s="172">
        <f t="shared" si="211"/>
        <v>1</v>
      </c>
      <c r="M1390" s="173"/>
      <c r="N1390" s="174" t="str">
        <f t="shared" si="212"/>
        <v/>
      </c>
      <c r="O1390" s="190" t="str">
        <f>VLOOKUP(D1390,TH!D$3:K$3889,6,0)</f>
        <v>x</v>
      </c>
      <c r="P1390" s="175" t="str">
        <f>IF(M1390&lt;&gt;0,M1390,IF(ISNA(VLOOKUP(D1390,TH!D$4:K$3889,6,0))=TRUE,"Nợ HP",""))</f>
        <v/>
      </c>
      <c r="Q1390" s="174">
        <f t="shared" si="215"/>
        <v>1388</v>
      </c>
      <c r="R1390" s="175">
        <f t="shared" si="214"/>
        <v>1</v>
      </c>
    </row>
    <row r="1391" spans="1:18" ht="24.75" customHeight="1">
      <c r="A1391" s="54">
        <f t="shared" si="213"/>
        <v>1389</v>
      </c>
      <c r="B1391" s="55" t="str">
        <f t="shared" si="209"/>
        <v>K16I0327</v>
      </c>
      <c r="C1391" s="54">
        <f t="shared" si="210"/>
        <v>27</v>
      </c>
      <c r="D1391" s="50">
        <v>162354080</v>
      </c>
      <c r="E1391" s="57" t="s">
        <v>2065</v>
      </c>
      <c r="F1391" s="58" t="s">
        <v>548</v>
      </c>
      <c r="G1391" s="53" t="s">
        <v>462</v>
      </c>
      <c r="H1391" s="51" t="s">
        <v>697</v>
      </c>
      <c r="I1391" s="56">
        <v>403</v>
      </c>
      <c r="J1391" s="52" t="s">
        <v>2047</v>
      </c>
      <c r="K1391" s="171" t="str">
        <f t="shared" si="218"/>
        <v>403K16I03</v>
      </c>
      <c r="L1391" s="172">
        <f t="shared" si="211"/>
        <v>1</v>
      </c>
      <c r="M1391" s="173"/>
      <c r="N1391" s="174" t="str">
        <f t="shared" si="212"/>
        <v/>
      </c>
      <c r="O1391" s="190" t="str">
        <f>VLOOKUP(D1391,TH!D$3:K$3889,6,0)</f>
        <v>x</v>
      </c>
      <c r="P1391" s="175" t="str">
        <f>IF(M1391&lt;&gt;0,M1391,IF(ISNA(VLOOKUP(D1391,TH!D$4:K$3889,6,0))=TRUE,"Nợ HP",""))</f>
        <v/>
      </c>
      <c r="Q1391" s="174">
        <f t="shared" si="215"/>
        <v>1389</v>
      </c>
      <c r="R1391" s="175">
        <f t="shared" si="214"/>
        <v>1</v>
      </c>
    </row>
    <row r="1392" spans="1:18" ht="24.75" customHeight="1">
      <c r="A1392" s="54">
        <f t="shared" si="213"/>
        <v>1390</v>
      </c>
      <c r="B1392" s="55" t="str">
        <f t="shared" si="209"/>
        <v>K16I0328</v>
      </c>
      <c r="C1392" s="54">
        <f t="shared" si="210"/>
        <v>28</v>
      </c>
      <c r="D1392" s="50">
        <v>162324930</v>
      </c>
      <c r="E1392" s="57" t="s">
        <v>2066</v>
      </c>
      <c r="F1392" s="58" t="s">
        <v>291</v>
      </c>
      <c r="G1392" s="53" t="s">
        <v>1588</v>
      </c>
      <c r="H1392" s="51" t="s">
        <v>674</v>
      </c>
      <c r="I1392" s="56">
        <v>403</v>
      </c>
      <c r="J1392" s="52" t="s">
        <v>2047</v>
      </c>
      <c r="K1392" s="171" t="str">
        <f t="shared" si="218"/>
        <v>403K16I03</v>
      </c>
      <c r="L1392" s="172">
        <f t="shared" si="211"/>
        <v>1</v>
      </c>
      <c r="M1392" s="173"/>
      <c r="N1392" s="174" t="str">
        <f t="shared" si="212"/>
        <v/>
      </c>
      <c r="O1392" s="190" t="str">
        <f>VLOOKUP(D1392,TH!D$3:K$3889,6,0)</f>
        <v>x</v>
      </c>
      <c r="P1392" s="175" t="str">
        <f>IF(M1392&lt;&gt;0,M1392,IF(ISNA(VLOOKUP(D1392,TH!D$4:K$3889,6,0))=TRUE,"Nợ HP",""))</f>
        <v/>
      </c>
      <c r="Q1392" s="174">
        <f t="shared" si="215"/>
        <v>1390</v>
      </c>
      <c r="R1392" s="175">
        <f t="shared" si="214"/>
        <v>1</v>
      </c>
    </row>
    <row r="1393" spans="1:18" ht="24.75" customHeight="1">
      <c r="A1393" s="54">
        <f t="shared" si="213"/>
        <v>1391</v>
      </c>
      <c r="B1393" s="55" t="str">
        <f t="shared" si="209"/>
        <v>K16I0329</v>
      </c>
      <c r="C1393" s="54">
        <f t="shared" si="210"/>
        <v>29</v>
      </c>
      <c r="D1393" s="50">
        <v>162354083</v>
      </c>
      <c r="E1393" s="57" t="s">
        <v>2067</v>
      </c>
      <c r="F1393" s="58" t="s">
        <v>396</v>
      </c>
      <c r="G1393" s="53" t="s">
        <v>713</v>
      </c>
      <c r="H1393" s="51" t="s">
        <v>697</v>
      </c>
      <c r="I1393" s="56">
        <v>403</v>
      </c>
      <c r="J1393" s="52" t="s">
        <v>2047</v>
      </c>
      <c r="K1393" s="171" t="str">
        <f t="shared" si="218"/>
        <v>403K16I03</v>
      </c>
      <c r="L1393" s="172">
        <f t="shared" si="211"/>
        <v>1</v>
      </c>
      <c r="M1393" s="173"/>
      <c r="N1393" s="174" t="str">
        <f t="shared" si="212"/>
        <v/>
      </c>
      <c r="O1393" s="190" t="str">
        <f>VLOOKUP(D1393,TH!D$3:K$3889,6,0)</f>
        <v>x</v>
      </c>
      <c r="P1393" s="175" t="str">
        <f>IF(M1393&lt;&gt;0,M1393,IF(ISNA(VLOOKUP(D1393,TH!D$4:K$3889,6,0))=TRUE,"Nợ HP",""))</f>
        <v/>
      </c>
      <c r="Q1393" s="174">
        <f t="shared" si="215"/>
        <v>1391</v>
      </c>
      <c r="R1393" s="175">
        <f t="shared" si="214"/>
        <v>1</v>
      </c>
    </row>
    <row r="1394" spans="1:18" ht="24.75" customHeight="1">
      <c r="A1394" s="54">
        <f t="shared" si="213"/>
        <v>1392</v>
      </c>
      <c r="B1394" s="55" t="str">
        <f t="shared" si="209"/>
        <v>K16I0330</v>
      </c>
      <c r="C1394" s="54">
        <f t="shared" si="210"/>
        <v>30</v>
      </c>
      <c r="D1394" s="50">
        <v>162354087</v>
      </c>
      <c r="E1394" s="57" t="s">
        <v>2068</v>
      </c>
      <c r="F1394" s="58" t="s">
        <v>1334</v>
      </c>
      <c r="G1394" s="53" t="s">
        <v>1535</v>
      </c>
      <c r="H1394" s="51" t="s">
        <v>697</v>
      </c>
      <c r="I1394" s="56">
        <v>403</v>
      </c>
      <c r="J1394" s="52" t="s">
        <v>2047</v>
      </c>
      <c r="K1394" s="171" t="str">
        <f t="shared" si="218"/>
        <v>403K16I03</v>
      </c>
      <c r="L1394" s="172">
        <f t="shared" si="211"/>
        <v>1</v>
      </c>
      <c r="M1394" s="173"/>
      <c r="N1394" s="174" t="str">
        <f t="shared" si="212"/>
        <v/>
      </c>
      <c r="O1394" s="190" t="str">
        <f>VLOOKUP(D1394,TH!D$3:K$3889,6,0)</f>
        <v>x</v>
      </c>
      <c r="P1394" s="175" t="str">
        <f>IF(M1394&lt;&gt;0,M1394,IF(ISNA(VLOOKUP(D1394,TH!D$4:K$3889,6,0))=TRUE,"Nợ HP",""))</f>
        <v/>
      </c>
      <c r="Q1394" s="174">
        <f t="shared" si="215"/>
        <v>1392</v>
      </c>
      <c r="R1394" s="175">
        <f t="shared" si="214"/>
        <v>1</v>
      </c>
    </row>
    <row r="1395" spans="1:18" ht="24.75" customHeight="1">
      <c r="A1395" s="54">
        <f t="shared" si="213"/>
        <v>1393</v>
      </c>
      <c r="B1395" s="55" t="str">
        <f t="shared" si="209"/>
        <v>K16I0331</v>
      </c>
      <c r="C1395" s="54">
        <f t="shared" si="210"/>
        <v>31</v>
      </c>
      <c r="D1395" s="50">
        <v>162343871</v>
      </c>
      <c r="E1395" s="57" t="s">
        <v>350</v>
      </c>
      <c r="F1395" s="58" t="s">
        <v>657</v>
      </c>
      <c r="G1395" s="53" t="s">
        <v>1365</v>
      </c>
      <c r="H1395" s="51" t="s">
        <v>579</v>
      </c>
      <c r="I1395" s="56">
        <v>401</v>
      </c>
      <c r="J1395" s="52" t="s">
        <v>2047</v>
      </c>
      <c r="K1395" s="171" t="str">
        <f t="shared" si="218"/>
        <v>401K16I03</v>
      </c>
      <c r="L1395" s="172">
        <f t="shared" si="211"/>
        <v>1</v>
      </c>
      <c r="M1395" s="173"/>
      <c r="N1395" s="174" t="str">
        <f t="shared" si="212"/>
        <v/>
      </c>
      <c r="O1395" s="190" t="str">
        <f>VLOOKUP(D1395,TH!D$3:K$3889,6,0)</f>
        <v>x</v>
      </c>
      <c r="P1395" s="175" t="str">
        <f>IF(M1395&lt;&gt;0,M1395,IF(ISNA(VLOOKUP(D1395,TH!D$4:K$3889,6,0))=TRUE,"Nợ HP",""))</f>
        <v/>
      </c>
      <c r="Q1395" s="174">
        <f t="shared" si="215"/>
        <v>1393</v>
      </c>
      <c r="R1395" s="175">
        <f t="shared" si="214"/>
        <v>1</v>
      </c>
    </row>
    <row r="1396" spans="1:18" ht="24.75" customHeight="1">
      <c r="A1396" s="54">
        <f t="shared" si="213"/>
        <v>1394</v>
      </c>
      <c r="B1396" s="55" t="str">
        <f t="shared" si="209"/>
        <v>K16I0332</v>
      </c>
      <c r="C1396" s="54">
        <f t="shared" si="210"/>
        <v>32</v>
      </c>
      <c r="D1396" s="50">
        <v>152333155</v>
      </c>
      <c r="E1396" s="57" t="s">
        <v>2069</v>
      </c>
      <c r="F1396" s="58" t="s">
        <v>786</v>
      </c>
      <c r="G1396" s="53">
        <v>33514</v>
      </c>
      <c r="H1396" s="51" t="s">
        <v>579</v>
      </c>
      <c r="I1396" s="56">
        <v>401</v>
      </c>
      <c r="J1396" s="52" t="s">
        <v>2047</v>
      </c>
      <c r="K1396" s="171" t="str">
        <f t="shared" si="218"/>
        <v>401K16I03</v>
      </c>
      <c r="L1396" s="172">
        <f t="shared" si="211"/>
        <v>1</v>
      </c>
      <c r="M1396" s="173"/>
      <c r="N1396" s="174" t="str">
        <f t="shared" si="212"/>
        <v/>
      </c>
      <c r="O1396" s="190" t="str">
        <f>VLOOKUP(D1396,TH!D$3:K$3889,6,0)</f>
        <v>x</v>
      </c>
      <c r="P1396" s="175" t="str">
        <f>IF(M1396&lt;&gt;0,M1396,IF(ISNA(VLOOKUP(D1396,TH!D$4:K$3889,6,0))=TRUE,"Nợ HP",""))</f>
        <v/>
      </c>
      <c r="Q1396" s="174">
        <f t="shared" si="215"/>
        <v>1394</v>
      </c>
      <c r="R1396" s="175">
        <f t="shared" si="214"/>
        <v>1</v>
      </c>
    </row>
    <row r="1397" spans="1:18" ht="24.75" customHeight="1">
      <c r="A1397" s="54">
        <f t="shared" si="213"/>
        <v>1395</v>
      </c>
      <c r="B1397" s="55" t="str">
        <f t="shared" si="209"/>
        <v>K16I0333</v>
      </c>
      <c r="C1397" s="54">
        <f t="shared" si="210"/>
        <v>33</v>
      </c>
      <c r="D1397" s="50">
        <v>162354100</v>
      </c>
      <c r="E1397" s="57" t="s">
        <v>529</v>
      </c>
      <c r="F1397" s="58" t="s">
        <v>303</v>
      </c>
      <c r="G1397" s="53" t="s">
        <v>1209</v>
      </c>
      <c r="H1397" s="51" t="s">
        <v>574</v>
      </c>
      <c r="I1397" s="56">
        <v>403</v>
      </c>
      <c r="J1397" s="52" t="s">
        <v>2047</v>
      </c>
      <c r="K1397" s="171" t="str">
        <f t="shared" si="218"/>
        <v>403K16I03</v>
      </c>
      <c r="L1397" s="172">
        <f t="shared" si="211"/>
        <v>1</v>
      </c>
      <c r="M1397" s="173"/>
      <c r="N1397" s="174" t="str">
        <f t="shared" si="212"/>
        <v/>
      </c>
      <c r="O1397" s="190" t="str">
        <f>VLOOKUP(D1397,TH!D$3:K$3889,6,0)</f>
        <v>x</v>
      </c>
      <c r="P1397" s="175" t="str">
        <f>IF(M1397&lt;&gt;0,M1397,IF(ISNA(VLOOKUP(D1397,TH!D$4:K$3889,6,0))=TRUE,"Nợ HP",""))</f>
        <v/>
      </c>
      <c r="Q1397" s="174">
        <f t="shared" si="215"/>
        <v>1395</v>
      </c>
      <c r="R1397" s="175">
        <f t="shared" si="214"/>
        <v>1</v>
      </c>
    </row>
    <row r="1398" spans="1:18" ht="24.75" customHeight="1">
      <c r="A1398" s="54">
        <f t="shared" si="213"/>
        <v>1396</v>
      </c>
      <c r="B1398" s="55" t="str">
        <f t="shared" si="209"/>
        <v>K16I0334</v>
      </c>
      <c r="C1398" s="54">
        <f t="shared" si="210"/>
        <v>34</v>
      </c>
      <c r="D1398" s="50">
        <v>162354101</v>
      </c>
      <c r="E1398" s="57" t="s">
        <v>1537</v>
      </c>
      <c r="F1398" s="58" t="s">
        <v>305</v>
      </c>
      <c r="G1398" s="53" t="s">
        <v>1799</v>
      </c>
      <c r="H1398" s="51" t="s">
        <v>674</v>
      </c>
      <c r="I1398" s="56">
        <v>403</v>
      </c>
      <c r="J1398" s="52" t="s">
        <v>2047</v>
      </c>
      <c r="K1398" s="171" t="str">
        <f t="shared" si="218"/>
        <v>403K16I03</v>
      </c>
      <c r="L1398" s="172">
        <f t="shared" si="211"/>
        <v>1</v>
      </c>
      <c r="M1398" s="173"/>
      <c r="N1398" s="174" t="str">
        <f t="shared" si="212"/>
        <v/>
      </c>
      <c r="O1398" s="190" t="str">
        <f>VLOOKUP(D1398,TH!D$3:K$3889,6,0)</f>
        <v>x</v>
      </c>
      <c r="P1398" s="175" t="str">
        <f>IF(M1398&lt;&gt;0,M1398,IF(ISNA(VLOOKUP(D1398,TH!D$4:K$3889,6,0))=TRUE,"Nợ HP",""))</f>
        <v/>
      </c>
      <c r="Q1398" s="174">
        <f t="shared" si="215"/>
        <v>1396</v>
      </c>
      <c r="R1398" s="175">
        <f t="shared" si="214"/>
        <v>1</v>
      </c>
    </row>
    <row r="1399" spans="1:18" ht="24.75" customHeight="1">
      <c r="A1399" s="54">
        <f t="shared" si="213"/>
        <v>1397</v>
      </c>
      <c r="B1399" s="55" t="str">
        <f t="shared" si="209"/>
        <v>K16I0335</v>
      </c>
      <c r="C1399" s="54">
        <f t="shared" si="210"/>
        <v>35</v>
      </c>
      <c r="D1399" s="50">
        <v>162343875</v>
      </c>
      <c r="E1399" s="57" t="s">
        <v>2070</v>
      </c>
      <c r="F1399" s="58" t="s">
        <v>730</v>
      </c>
      <c r="G1399" s="53" t="s">
        <v>888</v>
      </c>
      <c r="H1399" s="51" t="s">
        <v>579</v>
      </c>
      <c r="I1399" s="56">
        <v>401</v>
      </c>
      <c r="J1399" s="52" t="s">
        <v>2047</v>
      </c>
      <c r="K1399" s="171" t="str">
        <f t="shared" si="218"/>
        <v>401K16I03</v>
      </c>
      <c r="L1399" s="172">
        <f t="shared" si="211"/>
        <v>1</v>
      </c>
      <c r="M1399" s="173"/>
      <c r="N1399" s="174" t="str">
        <f t="shared" si="212"/>
        <v/>
      </c>
      <c r="O1399" s="190" t="str">
        <f>VLOOKUP(D1399,TH!D$3:K$3889,6,0)</f>
        <v>x</v>
      </c>
      <c r="P1399" s="175" t="str">
        <f>IF(M1399&lt;&gt;0,M1399,IF(ISNA(VLOOKUP(D1399,TH!D$4:K$3889,6,0))=TRUE,"Nợ HP",""))</f>
        <v/>
      </c>
      <c r="Q1399" s="174">
        <f t="shared" si="215"/>
        <v>1397</v>
      </c>
      <c r="R1399" s="175">
        <f t="shared" si="214"/>
        <v>1</v>
      </c>
    </row>
    <row r="1400" spans="1:18" ht="24.75" customHeight="1">
      <c r="A1400" s="54">
        <f t="shared" si="213"/>
        <v>1398</v>
      </c>
      <c r="B1400" s="55" t="str">
        <f t="shared" si="209"/>
        <v>K16I0336</v>
      </c>
      <c r="C1400" s="54">
        <f t="shared" si="210"/>
        <v>36</v>
      </c>
      <c r="D1400" s="50">
        <v>162163205</v>
      </c>
      <c r="E1400" s="57" t="s">
        <v>2071</v>
      </c>
      <c r="F1400" s="58" t="s">
        <v>571</v>
      </c>
      <c r="G1400" s="53">
        <v>33104</v>
      </c>
      <c r="H1400" s="51" t="s">
        <v>697</v>
      </c>
      <c r="I1400" s="56">
        <v>403</v>
      </c>
      <c r="J1400" s="52" t="s">
        <v>2047</v>
      </c>
      <c r="K1400" s="171" t="str">
        <f t="shared" si="218"/>
        <v>403K16I03</v>
      </c>
      <c r="L1400" s="172">
        <f t="shared" si="211"/>
        <v>1</v>
      </c>
      <c r="M1400" s="173"/>
      <c r="N1400" s="174" t="str">
        <f t="shared" si="212"/>
        <v/>
      </c>
      <c r="O1400" s="190" t="str">
        <f>VLOOKUP(D1400,TH!D$3:K$3889,6,0)</f>
        <v>x</v>
      </c>
      <c r="P1400" s="175" t="str">
        <f>IF(M1400&lt;&gt;0,M1400,IF(ISNA(VLOOKUP(D1400,TH!D$4:K$3889,6,0))=TRUE,"Nợ HP",""))</f>
        <v/>
      </c>
      <c r="Q1400" s="174">
        <f t="shared" si="215"/>
        <v>1398</v>
      </c>
      <c r="R1400" s="175">
        <f t="shared" si="214"/>
        <v>1</v>
      </c>
    </row>
    <row r="1401" spans="1:18" ht="24.75" customHeight="1">
      <c r="A1401" s="54">
        <f t="shared" si="213"/>
        <v>1399</v>
      </c>
      <c r="B1401" s="55" t="str">
        <f t="shared" si="209"/>
        <v>K16I0337</v>
      </c>
      <c r="C1401" s="54">
        <f t="shared" si="210"/>
        <v>37</v>
      </c>
      <c r="D1401" s="333">
        <v>152253086</v>
      </c>
      <c r="E1401" s="334" t="s">
        <v>1452</v>
      </c>
      <c r="F1401" s="335" t="s">
        <v>601</v>
      </c>
      <c r="G1401" s="336"/>
      <c r="H1401" s="51" t="s">
        <v>2372</v>
      </c>
      <c r="I1401" s="56">
        <v>301</v>
      </c>
      <c r="J1401" s="52" t="s">
        <v>2047</v>
      </c>
      <c r="K1401" s="171" t="str">
        <f t="shared" ref="K1401" si="219">I1401&amp;J1401</f>
        <v>301K16I03</v>
      </c>
      <c r="L1401" s="172">
        <f t="shared" si="211"/>
        <v>1</v>
      </c>
      <c r="M1401" s="173">
        <v>25021</v>
      </c>
      <c r="N1401" s="174" t="str">
        <f t="shared" ref="N1401" si="220">IF(M1401&lt;&gt;0,"Học Ghép","")</f>
        <v>Học Ghép</v>
      </c>
      <c r="O1401" s="190" t="e">
        <f>VLOOKUP(D1401,TH!D$3:K$3889,6,0)</f>
        <v>#N/A</v>
      </c>
      <c r="P1401" s="175">
        <f>IF(M1401&lt;&gt;0,M1401,IF(ISNA(VLOOKUP(D1401,TH!D$4:K$3889,6,0))=TRUE,"Nợ HP",""))</f>
        <v>25021</v>
      </c>
      <c r="Q1401" s="174">
        <f t="shared" si="215"/>
        <v>1399</v>
      </c>
      <c r="R1401" s="175">
        <f t="shared" si="214"/>
        <v>1</v>
      </c>
    </row>
    <row r="1402" spans="1:18" ht="24.75" customHeight="1">
      <c r="A1402" s="54">
        <f t="shared" si="213"/>
        <v>1400</v>
      </c>
      <c r="B1402" s="55" t="str">
        <f t="shared" si="209"/>
        <v>K16I0401</v>
      </c>
      <c r="C1402" s="54">
        <f t="shared" si="210"/>
        <v>1</v>
      </c>
      <c r="D1402" s="50">
        <v>162324792</v>
      </c>
      <c r="E1402" s="57" t="s">
        <v>913</v>
      </c>
      <c r="F1402" s="58" t="s">
        <v>486</v>
      </c>
      <c r="G1402" s="53" t="s">
        <v>2072</v>
      </c>
      <c r="H1402" s="51" t="s">
        <v>805</v>
      </c>
      <c r="I1402" s="56">
        <v>406</v>
      </c>
      <c r="J1402" s="52" t="s">
        <v>2073</v>
      </c>
      <c r="K1402" s="171" t="str">
        <f t="shared" si="218"/>
        <v>406K16I04</v>
      </c>
      <c r="L1402" s="172">
        <f t="shared" si="211"/>
        <v>1</v>
      </c>
      <c r="M1402" s="173"/>
      <c r="N1402" s="174" t="str">
        <f t="shared" si="212"/>
        <v/>
      </c>
      <c r="O1402" s="190" t="str">
        <f>VLOOKUP(D1402,TH!D$3:K$3889,6,0)</f>
        <v>x</v>
      </c>
      <c r="P1402" s="175" t="str">
        <f>IF(M1402&lt;&gt;0,M1402,IF(ISNA(VLOOKUP(D1402,TH!D$4:K$3889,6,0))=TRUE,"Nợ HP",""))</f>
        <v/>
      </c>
      <c r="Q1402" s="174">
        <f t="shared" si="215"/>
        <v>1400</v>
      </c>
      <c r="R1402" s="175">
        <f t="shared" si="214"/>
        <v>1</v>
      </c>
    </row>
    <row r="1403" spans="1:18" ht="24.75" customHeight="1">
      <c r="A1403" s="54">
        <f t="shared" si="213"/>
        <v>1401</v>
      </c>
      <c r="B1403" s="55" t="str">
        <f t="shared" si="209"/>
        <v>K16I0402</v>
      </c>
      <c r="C1403" s="54">
        <f t="shared" si="210"/>
        <v>2</v>
      </c>
      <c r="D1403" s="50">
        <v>162324794</v>
      </c>
      <c r="E1403" s="57" t="s">
        <v>813</v>
      </c>
      <c r="F1403" s="58" t="s">
        <v>2074</v>
      </c>
      <c r="G1403" s="53" t="s">
        <v>1031</v>
      </c>
      <c r="H1403" s="51" t="s">
        <v>864</v>
      </c>
      <c r="I1403" s="56">
        <v>406</v>
      </c>
      <c r="J1403" s="52" t="s">
        <v>2073</v>
      </c>
      <c r="K1403" s="171" t="str">
        <f t="shared" si="218"/>
        <v>406K16I04</v>
      </c>
      <c r="L1403" s="172">
        <f t="shared" si="211"/>
        <v>1</v>
      </c>
      <c r="M1403" s="173"/>
      <c r="N1403" s="174" t="str">
        <f t="shared" si="212"/>
        <v/>
      </c>
      <c r="O1403" s="190" t="str">
        <f>VLOOKUP(D1403,TH!D$3:K$3889,6,0)</f>
        <v>x</v>
      </c>
      <c r="P1403" s="175" t="str">
        <f>IF(M1403&lt;&gt;0,M1403,IF(ISNA(VLOOKUP(D1403,TH!D$4:K$3889,6,0))=TRUE,"Nợ HP",""))</f>
        <v/>
      </c>
      <c r="Q1403" s="174">
        <f t="shared" si="215"/>
        <v>1401</v>
      </c>
      <c r="R1403" s="175">
        <f t="shared" si="214"/>
        <v>1</v>
      </c>
    </row>
    <row r="1404" spans="1:18" ht="24.75" customHeight="1">
      <c r="A1404" s="54">
        <f t="shared" si="213"/>
        <v>1402</v>
      </c>
      <c r="B1404" s="55" t="str">
        <f t="shared" si="209"/>
        <v>K16I0403</v>
      </c>
      <c r="C1404" s="54">
        <f t="shared" si="210"/>
        <v>3</v>
      </c>
      <c r="D1404" s="50">
        <v>162324796</v>
      </c>
      <c r="E1404" s="57" t="s">
        <v>813</v>
      </c>
      <c r="F1404" s="58" t="s">
        <v>2075</v>
      </c>
      <c r="G1404" s="53" t="s">
        <v>260</v>
      </c>
      <c r="H1404" s="51" t="s">
        <v>805</v>
      </c>
      <c r="I1404" s="56">
        <v>406</v>
      </c>
      <c r="J1404" s="52" t="s">
        <v>2073</v>
      </c>
      <c r="K1404" s="171" t="str">
        <f t="shared" si="218"/>
        <v>406K16I04</v>
      </c>
      <c r="L1404" s="172">
        <f t="shared" si="211"/>
        <v>1</v>
      </c>
      <c r="M1404" s="173"/>
      <c r="N1404" s="174" t="str">
        <f t="shared" si="212"/>
        <v/>
      </c>
      <c r="O1404" s="190" t="str">
        <f>VLOOKUP(D1404,TH!D$3:K$3889,6,0)</f>
        <v>x</v>
      </c>
      <c r="P1404" s="175" t="str">
        <f>IF(M1404&lt;&gt;0,M1404,IF(ISNA(VLOOKUP(D1404,TH!D$4:K$3889,6,0))=TRUE,"Nợ HP",""))</f>
        <v/>
      </c>
      <c r="Q1404" s="174">
        <f t="shared" si="215"/>
        <v>1402</v>
      </c>
      <c r="R1404" s="175">
        <f t="shared" si="214"/>
        <v>1</v>
      </c>
    </row>
    <row r="1405" spans="1:18" ht="24.75" customHeight="1">
      <c r="A1405" s="54">
        <f t="shared" si="213"/>
        <v>1403</v>
      </c>
      <c r="B1405" s="55" t="str">
        <f t="shared" si="209"/>
        <v>K16I0404</v>
      </c>
      <c r="C1405" s="54">
        <f t="shared" si="210"/>
        <v>4</v>
      </c>
      <c r="D1405" s="50">
        <v>162324801</v>
      </c>
      <c r="E1405" s="57" t="s">
        <v>1816</v>
      </c>
      <c r="F1405" s="58" t="s">
        <v>1298</v>
      </c>
      <c r="G1405" s="53" t="s">
        <v>1011</v>
      </c>
      <c r="H1405" s="51" t="s">
        <v>864</v>
      </c>
      <c r="I1405" s="56">
        <v>406</v>
      </c>
      <c r="J1405" s="52" t="s">
        <v>2073</v>
      </c>
      <c r="K1405" s="171" t="str">
        <f t="shared" si="218"/>
        <v>406K16I04</v>
      </c>
      <c r="L1405" s="172">
        <f t="shared" si="211"/>
        <v>1</v>
      </c>
      <c r="M1405" s="173"/>
      <c r="N1405" s="174" t="str">
        <f t="shared" si="212"/>
        <v/>
      </c>
      <c r="O1405" s="190" t="str">
        <f>VLOOKUP(D1405,TH!D$3:K$3889,6,0)</f>
        <v>x</v>
      </c>
      <c r="P1405" s="175" t="str">
        <f>IF(M1405&lt;&gt;0,M1405,IF(ISNA(VLOOKUP(D1405,TH!D$4:K$3889,6,0))=TRUE,"Nợ HP",""))</f>
        <v/>
      </c>
      <c r="Q1405" s="174">
        <f t="shared" si="215"/>
        <v>1403</v>
      </c>
      <c r="R1405" s="175">
        <f t="shared" si="214"/>
        <v>1</v>
      </c>
    </row>
    <row r="1406" spans="1:18" ht="24.75" customHeight="1">
      <c r="A1406" s="54">
        <f t="shared" si="213"/>
        <v>1404</v>
      </c>
      <c r="B1406" s="55" t="str">
        <f t="shared" si="209"/>
        <v>K16I0405</v>
      </c>
      <c r="C1406" s="54">
        <f t="shared" si="210"/>
        <v>5</v>
      </c>
      <c r="D1406" s="50">
        <v>162324804</v>
      </c>
      <c r="E1406" s="57" t="s">
        <v>2076</v>
      </c>
      <c r="F1406" s="58" t="s">
        <v>1470</v>
      </c>
      <c r="G1406" s="53" t="s">
        <v>2077</v>
      </c>
      <c r="H1406" s="51" t="s">
        <v>805</v>
      </c>
      <c r="I1406" s="56">
        <v>406</v>
      </c>
      <c r="J1406" s="52" t="s">
        <v>2073</v>
      </c>
      <c r="K1406" s="171" t="str">
        <f t="shared" si="218"/>
        <v>406K16I04</v>
      </c>
      <c r="L1406" s="172">
        <f t="shared" si="211"/>
        <v>1</v>
      </c>
      <c r="M1406" s="173"/>
      <c r="N1406" s="174" t="str">
        <f t="shared" si="212"/>
        <v/>
      </c>
      <c r="O1406" s="190" t="str">
        <f>VLOOKUP(D1406,TH!D$3:K$3889,6,0)</f>
        <v>x</v>
      </c>
      <c r="P1406" s="175" t="str">
        <f>IF(M1406&lt;&gt;0,M1406,IF(ISNA(VLOOKUP(D1406,TH!D$4:K$3889,6,0))=TRUE,"Nợ HP",""))</f>
        <v/>
      </c>
      <c r="Q1406" s="174">
        <f t="shared" si="215"/>
        <v>1404</v>
      </c>
      <c r="R1406" s="175">
        <f t="shared" si="214"/>
        <v>1</v>
      </c>
    </row>
    <row r="1407" spans="1:18" ht="24.75" customHeight="1">
      <c r="A1407" s="54">
        <f t="shared" si="213"/>
        <v>1405</v>
      </c>
      <c r="B1407" s="55" t="str">
        <f t="shared" si="209"/>
        <v>K16I0406</v>
      </c>
      <c r="C1407" s="54">
        <f t="shared" si="210"/>
        <v>6</v>
      </c>
      <c r="D1407" s="50">
        <v>162314539</v>
      </c>
      <c r="E1407" s="57" t="s">
        <v>2078</v>
      </c>
      <c r="F1407" s="58" t="s">
        <v>1122</v>
      </c>
      <c r="G1407" s="53" t="s">
        <v>2011</v>
      </c>
      <c r="H1407" s="51" t="s">
        <v>864</v>
      </c>
      <c r="I1407" s="56">
        <v>406</v>
      </c>
      <c r="J1407" s="52" t="s">
        <v>2073</v>
      </c>
      <c r="K1407" s="171" t="str">
        <f t="shared" si="218"/>
        <v>406K16I04</v>
      </c>
      <c r="L1407" s="172">
        <f t="shared" si="211"/>
        <v>1</v>
      </c>
      <c r="M1407" s="173"/>
      <c r="N1407" s="174" t="str">
        <f t="shared" si="212"/>
        <v/>
      </c>
      <c r="O1407" s="190" t="str">
        <f>VLOOKUP(D1407,TH!D$3:K$3889,6,0)</f>
        <v>x</v>
      </c>
      <c r="P1407" s="175" t="str">
        <f>IF(M1407&lt;&gt;0,M1407,IF(ISNA(VLOOKUP(D1407,TH!D$4:K$3889,6,0))=TRUE,"Nợ HP",""))</f>
        <v/>
      </c>
      <c r="Q1407" s="174">
        <f t="shared" si="215"/>
        <v>1405</v>
      </c>
      <c r="R1407" s="175">
        <f t="shared" si="214"/>
        <v>1</v>
      </c>
    </row>
    <row r="1408" spans="1:18" ht="24.75" customHeight="1">
      <c r="A1408" s="54">
        <f t="shared" si="213"/>
        <v>1406</v>
      </c>
      <c r="B1408" s="55" t="str">
        <f t="shared" si="209"/>
        <v>K16I0407</v>
      </c>
      <c r="C1408" s="54">
        <f t="shared" si="210"/>
        <v>7</v>
      </c>
      <c r="D1408" s="50">
        <v>162326545</v>
      </c>
      <c r="E1408" s="57" t="s">
        <v>937</v>
      </c>
      <c r="F1408" s="58" t="s">
        <v>808</v>
      </c>
      <c r="G1408" s="53" t="s">
        <v>375</v>
      </c>
      <c r="H1408" s="51" t="s">
        <v>864</v>
      </c>
      <c r="I1408" s="56">
        <v>406</v>
      </c>
      <c r="J1408" s="52" t="s">
        <v>2073</v>
      </c>
      <c r="K1408" s="171" t="str">
        <f t="shared" si="218"/>
        <v>406K16I04</v>
      </c>
      <c r="L1408" s="172">
        <f t="shared" si="211"/>
        <v>1</v>
      </c>
      <c r="M1408" s="173"/>
      <c r="N1408" s="174" t="str">
        <f t="shared" si="212"/>
        <v/>
      </c>
      <c r="O1408" s="190" t="str">
        <f>VLOOKUP(D1408,TH!D$3:K$3889,6,0)</f>
        <v>x</v>
      </c>
      <c r="P1408" s="175" t="str">
        <f>IF(M1408&lt;&gt;0,M1408,IF(ISNA(VLOOKUP(D1408,TH!D$4:K$3889,6,0))=TRUE,"Nợ HP",""))</f>
        <v/>
      </c>
      <c r="Q1408" s="174">
        <f t="shared" si="215"/>
        <v>1406</v>
      </c>
      <c r="R1408" s="175">
        <f t="shared" si="214"/>
        <v>1</v>
      </c>
    </row>
    <row r="1409" spans="1:18" ht="24.75" customHeight="1">
      <c r="A1409" s="54">
        <f t="shared" si="213"/>
        <v>1407</v>
      </c>
      <c r="B1409" s="55" t="str">
        <f t="shared" si="209"/>
        <v>K16I0408</v>
      </c>
      <c r="C1409" s="54">
        <f t="shared" si="210"/>
        <v>8</v>
      </c>
      <c r="D1409" s="50">
        <v>162324815</v>
      </c>
      <c r="E1409" s="57" t="s">
        <v>2079</v>
      </c>
      <c r="F1409" s="58" t="s">
        <v>331</v>
      </c>
      <c r="G1409" s="53" t="s">
        <v>1218</v>
      </c>
      <c r="H1409" s="51" t="s">
        <v>916</v>
      </c>
      <c r="I1409" s="56">
        <v>406</v>
      </c>
      <c r="J1409" s="52" t="s">
        <v>2073</v>
      </c>
      <c r="K1409" s="171" t="str">
        <f t="shared" si="218"/>
        <v>406K16I04</v>
      </c>
      <c r="L1409" s="172">
        <f t="shared" si="211"/>
        <v>1</v>
      </c>
      <c r="M1409" s="173"/>
      <c r="N1409" s="174" t="str">
        <f t="shared" si="212"/>
        <v/>
      </c>
      <c r="O1409" s="190" t="str">
        <f>VLOOKUP(D1409,TH!D$3:K$3889,6,0)</f>
        <v>x</v>
      </c>
      <c r="P1409" s="175" t="str">
        <f>IF(M1409&lt;&gt;0,M1409,IF(ISNA(VLOOKUP(D1409,TH!D$4:K$3889,6,0))=TRUE,"Nợ HP",""))</f>
        <v/>
      </c>
      <c r="Q1409" s="174">
        <f t="shared" si="215"/>
        <v>1407</v>
      </c>
      <c r="R1409" s="175">
        <f t="shared" si="214"/>
        <v>1</v>
      </c>
    </row>
    <row r="1410" spans="1:18" ht="24.75" customHeight="1">
      <c r="A1410" s="54">
        <f t="shared" si="213"/>
        <v>1408</v>
      </c>
      <c r="B1410" s="55" t="str">
        <f t="shared" si="209"/>
        <v>K16I0409</v>
      </c>
      <c r="C1410" s="54">
        <f t="shared" si="210"/>
        <v>9</v>
      </c>
      <c r="D1410" s="50">
        <v>162324821</v>
      </c>
      <c r="E1410" s="57" t="s">
        <v>1130</v>
      </c>
      <c r="F1410" s="58" t="s">
        <v>428</v>
      </c>
      <c r="G1410" s="53" t="s">
        <v>1171</v>
      </c>
      <c r="H1410" s="51" t="s">
        <v>805</v>
      </c>
      <c r="I1410" s="56">
        <v>406</v>
      </c>
      <c r="J1410" s="52" t="s">
        <v>2073</v>
      </c>
      <c r="K1410" s="171" t="str">
        <f t="shared" si="218"/>
        <v>406K16I04</v>
      </c>
      <c r="L1410" s="172">
        <f t="shared" si="211"/>
        <v>1</v>
      </c>
      <c r="M1410" s="173"/>
      <c r="N1410" s="174" t="str">
        <f t="shared" si="212"/>
        <v/>
      </c>
      <c r="O1410" s="190" t="str">
        <f>VLOOKUP(D1410,TH!D$3:K$3889,6,0)</f>
        <v>x</v>
      </c>
      <c r="P1410" s="175" t="str">
        <f>IF(M1410&lt;&gt;0,M1410,IF(ISNA(VLOOKUP(D1410,TH!D$4:K$3889,6,0))=TRUE,"Nợ HP",""))</f>
        <v/>
      </c>
      <c r="Q1410" s="174">
        <f t="shared" si="215"/>
        <v>1408</v>
      </c>
      <c r="R1410" s="175">
        <f t="shared" si="214"/>
        <v>1</v>
      </c>
    </row>
    <row r="1411" spans="1:18" ht="24.75" customHeight="1">
      <c r="A1411" s="54">
        <f t="shared" si="213"/>
        <v>1409</v>
      </c>
      <c r="B1411" s="55" t="str">
        <f t="shared" ref="B1411:B1474" si="221">J1411&amp;TEXT(C1411,"00")</f>
        <v>K16I0410</v>
      </c>
      <c r="C1411" s="54">
        <f t="shared" ref="C1411:C1474" si="222">IF(J1411&lt;&gt;J1410,1,C1410+1)</f>
        <v>10</v>
      </c>
      <c r="D1411" s="50">
        <v>162324830</v>
      </c>
      <c r="E1411" s="57" t="s">
        <v>2080</v>
      </c>
      <c r="F1411" s="58" t="s">
        <v>2081</v>
      </c>
      <c r="G1411" s="53" t="s">
        <v>718</v>
      </c>
      <c r="H1411" s="51" t="s">
        <v>916</v>
      </c>
      <c r="I1411" s="56">
        <v>406</v>
      </c>
      <c r="J1411" s="52" t="s">
        <v>2073</v>
      </c>
      <c r="K1411" s="171" t="str">
        <f t="shared" si="218"/>
        <v>406K16I04</v>
      </c>
      <c r="L1411" s="172">
        <f t="shared" ref="L1411:L1474" si="223">COUNTIF($D$3:$D$4101,D1411)</f>
        <v>1</v>
      </c>
      <c r="M1411" s="173"/>
      <c r="N1411" s="174" t="str">
        <f t="shared" si="212"/>
        <v/>
      </c>
      <c r="O1411" s="190" t="str">
        <f>VLOOKUP(D1411,TH!D$3:K$3889,6,0)</f>
        <v>x</v>
      </c>
      <c r="P1411" s="175" t="str">
        <f>IF(M1411&lt;&gt;0,M1411,IF(ISNA(VLOOKUP(D1411,TH!D$4:K$3889,6,0))=TRUE,"Nợ HP",""))</f>
        <v/>
      </c>
      <c r="Q1411" s="174">
        <f t="shared" si="215"/>
        <v>1409</v>
      </c>
      <c r="R1411" s="175">
        <f t="shared" si="214"/>
        <v>1</v>
      </c>
    </row>
    <row r="1412" spans="1:18" ht="24.75" customHeight="1">
      <c r="A1412" s="54">
        <f t="shared" si="213"/>
        <v>1410</v>
      </c>
      <c r="B1412" s="55" t="str">
        <f t="shared" si="221"/>
        <v>K16I0411</v>
      </c>
      <c r="C1412" s="54">
        <f t="shared" si="222"/>
        <v>11</v>
      </c>
      <c r="D1412" s="50">
        <v>162324832</v>
      </c>
      <c r="E1412" s="57" t="s">
        <v>831</v>
      </c>
      <c r="F1412" s="58" t="s">
        <v>432</v>
      </c>
      <c r="G1412" s="53" t="s">
        <v>531</v>
      </c>
      <c r="H1412" s="51" t="s">
        <v>916</v>
      </c>
      <c r="I1412" s="56">
        <v>406</v>
      </c>
      <c r="J1412" s="52" t="s">
        <v>2073</v>
      </c>
      <c r="K1412" s="171" t="str">
        <f t="shared" si="218"/>
        <v>406K16I04</v>
      </c>
      <c r="L1412" s="172">
        <f t="shared" si="223"/>
        <v>1</v>
      </c>
      <c r="M1412" s="173"/>
      <c r="N1412" s="174" t="str">
        <f t="shared" si="212"/>
        <v/>
      </c>
      <c r="O1412" s="190" t="str">
        <f>VLOOKUP(D1412,TH!D$3:K$3889,6,0)</f>
        <v>x</v>
      </c>
      <c r="P1412" s="175" t="str">
        <f>IF(M1412&lt;&gt;0,M1412,IF(ISNA(VLOOKUP(D1412,TH!D$4:K$3889,6,0))=TRUE,"Nợ HP",""))</f>
        <v/>
      </c>
      <c r="Q1412" s="174">
        <f t="shared" si="215"/>
        <v>1410</v>
      </c>
      <c r="R1412" s="175">
        <f t="shared" si="214"/>
        <v>1</v>
      </c>
    </row>
    <row r="1413" spans="1:18" ht="24.75" customHeight="1">
      <c r="A1413" s="54">
        <f t="shared" si="213"/>
        <v>1411</v>
      </c>
      <c r="B1413" s="55" t="str">
        <f t="shared" si="221"/>
        <v>K16I0412</v>
      </c>
      <c r="C1413" s="54">
        <f t="shared" si="222"/>
        <v>12</v>
      </c>
      <c r="D1413" s="50">
        <v>162326547</v>
      </c>
      <c r="E1413" s="57" t="s">
        <v>2082</v>
      </c>
      <c r="F1413" s="58" t="s">
        <v>208</v>
      </c>
      <c r="G1413" s="53" t="s">
        <v>389</v>
      </c>
      <c r="H1413" s="51" t="s">
        <v>916</v>
      </c>
      <c r="I1413" s="56">
        <v>406</v>
      </c>
      <c r="J1413" s="52" t="s">
        <v>2073</v>
      </c>
      <c r="K1413" s="171" t="str">
        <f t="shared" si="218"/>
        <v>406K16I04</v>
      </c>
      <c r="L1413" s="172">
        <f t="shared" si="223"/>
        <v>1</v>
      </c>
      <c r="M1413" s="173"/>
      <c r="N1413" s="174" t="str">
        <f t="shared" si="212"/>
        <v/>
      </c>
      <c r="O1413" s="190" t="str">
        <f>VLOOKUP(D1413,TH!D$3:K$3889,6,0)</f>
        <v>x</v>
      </c>
      <c r="P1413" s="175" t="str">
        <f>IF(M1413&lt;&gt;0,M1413,IF(ISNA(VLOOKUP(D1413,TH!D$4:K$3889,6,0))=TRUE,"Nợ HP",""))</f>
        <v/>
      </c>
      <c r="Q1413" s="174">
        <f t="shared" si="215"/>
        <v>1411</v>
      </c>
      <c r="R1413" s="175">
        <f t="shared" si="214"/>
        <v>1</v>
      </c>
    </row>
    <row r="1414" spans="1:18" ht="24.75" customHeight="1">
      <c r="A1414" s="54">
        <f t="shared" si="213"/>
        <v>1412</v>
      </c>
      <c r="B1414" s="55" t="str">
        <f t="shared" si="221"/>
        <v>K16I0413</v>
      </c>
      <c r="C1414" s="54">
        <f t="shared" si="222"/>
        <v>13</v>
      </c>
      <c r="D1414" s="50">
        <v>162324840</v>
      </c>
      <c r="E1414" s="57" t="s">
        <v>2083</v>
      </c>
      <c r="F1414" s="58" t="s">
        <v>146</v>
      </c>
      <c r="G1414" s="53" t="s">
        <v>1397</v>
      </c>
      <c r="H1414" s="51" t="s">
        <v>805</v>
      </c>
      <c r="I1414" s="56">
        <v>406</v>
      </c>
      <c r="J1414" s="52" t="s">
        <v>2073</v>
      </c>
      <c r="K1414" s="171" t="str">
        <f t="shared" si="218"/>
        <v>406K16I04</v>
      </c>
      <c r="L1414" s="172">
        <f t="shared" si="223"/>
        <v>1</v>
      </c>
      <c r="M1414" s="173"/>
      <c r="N1414" s="174" t="str">
        <f t="shared" ref="N1414:N1479" si="224">IF(M1414&lt;&gt;0,"Học Ghép","")</f>
        <v/>
      </c>
      <c r="O1414" s="190" t="str">
        <f>VLOOKUP(D1414,TH!D$3:K$3889,6,0)</f>
        <v>x</v>
      </c>
      <c r="P1414" s="175" t="str">
        <f>IF(M1414&lt;&gt;0,M1414,IF(ISNA(VLOOKUP(D1414,TH!D$4:K$3889,6,0))=TRUE,"Nợ HP",""))</f>
        <v/>
      </c>
      <c r="Q1414" s="174">
        <f t="shared" si="215"/>
        <v>1412</v>
      </c>
      <c r="R1414" s="175">
        <f t="shared" si="214"/>
        <v>1</v>
      </c>
    </row>
    <row r="1415" spans="1:18" ht="24.75" customHeight="1">
      <c r="A1415" s="54">
        <f t="shared" si="213"/>
        <v>1413</v>
      </c>
      <c r="B1415" s="55" t="str">
        <f t="shared" si="221"/>
        <v>K16I0414</v>
      </c>
      <c r="C1415" s="54">
        <f t="shared" si="222"/>
        <v>14</v>
      </c>
      <c r="D1415" s="50">
        <v>162324843</v>
      </c>
      <c r="E1415" s="57" t="s">
        <v>880</v>
      </c>
      <c r="F1415" s="58" t="s">
        <v>437</v>
      </c>
      <c r="G1415" s="53" t="s">
        <v>909</v>
      </c>
      <c r="H1415" s="51" t="s">
        <v>864</v>
      </c>
      <c r="I1415" s="56">
        <v>406</v>
      </c>
      <c r="J1415" s="52" t="s">
        <v>2073</v>
      </c>
      <c r="K1415" s="171" t="str">
        <f t="shared" si="218"/>
        <v>406K16I04</v>
      </c>
      <c r="L1415" s="172">
        <f t="shared" si="223"/>
        <v>1</v>
      </c>
      <c r="M1415" s="173"/>
      <c r="N1415" s="174" t="str">
        <f t="shared" si="224"/>
        <v/>
      </c>
      <c r="O1415" s="190" t="str">
        <f>VLOOKUP(D1415,TH!D$3:K$3889,6,0)</f>
        <v>x</v>
      </c>
      <c r="P1415" s="175" t="str">
        <f>IF(M1415&lt;&gt;0,M1415,IF(ISNA(VLOOKUP(D1415,TH!D$4:K$3889,6,0))=TRUE,"Nợ HP",""))</f>
        <v/>
      </c>
      <c r="Q1415" s="174">
        <f t="shared" si="215"/>
        <v>1413</v>
      </c>
      <c r="R1415" s="175">
        <f t="shared" si="214"/>
        <v>1</v>
      </c>
    </row>
    <row r="1416" spans="1:18" ht="24.75" customHeight="1">
      <c r="A1416" s="54">
        <f t="shared" ref="A1416:A1479" si="225">A1415+1</f>
        <v>1414</v>
      </c>
      <c r="B1416" s="55" t="str">
        <f t="shared" si="221"/>
        <v>K16I0415</v>
      </c>
      <c r="C1416" s="54">
        <f t="shared" si="222"/>
        <v>15</v>
      </c>
      <c r="D1416" s="50">
        <v>162324852</v>
      </c>
      <c r="E1416" s="57" t="s">
        <v>847</v>
      </c>
      <c r="F1416" s="58" t="s">
        <v>2084</v>
      </c>
      <c r="G1416" s="53" t="s">
        <v>1218</v>
      </c>
      <c r="H1416" s="51" t="s">
        <v>805</v>
      </c>
      <c r="I1416" s="56">
        <v>406</v>
      </c>
      <c r="J1416" s="52" t="s">
        <v>2073</v>
      </c>
      <c r="K1416" s="171" t="str">
        <f t="shared" si="218"/>
        <v>406K16I04</v>
      </c>
      <c r="L1416" s="172">
        <f t="shared" si="223"/>
        <v>1</v>
      </c>
      <c r="M1416" s="173"/>
      <c r="N1416" s="174" t="str">
        <f t="shared" si="224"/>
        <v/>
      </c>
      <c r="O1416" s="190" t="str">
        <f>VLOOKUP(D1416,TH!D$3:K$3889,6,0)</f>
        <v>x</v>
      </c>
      <c r="P1416" s="175" t="str">
        <f>IF(M1416&lt;&gt;0,M1416,IF(ISNA(VLOOKUP(D1416,TH!D$4:K$3889,6,0))=TRUE,"Nợ HP",""))</f>
        <v/>
      </c>
      <c r="Q1416" s="174">
        <f t="shared" si="215"/>
        <v>1414</v>
      </c>
      <c r="R1416" s="175">
        <f t="shared" ref="R1416:R1479" si="226">R1415</f>
        <v>1</v>
      </c>
    </row>
    <row r="1417" spans="1:18" ht="24.75" customHeight="1">
      <c r="A1417" s="54">
        <f t="shared" si="225"/>
        <v>1415</v>
      </c>
      <c r="B1417" s="55" t="str">
        <f t="shared" si="221"/>
        <v>K16I0416</v>
      </c>
      <c r="C1417" s="54">
        <f t="shared" si="222"/>
        <v>16</v>
      </c>
      <c r="D1417" s="50">
        <v>162143151</v>
      </c>
      <c r="E1417" s="57" t="s">
        <v>2085</v>
      </c>
      <c r="F1417" s="58" t="s">
        <v>2086</v>
      </c>
      <c r="G1417" s="53" t="s">
        <v>733</v>
      </c>
      <c r="H1417" s="51" t="s">
        <v>864</v>
      </c>
      <c r="I1417" s="56">
        <v>406</v>
      </c>
      <c r="J1417" s="52" t="s">
        <v>2073</v>
      </c>
      <c r="K1417" s="171" t="str">
        <f t="shared" si="218"/>
        <v>406K16I04</v>
      </c>
      <c r="L1417" s="172">
        <f t="shared" si="223"/>
        <v>1</v>
      </c>
      <c r="M1417" s="173"/>
      <c r="N1417" s="174" t="str">
        <f t="shared" si="224"/>
        <v/>
      </c>
      <c r="O1417" s="190" t="str">
        <f>VLOOKUP(D1417,TH!D$3:K$3889,6,0)</f>
        <v>x</v>
      </c>
      <c r="P1417" s="175" t="str">
        <f>IF(M1417&lt;&gt;0,M1417,IF(ISNA(VLOOKUP(D1417,TH!D$4:K$3889,6,0))=TRUE,"Nợ HP",""))</f>
        <v/>
      </c>
      <c r="Q1417" s="174">
        <f t="shared" si="215"/>
        <v>1415</v>
      </c>
      <c r="R1417" s="175">
        <f t="shared" si="226"/>
        <v>1</v>
      </c>
    </row>
    <row r="1418" spans="1:18" ht="24.75" customHeight="1">
      <c r="A1418" s="54">
        <f t="shared" si="225"/>
        <v>1416</v>
      </c>
      <c r="B1418" s="55" t="str">
        <f t="shared" si="221"/>
        <v>K16I0417</v>
      </c>
      <c r="C1418" s="54">
        <f t="shared" si="222"/>
        <v>17</v>
      </c>
      <c r="D1418" s="50">
        <v>162324862</v>
      </c>
      <c r="E1418" s="57" t="s">
        <v>1859</v>
      </c>
      <c r="F1418" s="58" t="s">
        <v>238</v>
      </c>
      <c r="G1418" s="53" t="s">
        <v>1361</v>
      </c>
      <c r="H1418" s="51" t="s">
        <v>864</v>
      </c>
      <c r="I1418" s="56">
        <v>406</v>
      </c>
      <c r="J1418" s="52" t="s">
        <v>2073</v>
      </c>
      <c r="K1418" s="171" t="str">
        <f t="shared" si="218"/>
        <v>406K16I04</v>
      </c>
      <c r="L1418" s="172">
        <f t="shared" si="223"/>
        <v>1</v>
      </c>
      <c r="M1418" s="173"/>
      <c r="N1418" s="174" t="str">
        <f t="shared" si="224"/>
        <v/>
      </c>
      <c r="O1418" s="190" t="str">
        <f>VLOOKUP(D1418,TH!D$3:K$3889,6,0)</f>
        <v>x</v>
      </c>
      <c r="P1418" s="175" t="str">
        <f>IF(M1418&lt;&gt;0,M1418,IF(ISNA(VLOOKUP(D1418,TH!D$4:K$3889,6,0))=TRUE,"Nợ HP",""))</f>
        <v/>
      </c>
      <c r="Q1418" s="174">
        <f t="shared" si="215"/>
        <v>1416</v>
      </c>
      <c r="R1418" s="175">
        <f t="shared" si="226"/>
        <v>1</v>
      </c>
    </row>
    <row r="1419" spans="1:18" ht="24.75" customHeight="1">
      <c r="A1419" s="54">
        <f t="shared" si="225"/>
        <v>1417</v>
      </c>
      <c r="B1419" s="55" t="str">
        <f t="shared" si="221"/>
        <v>K16I0418</v>
      </c>
      <c r="C1419" s="54">
        <f t="shared" si="222"/>
        <v>18</v>
      </c>
      <c r="D1419" s="50">
        <v>162413909</v>
      </c>
      <c r="E1419" s="57" t="s">
        <v>1448</v>
      </c>
      <c r="F1419" s="58" t="s">
        <v>238</v>
      </c>
      <c r="G1419" s="53" t="s">
        <v>965</v>
      </c>
      <c r="H1419" s="51" t="s">
        <v>805</v>
      </c>
      <c r="I1419" s="56">
        <v>406</v>
      </c>
      <c r="J1419" s="52" t="s">
        <v>2073</v>
      </c>
      <c r="K1419" s="171" t="str">
        <f t="shared" si="218"/>
        <v>406K16I04</v>
      </c>
      <c r="L1419" s="172">
        <f t="shared" si="223"/>
        <v>1</v>
      </c>
      <c r="M1419" s="173"/>
      <c r="N1419" s="174" t="str">
        <f t="shared" si="224"/>
        <v/>
      </c>
      <c r="O1419" s="190" t="str">
        <f>VLOOKUP(D1419,TH!D$3:K$3889,6,0)</f>
        <v>x</v>
      </c>
      <c r="P1419" s="175" t="str">
        <f>IF(M1419&lt;&gt;0,M1419,IF(ISNA(VLOOKUP(D1419,TH!D$4:K$3889,6,0))=TRUE,"Nợ HP",""))</f>
        <v/>
      </c>
      <c r="Q1419" s="174">
        <f t="shared" ref="Q1419:Q1482" si="227">Q1418+1</f>
        <v>1417</v>
      </c>
      <c r="R1419" s="175">
        <f t="shared" si="226"/>
        <v>1</v>
      </c>
    </row>
    <row r="1420" spans="1:18" ht="24.75" customHeight="1">
      <c r="A1420" s="54">
        <f t="shared" si="225"/>
        <v>1418</v>
      </c>
      <c r="B1420" s="55" t="str">
        <f t="shared" si="221"/>
        <v>K16I0419</v>
      </c>
      <c r="C1420" s="54">
        <f t="shared" si="222"/>
        <v>19</v>
      </c>
      <c r="D1420" s="50">
        <v>162324881</v>
      </c>
      <c r="E1420" s="57" t="s">
        <v>123</v>
      </c>
      <c r="F1420" s="58" t="s">
        <v>835</v>
      </c>
      <c r="G1420" s="53" t="s">
        <v>612</v>
      </c>
      <c r="H1420" s="51" t="s">
        <v>864</v>
      </c>
      <c r="I1420" s="56">
        <v>406</v>
      </c>
      <c r="J1420" s="52" t="s">
        <v>2073</v>
      </c>
      <c r="K1420" s="171" t="str">
        <f t="shared" si="218"/>
        <v>406K16I04</v>
      </c>
      <c r="L1420" s="172">
        <f t="shared" si="223"/>
        <v>1</v>
      </c>
      <c r="M1420" s="173"/>
      <c r="N1420" s="174" t="str">
        <f t="shared" si="224"/>
        <v/>
      </c>
      <c r="O1420" s="190" t="str">
        <f>VLOOKUP(D1420,TH!D$3:K$3889,6,0)</f>
        <v>x</v>
      </c>
      <c r="P1420" s="175" t="str">
        <f>IF(M1420&lt;&gt;0,M1420,IF(ISNA(VLOOKUP(D1420,TH!D$4:K$3889,6,0))=TRUE,"Nợ HP",""))</f>
        <v/>
      </c>
      <c r="Q1420" s="174">
        <f t="shared" si="227"/>
        <v>1418</v>
      </c>
      <c r="R1420" s="175">
        <f t="shared" si="226"/>
        <v>1</v>
      </c>
    </row>
    <row r="1421" spans="1:18" ht="24.75" customHeight="1">
      <c r="A1421" s="54">
        <f t="shared" si="225"/>
        <v>1419</v>
      </c>
      <c r="B1421" s="55" t="str">
        <f t="shared" si="221"/>
        <v>K16I0420</v>
      </c>
      <c r="C1421" s="54">
        <f t="shared" si="222"/>
        <v>20</v>
      </c>
      <c r="D1421" s="50">
        <v>162324884</v>
      </c>
      <c r="E1421" s="57" t="s">
        <v>1707</v>
      </c>
      <c r="F1421" s="58" t="s">
        <v>464</v>
      </c>
      <c r="G1421" s="53" t="s">
        <v>332</v>
      </c>
      <c r="H1421" s="51" t="s">
        <v>805</v>
      </c>
      <c r="I1421" s="56">
        <v>406</v>
      </c>
      <c r="J1421" s="52" t="s">
        <v>2073</v>
      </c>
      <c r="K1421" s="171" t="str">
        <f t="shared" si="218"/>
        <v>406K16I04</v>
      </c>
      <c r="L1421" s="172">
        <f t="shared" si="223"/>
        <v>1</v>
      </c>
      <c r="M1421" s="173"/>
      <c r="N1421" s="174" t="str">
        <f t="shared" si="224"/>
        <v/>
      </c>
      <c r="O1421" s="190" t="str">
        <f>VLOOKUP(D1421,TH!D$3:K$3889,6,0)</f>
        <v>x</v>
      </c>
      <c r="P1421" s="175" t="str">
        <f>IF(M1421&lt;&gt;0,M1421,IF(ISNA(VLOOKUP(D1421,TH!D$4:K$3889,6,0))=TRUE,"Nợ HP",""))</f>
        <v/>
      </c>
      <c r="Q1421" s="174">
        <f t="shared" si="227"/>
        <v>1419</v>
      </c>
      <c r="R1421" s="175">
        <f t="shared" si="226"/>
        <v>1</v>
      </c>
    </row>
    <row r="1422" spans="1:18" ht="24.75" customHeight="1">
      <c r="A1422" s="54">
        <f t="shared" si="225"/>
        <v>1420</v>
      </c>
      <c r="B1422" s="55" t="str">
        <f t="shared" si="221"/>
        <v>K16I0421</v>
      </c>
      <c r="C1422" s="54">
        <f t="shared" si="222"/>
        <v>21</v>
      </c>
      <c r="D1422" s="50">
        <v>162324891</v>
      </c>
      <c r="E1422" s="57" t="s">
        <v>807</v>
      </c>
      <c r="F1422" s="58" t="s">
        <v>254</v>
      </c>
      <c r="G1422" s="53" t="s">
        <v>2087</v>
      </c>
      <c r="H1422" s="51" t="s">
        <v>864</v>
      </c>
      <c r="I1422" s="56">
        <v>406</v>
      </c>
      <c r="J1422" s="52" t="s">
        <v>2073</v>
      </c>
      <c r="K1422" s="171" t="str">
        <f t="shared" si="218"/>
        <v>406K16I04</v>
      </c>
      <c r="L1422" s="172">
        <f t="shared" si="223"/>
        <v>1</v>
      </c>
      <c r="M1422" s="173"/>
      <c r="N1422" s="174" t="str">
        <f t="shared" si="224"/>
        <v/>
      </c>
      <c r="O1422" s="190" t="str">
        <f>VLOOKUP(D1422,TH!D$3:K$3889,6,0)</f>
        <v>x</v>
      </c>
      <c r="P1422" s="175" t="str">
        <f>IF(M1422&lt;&gt;0,M1422,IF(ISNA(VLOOKUP(D1422,TH!D$4:K$3889,6,0))=TRUE,"Nợ HP",""))</f>
        <v/>
      </c>
      <c r="Q1422" s="174">
        <f t="shared" si="227"/>
        <v>1420</v>
      </c>
      <c r="R1422" s="175">
        <f t="shared" si="226"/>
        <v>1</v>
      </c>
    </row>
    <row r="1423" spans="1:18" ht="24.75" customHeight="1">
      <c r="A1423" s="54">
        <f t="shared" si="225"/>
        <v>1421</v>
      </c>
      <c r="B1423" s="55" t="str">
        <f t="shared" si="221"/>
        <v>K16I0422</v>
      </c>
      <c r="C1423" s="54">
        <f t="shared" si="222"/>
        <v>22</v>
      </c>
      <c r="D1423" s="50">
        <v>162413936</v>
      </c>
      <c r="E1423" s="57" t="s">
        <v>2088</v>
      </c>
      <c r="F1423" s="58" t="s">
        <v>121</v>
      </c>
      <c r="G1423" s="53" t="s">
        <v>885</v>
      </c>
      <c r="H1423" s="51" t="s">
        <v>805</v>
      </c>
      <c r="I1423" s="56">
        <v>406</v>
      </c>
      <c r="J1423" s="52" t="s">
        <v>2073</v>
      </c>
      <c r="K1423" s="171" t="str">
        <f t="shared" si="218"/>
        <v>406K16I04</v>
      </c>
      <c r="L1423" s="172">
        <f t="shared" si="223"/>
        <v>1</v>
      </c>
      <c r="M1423" s="173"/>
      <c r="N1423" s="174" t="str">
        <f t="shared" si="224"/>
        <v/>
      </c>
      <c r="O1423" s="190" t="str">
        <f>VLOOKUP(D1423,TH!D$3:K$3889,6,0)</f>
        <v>x</v>
      </c>
      <c r="P1423" s="175" t="str">
        <f>IF(M1423&lt;&gt;0,M1423,IF(ISNA(VLOOKUP(D1423,TH!D$4:K$3889,6,0))=TRUE,"Nợ HP",""))</f>
        <v/>
      </c>
      <c r="Q1423" s="174">
        <f t="shared" si="227"/>
        <v>1421</v>
      </c>
      <c r="R1423" s="175">
        <f t="shared" si="226"/>
        <v>1</v>
      </c>
    </row>
    <row r="1424" spans="1:18" ht="24.75" customHeight="1">
      <c r="A1424" s="54">
        <f t="shared" si="225"/>
        <v>1422</v>
      </c>
      <c r="B1424" s="55" t="str">
        <f t="shared" si="221"/>
        <v>K16I0423</v>
      </c>
      <c r="C1424" s="54">
        <f t="shared" si="222"/>
        <v>23</v>
      </c>
      <c r="D1424" s="50">
        <v>162324912</v>
      </c>
      <c r="E1424" s="57" t="s">
        <v>2089</v>
      </c>
      <c r="F1424" s="58" t="s">
        <v>381</v>
      </c>
      <c r="G1424" s="53" t="s">
        <v>801</v>
      </c>
      <c r="H1424" s="51" t="s">
        <v>805</v>
      </c>
      <c r="I1424" s="56">
        <v>406</v>
      </c>
      <c r="J1424" s="52" t="s">
        <v>2073</v>
      </c>
      <c r="K1424" s="171" t="str">
        <f t="shared" si="218"/>
        <v>406K16I04</v>
      </c>
      <c r="L1424" s="172">
        <f t="shared" si="223"/>
        <v>1</v>
      </c>
      <c r="M1424" s="173"/>
      <c r="N1424" s="174" t="str">
        <f t="shared" si="224"/>
        <v/>
      </c>
      <c r="O1424" s="190" t="str">
        <f>VLOOKUP(D1424,TH!D$3:K$3889,6,0)</f>
        <v>x</v>
      </c>
      <c r="P1424" s="175" t="str">
        <f>IF(M1424&lt;&gt;0,M1424,IF(ISNA(VLOOKUP(D1424,TH!D$4:K$3889,6,0))=TRUE,"Nợ HP",""))</f>
        <v/>
      </c>
      <c r="Q1424" s="174">
        <f t="shared" si="227"/>
        <v>1422</v>
      </c>
      <c r="R1424" s="175">
        <f t="shared" si="226"/>
        <v>1</v>
      </c>
    </row>
    <row r="1425" spans="1:18" ht="24.75" customHeight="1">
      <c r="A1425" s="54">
        <f t="shared" si="225"/>
        <v>1423</v>
      </c>
      <c r="B1425" s="55" t="str">
        <f t="shared" si="221"/>
        <v>K16I0424</v>
      </c>
      <c r="C1425" s="54">
        <f t="shared" si="222"/>
        <v>24</v>
      </c>
      <c r="D1425" s="50">
        <v>162324918</v>
      </c>
      <c r="E1425" s="57" t="s">
        <v>2090</v>
      </c>
      <c r="F1425" s="58" t="s">
        <v>712</v>
      </c>
      <c r="G1425" s="53" t="s">
        <v>909</v>
      </c>
      <c r="H1425" s="51" t="s">
        <v>916</v>
      </c>
      <c r="I1425" s="56">
        <v>406</v>
      </c>
      <c r="J1425" s="52" t="s">
        <v>2073</v>
      </c>
      <c r="K1425" s="171" t="str">
        <f t="shared" si="218"/>
        <v>406K16I04</v>
      </c>
      <c r="L1425" s="172">
        <f t="shared" si="223"/>
        <v>1</v>
      </c>
      <c r="M1425" s="173"/>
      <c r="N1425" s="174" t="str">
        <f t="shared" si="224"/>
        <v/>
      </c>
      <c r="O1425" s="190" t="str">
        <f>VLOOKUP(D1425,TH!D$3:K$3889,6,0)</f>
        <v>x</v>
      </c>
      <c r="P1425" s="175" t="str">
        <f>IF(M1425&lt;&gt;0,M1425,IF(ISNA(VLOOKUP(D1425,TH!D$4:K$3889,6,0))=TRUE,"Nợ HP",""))</f>
        <v/>
      </c>
      <c r="Q1425" s="174">
        <f t="shared" si="227"/>
        <v>1423</v>
      </c>
      <c r="R1425" s="175">
        <f t="shared" si="226"/>
        <v>1</v>
      </c>
    </row>
    <row r="1426" spans="1:18" ht="24.75" customHeight="1">
      <c r="A1426" s="54">
        <f t="shared" si="225"/>
        <v>1424</v>
      </c>
      <c r="B1426" s="55" t="str">
        <f t="shared" si="221"/>
        <v>K16I0425</v>
      </c>
      <c r="C1426" s="54">
        <f t="shared" si="222"/>
        <v>25</v>
      </c>
      <c r="D1426" s="50">
        <v>162324920</v>
      </c>
      <c r="E1426" s="57" t="s">
        <v>2091</v>
      </c>
      <c r="F1426" s="58" t="s">
        <v>2092</v>
      </c>
      <c r="G1426" s="53" t="s">
        <v>490</v>
      </c>
      <c r="H1426" s="51" t="s">
        <v>805</v>
      </c>
      <c r="I1426" s="56">
        <v>406</v>
      </c>
      <c r="J1426" s="52" t="s">
        <v>2073</v>
      </c>
      <c r="K1426" s="171" t="str">
        <f t="shared" si="218"/>
        <v>406K16I04</v>
      </c>
      <c r="L1426" s="172">
        <f t="shared" si="223"/>
        <v>1</v>
      </c>
      <c r="M1426" s="173"/>
      <c r="N1426" s="174" t="str">
        <f t="shared" si="224"/>
        <v/>
      </c>
      <c r="O1426" s="190" t="str">
        <f>VLOOKUP(D1426,TH!D$3:K$3889,6,0)</f>
        <v>x</v>
      </c>
      <c r="P1426" s="175" t="str">
        <f>IF(M1426&lt;&gt;0,M1426,IF(ISNA(VLOOKUP(D1426,TH!D$4:K$3889,6,0))=TRUE,"Nợ HP",""))</f>
        <v/>
      </c>
      <c r="Q1426" s="174">
        <f t="shared" si="227"/>
        <v>1424</v>
      </c>
      <c r="R1426" s="175">
        <f t="shared" si="226"/>
        <v>1</v>
      </c>
    </row>
    <row r="1427" spans="1:18" ht="24.75" customHeight="1">
      <c r="A1427" s="54">
        <f t="shared" si="225"/>
        <v>1425</v>
      </c>
      <c r="B1427" s="55" t="str">
        <f t="shared" si="221"/>
        <v>K16I0426</v>
      </c>
      <c r="C1427" s="54">
        <f t="shared" si="222"/>
        <v>26</v>
      </c>
      <c r="D1427" s="50">
        <v>162324922</v>
      </c>
      <c r="E1427" s="57" t="s">
        <v>2093</v>
      </c>
      <c r="F1427" s="58" t="s">
        <v>1479</v>
      </c>
      <c r="G1427" s="53" t="s">
        <v>931</v>
      </c>
      <c r="H1427" s="51" t="s">
        <v>916</v>
      </c>
      <c r="I1427" s="56">
        <v>406</v>
      </c>
      <c r="J1427" s="52" t="s">
        <v>2073</v>
      </c>
      <c r="K1427" s="171" t="str">
        <f t="shared" si="218"/>
        <v>406K16I04</v>
      </c>
      <c r="L1427" s="172">
        <f t="shared" si="223"/>
        <v>1</v>
      </c>
      <c r="M1427" s="173"/>
      <c r="N1427" s="174" t="str">
        <f t="shared" si="224"/>
        <v/>
      </c>
      <c r="O1427" s="190" t="str">
        <f>VLOOKUP(D1427,TH!D$3:K$3889,6,0)</f>
        <v>x</v>
      </c>
      <c r="P1427" s="175" t="str">
        <f>IF(M1427&lt;&gt;0,M1427,IF(ISNA(VLOOKUP(D1427,TH!D$4:K$3889,6,0))=TRUE,"Nợ HP",""))</f>
        <v/>
      </c>
      <c r="Q1427" s="174">
        <f t="shared" si="227"/>
        <v>1425</v>
      </c>
      <c r="R1427" s="175">
        <f t="shared" si="226"/>
        <v>1</v>
      </c>
    </row>
    <row r="1428" spans="1:18" ht="24.75" customHeight="1">
      <c r="A1428" s="54">
        <f t="shared" si="225"/>
        <v>1426</v>
      </c>
      <c r="B1428" s="55" t="str">
        <f t="shared" si="221"/>
        <v>K16I0427</v>
      </c>
      <c r="C1428" s="54">
        <f t="shared" si="222"/>
        <v>27</v>
      </c>
      <c r="D1428" s="50">
        <v>162326550</v>
      </c>
      <c r="E1428" s="57" t="s">
        <v>2094</v>
      </c>
      <c r="F1428" s="58" t="s">
        <v>1176</v>
      </c>
      <c r="G1428" s="53" t="s">
        <v>472</v>
      </c>
      <c r="H1428" s="51" t="s">
        <v>805</v>
      </c>
      <c r="I1428" s="56">
        <v>406</v>
      </c>
      <c r="J1428" s="52" t="s">
        <v>2073</v>
      </c>
      <c r="K1428" s="171" t="str">
        <f t="shared" si="218"/>
        <v>406K16I04</v>
      </c>
      <c r="L1428" s="172">
        <f t="shared" si="223"/>
        <v>1</v>
      </c>
      <c r="M1428" s="173"/>
      <c r="N1428" s="174" t="str">
        <f t="shared" si="224"/>
        <v/>
      </c>
      <c r="O1428" s="190" t="str">
        <f>VLOOKUP(D1428,TH!D$3:K$3889,6,0)</f>
        <v>x</v>
      </c>
      <c r="P1428" s="175" t="str">
        <f>IF(M1428&lt;&gt;0,M1428,IF(ISNA(VLOOKUP(D1428,TH!D$4:K$3889,6,0))=TRUE,"Nợ HP",""))</f>
        <v/>
      </c>
      <c r="Q1428" s="174">
        <f t="shared" si="227"/>
        <v>1426</v>
      </c>
      <c r="R1428" s="175">
        <f t="shared" si="226"/>
        <v>1</v>
      </c>
    </row>
    <row r="1429" spans="1:18" ht="24.75" customHeight="1">
      <c r="A1429" s="54">
        <f t="shared" si="225"/>
        <v>1427</v>
      </c>
      <c r="B1429" s="55" t="str">
        <f t="shared" si="221"/>
        <v>K16I0428</v>
      </c>
      <c r="C1429" s="54">
        <f t="shared" si="222"/>
        <v>28</v>
      </c>
      <c r="D1429" s="50">
        <v>162324935</v>
      </c>
      <c r="E1429" s="57" t="s">
        <v>2095</v>
      </c>
      <c r="F1429" s="58" t="s">
        <v>396</v>
      </c>
      <c r="G1429" s="53" t="s">
        <v>1132</v>
      </c>
      <c r="H1429" s="51" t="s">
        <v>864</v>
      </c>
      <c r="I1429" s="56">
        <v>406</v>
      </c>
      <c r="J1429" s="52" t="s">
        <v>2073</v>
      </c>
      <c r="K1429" s="171" t="str">
        <f t="shared" si="218"/>
        <v>406K16I04</v>
      </c>
      <c r="L1429" s="172">
        <f t="shared" si="223"/>
        <v>1</v>
      </c>
      <c r="M1429" s="173"/>
      <c r="N1429" s="174" t="str">
        <f t="shared" si="224"/>
        <v/>
      </c>
      <c r="O1429" s="190" t="str">
        <f>VLOOKUP(D1429,TH!D$3:K$3889,6,0)</f>
        <v>x</v>
      </c>
      <c r="P1429" s="175" t="str">
        <f>IF(M1429&lt;&gt;0,M1429,IF(ISNA(VLOOKUP(D1429,TH!D$4:K$3889,6,0))=TRUE,"Nợ HP",""))</f>
        <v/>
      </c>
      <c r="Q1429" s="174">
        <f t="shared" si="227"/>
        <v>1427</v>
      </c>
      <c r="R1429" s="175">
        <f t="shared" si="226"/>
        <v>1</v>
      </c>
    </row>
    <row r="1430" spans="1:18" ht="24.75" customHeight="1">
      <c r="A1430" s="54">
        <f t="shared" si="225"/>
        <v>1428</v>
      </c>
      <c r="B1430" s="55" t="str">
        <f t="shared" si="221"/>
        <v>K16I0429</v>
      </c>
      <c r="C1430" s="54">
        <f t="shared" si="222"/>
        <v>29</v>
      </c>
      <c r="D1430" s="50">
        <v>162324945</v>
      </c>
      <c r="E1430" s="57" t="s">
        <v>2096</v>
      </c>
      <c r="F1430" s="58" t="s">
        <v>657</v>
      </c>
      <c r="G1430" s="53" t="s">
        <v>1909</v>
      </c>
      <c r="H1430" s="51" t="s">
        <v>916</v>
      </c>
      <c r="I1430" s="56">
        <v>406</v>
      </c>
      <c r="J1430" s="52" t="s">
        <v>2073</v>
      </c>
      <c r="K1430" s="171" t="str">
        <f t="shared" si="218"/>
        <v>406K16I04</v>
      </c>
      <c r="L1430" s="172">
        <f t="shared" si="223"/>
        <v>1</v>
      </c>
      <c r="M1430" s="173"/>
      <c r="N1430" s="174" t="str">
        <f t="shared" si="224"/>
        <v/>
      </c>
      <c r="O1430" s="190" t="str">
        <f>VLOOKUP(D1430,TH!D$3:K$3889,6,0)</f>
        <v>x</v>
      </c>
      <c r="P1430" s="175" t="str">
        <f>IF(M1430&lt;&gt;0,M1430,IF(ISNA(VLOOKUP(D1430,TH!D$4:K$3889,6,0))=TRUE,"Nợ HP",""))</f>
        <v/>
      </c>
      <c r="Q1430" s="174">
        <f t="shared" si="227"/>
        <v>1428</v>
      </c>
      <c r="R1430" s="175">
        <f t="shared" si="226"/>
        <v>1</v>
      </c>
    </row>
    <row r="1431" spans="1:18" ht="24.75" customHeight="1">
      <c r="A1431" s="54">
        <f t="shared" si="225"/>
        <v>1429</v>
      </c>
      <c r="B1431" s="55" t="str">
        <f t="shared" si="221"/>
        <v>K16I0430</v>
      </c>
      <c r="C1431" s="54">
        <f t="shared" si="222"/>
        <v>30</v>
      </c>
      <c r="D1431" s="50">
        <v>162324946</v>
      </c>
      <c r="E1431" s="57" t="s">
        <v>2097</v>
      </c>
      <c r="F1431" s="58" t="s">
        <v>657</v>
      </c>
      <c r="G1431" s="53" t="s">
        <v>1600</v>
      </c>
      <c r="H1431" s="51" t="s">
        <v>864</v>
      </c>
      <c r="I1431" s="56">
        <v>406</v>
      </c>
      <c r="J1431" s="52" t="s">
        <v>2073</v>
      </c>
      <c r="K1431" s="171" t="str">
        <f t="shared" si="218"/>
        <v>406K16I04</v>
      </c>
      <c r="L1431" s="172">
        <f t="shared" si="223"/>
        <v>1</v>
      </c>
      <c r="M1431" s="173"/>
      <c r="N1431" s="174" t="str">
        <f t="shared" si="224"/>
        <v/>
      </c>
      <c r="O1431" s="190" t="str">
        <f>VLOOKUP(D1431,TH!D$3:K$3889,6,0)</f>
        <v>x</v>
      </c>
      <c r="P1431" s="175" t="str">
        <f>IF(M1431&lt;&gt;0,M1431,IF(ISNA(VLOOKUP(D1431,TH!D$4:K$3889,6,0))=TRUE,"Nợ HP",""))</f>
        <v/>
      </c>
      <c r="Q1431" s="174">
        <f t="shared" si="227"/>
        <v>1429</v>
      </c>
      <c r="R1431" s="175">
        <f t="shared" si="226"/>
        <v>1</v>
      </c>
    </row>
    <row r="1432" spans="1:18" ht="24.75" customHeight="1">
      <c r="A1432" s="54">
        <f t="shared" si="225"/>
        <v>1430</v>
      </c>
      <c r="B1432" s="55" t="str">
        <f t="shared" si="221"/>
        <v>K16I0431</v>
      </c>
      <c r="C1432" s="54">
        <f t="shared" si="222"/>
        <v>31</v>
      </c>
      <c r="D1432" s="50">
        <v>162327022</v>
      </c>
      <c r="E1432" s="57" t="s">
        <v>1165</v>
      </c>
      <c r="F1432" s="58" t="s">
        <v>660</v>
      </c>
      <c r="G1432" s="53" t="s">
        <v>1021</v>
      </c>
      <c r="H1432" s="51" t="s">
        <v>864</v>
      </c>
      <c r="I1432" s="56">
        <v>406</v>
      </c>
      <c r="J1432" s="52" t="s">
        <v>2073</v>
      </c>
      <c r="K1432" s="171" t="str">
        <f t="shared" si="218"/>
        <v>406K16I04</v>
      </c>
      <c r="L1432" s="172">
        <f t="shared" si="223"/>
        <v>1</v>
      </c>
      <c r="M1432" s="173"/>
      <c r="N1432" s="174" t="str">
        <f t="shared" si="224"/>
        <v/>
      </c>
      <c r="O1432" s="190" t="str">
        <f>VLOOKUP(D1432,TH!D$3:K$3889,6,0)</f>
        <v>x</v>
      </c>
      <c r="P1432" s="175" t="str">
        <f>IF(M1432&lt;&gt;0,M1432,IF(ISNA(VLOOKUP(D1432,TH!D$4:K$3889,6,0))=TRUE,"Nợ HP",""))</f>
        <v/>
      </c>
      <c r="Q1432" s="174">
        <f t="shared" si="227"/>
        <v>1430</v>
      </c>
      <c r="R1432" s="175">
        <f t="shared" si="226"/>
        <v>1</v>
      </c>
    </row>
    <row r="1433" spans="1:18" ht="24.75" customHeight="1">
      <c r="A1433" s="54">
        <f t="shared" si="225"/>
        <v>1431</v>
      </c>
      <c r="B1433" s="55" t="str">
        <f t="shared" si="221"/>
        <v>K16I0432</v>
      </c>
      <c r="C1433" s="54">
        <f t="shared" si="222"/>
        <v>32</v>
      </c>
      <c r="D1433" s="50">
        <v>162324954</v>
      </c>
      <c r="E1433" s="57" t="s">
        <v>2098</v>
      </c>
      <c r="F1433" s="58" t="s">
        <v>726</v>
      </c>
      <c r="G1433" s="53" t="s">
        <v>505</v>
      </c>
      <c r="H1433" s="51" t="s">
        <v>916</v>
      </c>
      <c r="I1433" s="56">
        <v>406</v>
      </c>
      <c r="J1433" s="52" t="s">
        <v>2073</v>
      </c>
      <c r="K1433" s="171" t="str">
        <f t="shared" si="218"/>
        <v>406K16I04</v>
      </c>
      <c r="L1433" s="172">
        <f t="shared" si="223"/>
        <v>1</v>
      </c>
      <c r="M1433" s="173"/>
      <c r="N1433" s="174" t="str">
        <f t="shared" si="224"/>
        <v/>
      </c>
      <c r="O1433" s="190" t="str">
        <f>VLOOKUP(D1433,TH!D$3:K$3889,6,0)</f>
        <v>x</v>
      </c>
      <c r="P1433" s="175" t="str">
        <f>IF(M1433&lt;&gt;0,M1433,IF(ISNA(VLOOKUP(D1433,TH!D$4:K$3889,6,0))=TRUE,"Nợ HP",""))</f>
        <v/>
      </c>
      <c r="Q1433" s="174">
        <f t="shared" si="227"/>
        <v>1431</v>
      </c>
      <c r="R1433" s="175">
        <f t="shared" si="226"/>
        <v>1</v>
      </c>
    </row>
    <row r="1434" spans="1:18" ht="24.75" customHeight="1">
      <c r="A1434" s="54">
        <f t="shared" si="225"/>
        <v>1432</v>
      </c>
      <c r="B1434" s="55" t="str">
        <f t="shared" si="221"/>
        <v>K16I0433</v>
      </c>
      <c r="C1434" s="54">
        <f t="shared" si="222"/>
        <v>33</v>
      </c>
      <c r="D1434" s="50">
        <v>162314788</v>
      </c>
      <c r="E1434" s="57" t="s">
        <v>2099</v>
      </c>
      <c r="F1434" s="58" t="s">
        <v>402</v>
      </c>
      <c r="G1434" s="53" t="s">
        <v>1989</v>
      </c>
      <c r="H1434" s="51" t="s">
        <v>805</v>
      </c>
      <c r="I1434" s="56">
        <v>406</v>
      </c>
      <c r="J1434" s="52" t="s">
        <v>2073</v>
      </c>
      <c r="K1434" s="171" t="str">
        <f t="shared" si="218"/>
        <v>406K16I04</v>
      </c>
      <c r="L1434" s="172">
        <f t="shared" si="223"/>
        <v>1</v>
      </c>
      <c r="M1434" s="173"/>
      <c r="N1434" s="174" t="str">
        <f t="shared" si="224"/>
        <v/>
      </c>
      <c r="O1434" s="190" t="str">
        <f>VLOOKUP(D1434,TH!D$3:K$3889,6,0)</f>
        <v>x</v>
      </c>
      <c r="P1434" s="175" t="str">
        <f>IF(M1434&lt;&gt;0,M1434,IF(ISNA(VLOOKUP(D1434,TH!D$4:K$3889,6,0))=TRUE,"Nợ HP",""))</f>
        <v/>
      </c>
      <c r="Q1434" s="174">
        <f t="shared" si="227"/>
        <v>1432</v>
      </c>
      <c r="R1434" s="175">
        <f t="shared" si="226"/>
        <v>1</v>
      </c>
    </row>
    <row r="1435" spans="1:18" ht="24.75" customHeight="1">
      <c r="A1435" s="54">
        <f t="shared" si="225"/>
        <v>1433</v>
      </c>
      <c r="B1435" s="55" t="str">
        <f t="shared" si="221"/>
        <v>K16I0434</v>
      </c>
      <c r="C1435" s="54">
        <f t="shared" si="222"/>
        <v>34</v>
      </c>
      <c r="D1435" s="50">
        <v>162324959</v>
      </c>
      <c r="E1435" s="57" t="s">
        <v>1168</v>
      </c>
      <c r="F1435" s="58" t="s">
        <v>402</v>
      </c>
      <c r="G1435" s="53" t="s">
        <v>1567</v>
      </c>
      <c r="H1435" s="51" t="s">
        <v>916</v>
      </c>
      <c r="I1435" s="56">
        <v>406</v>
      </c>
      <c r="J1435" s="52" t="s">
        <v>2073</v>
      </c>
      <c r="K1435" s="171" t="str">
        <f t="shared" si="218"/>
        <v>406K16I04</v>
      </c>
      <c r="L1435" s="172">
        <f t="shared" si="223"/>
        <v>1</v>
      </c>
      <c r="M1435" s="173"/>
      <c r="N1435" s="174" t="str">
        <f t="shared" si="224"/>
        <v/>
      </c>
      <c r="O1435" s="190" t="str">
        <f>VLOOKUP(D1435,TH!D$3:K$3889,6,0)</f>
        <v>x</v>
      </c>
      <c r="P1435" s="175" t="str">
        <f>IF(M1435&lt;&gt;0,M1435,IF(ISNA(VLOOKUP(D1435,TH!D$4:K$3889,6,0))=TRUE,"Nợ HP",""))</f>
        <v/>
      </c>
      <c r="Q1435" s="174">
        <f t="shared" si="227"/>
        <v>1433</v>
      </c>
      <c r="R1435" s="175">
        <f t="shared" si="226"/>
        <v>1</v>
      </c>
    </row>
    <row r="1436" spans="1:18" ht="24.75" customHeight="1">
      <c r="A1436" s="54">
        <f t="shared" si="225"/>
        <v>1434</v>
      </c>
      <c r="B1436" s="55" t="str">
        <f t="shared" si="221"/>
        <v>K16I0435</v>
      </c>
      <c r="C1436" s="54">
        <f t="shared" si="222"/>
        <v>35</v>
      </c>
      <c r="D1436" s="50">
        <v>162324960</v>
      </c>
      <c r="E1436" s="57" t="s">
        <v>2100</v>
      </c>
      <c r="F1436" s="58" t="s">
        <v>730</v>
      </c>
      <c r="G1436" s="53" t="s">
        <v>1023</v>
      </c>
      <c r="H1436" s="51" t="s">
        <v>864</v>
      </c>
      <c r="I1436" s="56">
        <v>406</v>
      </c>
      <c r="J1436" s="52" t="s">
        <v>2073</v>
      </c>
      <c r="K1436" s="171" t="str">
        <f t="shared" si="218"/>
        <v>406K16I04</v>
      </c>
      <c r="L1436" s="172">
        <f t="shared" si="223"/>
        <v>1</v>
      </c>
      <c r="M1436" s="173"/>
      <c r="N1436" s="174" t="str">
        <f t="shared" si="224"/>
        <v/>
      </c>
      <c r="O1436" s="190" t="str">
        <f>VLOOKUP(D1436,TH!D$3:K$3889,6,0)</f>
        <v>x</v>
      </c>
      <c r="P1436" s="175" t="str">
        <f>IF(M1436&lt;&gt;0,M1436,IF(ISNA(VLOOKUP(D1436,TH!D$4:K$3889,6,0))=TRUE,"Nợ HP",""))</f>
        <v/>
      </c>
      <c r="Q1436" s="174">
        <f t="shared" si="227"/>
        <v>1434</v>
      </c>
      <c r="R1436" s="175">
        <f t="shared" si="226"/>
        <v>1</v>
      </c>
    </row>
    <row r="1437" spans="1:18" ht="24.75" customHeight="1">
      <c r="A1437" s="54">
        <f t="shared" si="225"/>
        <v>1435</v>
      </c>
      <c r="B1437" s="55" t="str">
        <f t="shared" si="221"/>
        <v>K16I0436</v>
      </c>
      <c r="C1437" s="54">
        <f t="shared" si="222"/>
        <v>36</v>
      </c>
      <c r="D1437" s="50">
        <v>162324961</v>
      </c>
      <c r="E1437" s="57" t="s">
        <v>2101</v>
      </c>
      <c r="F1437" s="58" t="s">
        <v>730</v>
      </c>
      <c r="G1437" s="53" t="s">
        <v>881</v>
      </c>
      <c r="H1437" s="51" t="s">
        <v>916</v>
      </c>
      <c r="I1437" s="56">
        <v>406</v>
      </c>
      <c r="J1437" s="52" t="s">
        <v>2073</v>
      </c>
      <c r="K1437" s="171" t="str">
        <f t="shared" si="218"/>
        <v>406K16I04</v>
      </c>
      <c r="L1437" s="172">
        <f t="shared" si="223"/>
        <v>1</v>
      </c>
      <c r="M1437" s="173"/>
      <c r="N1437" s="174" t="str">
        <f t="shared" si="224"/>
        <v/>
      </c>
      <c r="O1437" s="190" t="str">
        <f>VLOOKUP(D1437,TH!D$3:K$3889,6,0)</f>
        <v>x</v>
      </c>
      <c r="P1437" s="175" t="str">
        <f>IF(M1437&lt;&gt;0,M1437,IF(ISNA(VLOOKUP(D1437,TH!D$4:K$3889,6,0))=TRUE,"Nợ HP",""))</f>
        <v/>
      </c>
      <c r="Q1437" s="174">
        <f t="shared" si="227"/>
        <v>1435</v>
      </c>
      <c r="R1437" s="175">
        <f t="shared" si="226"/>
        <v>1</v>
      </c>
    </row>
    <row r="1438" spans="1:18" ht="24.75" customHeight="1">
      <c r="A1438" s="54">
        <f t="shared" si="225"/>
        <v>1436</v>
      </c>
      <c r="B1438" s="55" t="str">
        <f t="shared" si="221"/>
        <v>K16I0437</v>
      </c>
      <c r="C1438" s="54">
        <f t="shared" si="222"/>
        <v>37</v>
      </c>
      <c r="D1438" s="50">
        <v>162324962</v>
      </c>
      <c r="E1438" s="57" t="s">
        <v>1168</v>
      </c>
      <c r="F1438" s="58" t="s">
        <v>911</v>
      </c>
      <c r="G1438" s="53" t="s">
        <v>2102</v>
      </c>
      <c r="H1438" s="51" t="s">
        <v>805</v>
      </c>
      <c r="I1438" s="56">
        <v>406</v>
      </c>
      <c r="J1438" s="52" t="s">
        <v>2073</v>
      </c>
      <c r="K1438" s="171" t="str">
        <f t="shared" si="218"/>
        <v>406K16I04</v>
      </c>
      <c r="L1438" s="172">
        <f t="shared" si="223"/>
        <v>1</v>
      </c>
      <c r="M1438" s="173"/>
      <c r="N1438" s="174" t="str">
        <f t="shared" si="224"/>
        <v/>
      </c>
      <c r="O1438" s="190" t="str">
        <f>VLOOKUP(D1438,TH!D$3:K$3889,6,0)</f>
        <v>x</v>
      </c>
      <c r="P1438" s="175" t="str">
        <f>IF(M1438&lt;&gt;0,M1438,IF(ISNA(VLOOKUP(D1438,TH!D$4:K$3889,6,0))=TRUE,"Nợ HP",""))</f>
        <v/>
      </c>
      <c r="Q1438" s="174">
        <f t="shared" si="227"/>
        <v>1436</v>
      </c>
      <c r="R1438" s="175">
        <f t="shared" si="226"/>
        <v>1</v>
      </c>
    </row>
    <row r="1439" spans="1:18" ht="24.75" customHeight="1">
      <c r="A1439" s="54">
        <f t="shared" si="225"/>
        <v>1437</v>
      </c>
      <c r="B1439" s="55" t="str">
        <f t="shared" si="221"/>
        <v>K16I0438</v>
      </c>
      <c r="C1439" s="54">
        <f t="shared" si="222"/>
        <v>38</v>
      </c>
      <c r="D1439" s="333">
        <v>142251560</v>
      </c>
      <c r="E1439" s="334" t="s">
        <v>2373</v>
      </c>
      <c r="F1439" s="335" t="s">
        <v>652</v>
      </c>
      <c r="G1439" s="336"/>
      <c r="H1439" s="51" t="s">
        <v>2375</v>
      </c>
      <c r="I1439" s="56">
        <v>406</v>
      </c>
      <c r="J1439" s="52" t="s">
        <v>2073</v>
      </c>
      <c r="K1439" s="171" t="str">
        <f t="shared" ref="K1439:K1440" si="228">I1439&amp;J1439</f>
        <v>406K16I04</v>
      </c>
      <c r="L1439" s="172">
        <f t="shared" si="223"/>
        <v>1</v>
      </c>
      <c r="M1439" s="173">
        <v>23865</v>
      </c>
      <c r="N1439" s="174" t="str">
        <f t="shared" ref="N1439:N1440" si="229">IF(M1439&lt;&gt;0,"Học Ghép","")</f>
        <v>Học Ghép</v>
      </c>
      <c r="O1439" s="190" t="e">
        <f>VLOOKUP(D1439,TH!D$3:K$3889,6,0)</f>
        <v>#N/A</v>
      </c>
      <c r="P1439" s="175">
        <f>IF(M1439&lt;&gt;0,M1439,IF(ISNA(VLOOKUP(D1439,TH!D$4:K$3889,6,0))=TRUE,"Nợ HP",""))</f>
        <v>23865</v>
      </c>
      <c r="Q1439" s="174">
        <f t="shared" si="227"/>
        <v>1437</v>
      </c>
      <c r="R1439" s="175">
        <f t="shared" si="226"/>
        <v>1</v>
      </c>
    </row>
    <row r="1440" spans="1:18" ht="24.75" customHeight="1">
      <c r="A1440" s="54">
        <f t="shared" si="225"/>
        <v>1438</v>
      </c>
      <c r="B1440" s="55" t="str">
        <f t="shared" si="221"/>
        <v>K16I0439</v>
      </c>
      <c r="C1440" s="54">
        <f t="shared" si="222"/>
        <v>39</v>
      </c>
      <c r="D1440" s="333">
        <v>142321909</v>
      </c>
      <c r="E1440" s="334" t="s">
        <v>1487</v>
      </c>
      <c r="F1440" s="335" t="s">
        <v>2374</v>
      </c>
      <c r="G1440" s="336"/>
      <c r="H1440" s="51" t="s">
        <v>2376</v>
      </c>
      <c r="I1440" s="56">
        <v>406</v>
      </c>
      <c r="J1440" s="52" t="s">
        <v>2073</v>
      </c>
      <c r="K1440" s="171" t="str">
        <f t="shared" si="228"/>
        <v>406K16I04</v>
      </c>
      <c r="L1440" s="172">
        <f t="shared" si="223"/>
        <v>1</v>
      </c>
      <c r="M1440" s="173">
        <v>23623</v>
      </c>
      <c r="N1440" s="174" t="str">
        <f t="shared" si="229"/>
        <v>Học Ghép</v>
      </c>
      <c r="O1440" s="190" t="e">
        <f>VLOOKUP(D1440,TH!D$3:K$3889,6,0)</f>
        <v>#N/A</v>
      </c>
      <c r="P1440" s="175">
        <f>IF(M1440&lt;&gt;0,M1440,IF(ISNA(VLOOKUP(D1440,TH!D$4:K$3889,6,0))=TRUE,"Nợ HP",""))</f>
        <v>23623</v>
      </c>
      <c r="Q1440" s="174">
        <f t="shared" si="227"/>
        <v>1438</v>
      </c>
      <c r="R1440" s="175">
        <f t="shared" si="226"/>
        <v>1</v>
      </c>
    </row>
    <row r="1441" spans="1:18" ht="24.75" customHeight="1">
      <c r="A1441" s="54">
        <f t="shared" si="225"/>
        <v>1439</v>
      </c>
      <c r="B1441" s="55" t="str">
        <f t="shared" si="221"/>
        <v>K16I0501</v>
      </c>
      <c r="C1441" s="54">
        <f t="shared" si="222"/>
        <v>1</v>
      </c>
      <c r="D1441" s="50">
        <v>162216705</v>
      </c>
      <c r="E1441" s="57" t="s">
        <v>1841</v>
      </c>
      <c r="F1441" s="58" t="s">
        <v>1348</v>
      </c>
      <c r="G1441" s="53" t="s">
        <v>785</v>
      </c>
      <c r="H1441" s="51" t="s">
        <v>137</v>
      </c>
      <c r="I1441" s="56">
        <v>105</v>
      </c>
      <c r="J1441" s="52" t="s">
        <v>2103</v>
      </c>
      <c r="K1441" s="171" t="str">
        <f t="shared" si="218"/>
        <v>105K16I05</v>
      </c>
      <c r="L1441" s="172">
        <f t="shared" si="223"/>
        <v>1</v>
      </c>
      <c r="M1441" s="173"/>
      <c r="N1441" s="174" t="str">
        <f t="shared" si="224"/>
        <v/>
      </c>
      <c r="O1441" s="190" t="str">
        <f>VLOOKUP(D1441,TH!D$3:K$3889,6,0)</f>
        <v>x</v>
      </c>
      <c r="P1441" s="175" t="str">
        <f>IF(M1441&lt;&gt;0,M1441,IF(ISNA(VLOOKUP(D1441,TH!D$4:K$3889,6,0))=TRUE,"Nợ HP",""))</f>
        <v/>
      </c>
      <c r="Q1441" s="174">
        <f t="shared" si="227"/>
        <v>1439</v>
      </c>
      <c r="R1441" s="175">
        <f t="shared" si="226"/>
        <v>1</v>
      </c>
    </row>
    <row r="1442" spans="1:18" ht="24.75" customHeight="1">
      <c r="A1442" s="54">
        <f t="shared" si="225"/>
        <v>1440</v>
      </c>
      <c r="B1442" s="55" t="str">
        <f t="shared" si="221"/>
        <v>K16I0502</v>
      </c>
      <c r="C1442" s="54">
        <f t="shared" si="222"/>
        <v>2</v>
      </c>
      <c r="D1442" s="50">
        <v>162217004</v>
      </c>
      <c r="E1442" s="57" t="s">
        <v>2104</v>
      </c>
      <c r="F1442" s="58" t="s">
        <v>486</v>
      </c>
      <c r="G1442" s="53" t="s">
        <v>587</v>
      </c>
      <c r="H1442" s="51" t="s">
        <v>137</v>
      </c>
      <c r="I1442" s="56">
        <v>105</v>
      </c>
      <c r="J1442" s="52" t="s">
        <v>2103</v>
      </c>
      <c r="K1442" s="171" t="str">
        <f t="shared" si="218"/>
        <v>105K16I05</v>
      </c>
      <c r="L1442" s="172">
        <f t="shared" si="223"/>
        <v>1</v>
      </c>
      <c r="M1442" s="173"/>
      <c r="N1442" s="174" t="str">
        <f t="shared" si="224"/>
        <v/>
      </c>
      <c r="O1442" s="190" t="str">
        <f>VLOOKUP(D1442,TH!D$3:K$3889,6,0)</f>
        <v>x</v>
      </c>
      <c r="P1442" s="175" t="str">
        <f>IF(M1442&lt;&gt;0,M1442,IF(ISNA(VLOOKUP(D1442,TH!D$4:K$3889,6,0))=TRUE,"Nợ HP",""))</f>
        <v/>
      </c>
      <c r="Q1442" s="174">
        <f t="shared" si="227"/>
        <v>1440</v>
      </c>
      <c r="R1442" s="175">
        <f t="shared" si="226"/>
        <v>1</v>
      </c>
    </row>
    <row r="1443" spans="1:18" ht="24.75" customHeight="1">
      <c r="A1443" s="54">
        <f t="shared" si="225"/>
        <v>1441</v>
      </c>
      <c r="B1443" s="55" t="str">
        <f t="shared" si="221"/>
        <v>K16I0503</v>
      </c>
      <c r="C1443" s="54">
        <f t="shared" si="222"/>
        <v>3</v>
      </c>
      <c r="D1443" s="50">
        <v>162213210</v>
      </c>
      <c r="E1443" s="57" t="s">
        <v>210</v>
      </c>
      <c r="F1443" s="58" t="s">
        <v>408</v>
      </c>
      <c r="G1443" s="53" t="s">
        <v>1079</v>
      </c>
      <c r="H1443" s="51" t="s">
        <v>141</v>
      </c>
      <c r="I1443" s="56">
        <v>105</v>
      </c>
      <c r="J1443" s="52" t="s">
        <v>2103</v>
      </c>
      <c r="K1443" s="171" t="str">
        <f t="shared" si="218"/>
        <v>105K16I05</v>
      </c>
      <c r="L1443" s="172">
        <f t="shared" si="223"/>
        <v>1</v>
      </c>
      <c r="M1443" s="173"/>
      <c r="N1443" s="174" t="str">
        <f t="shared" si="224"/>
        <v/>
      </c>
      <c r="O1443" s="190" t="str">
        <f>VLOOKUP(D1443,TH!D$3:K$3889,6,0)</f>
        <v>x</v>
      </c>
      <c r="P1443" s="175" t="str">
        <f>IF(M1443&lt;&gt;0,M1443,IF(ISNA(VLOOKUP(D1443,TH!D$4:K$3889,6,0))=TRUE,"Nợ HP",""))</f>
        <v/>
      </c>
      <c r="Q1443" s="174">
        <f t="shared" si="227"/>
        <v>1441</v>
      </c>
      <c r="R1443" s="175">
        <f t="shared" si="226"/>
        <v>1</v>
      </c>
    </row>
    <row r="1444" spans="1:18" ht="24.75" customHeight="1">
      <c r="A1444" s="54">
        <f t="shared" si="225"/>
        <v>1442</v>
      </c>
      <c r="B1444" s="55" t="str">
        <f t="shared" si="221"/>
        <v>K16I0504</v>
      </c>
      <c r="C1444" s="54">
        <f t="shared" si="222"/>
        <v>4</v>
      </c>
      <c r="D1444" s="50">
        <v>162213214</v>
      </c>
      <c r="E1444" s="57" t="s">
        <v>791</v>
      </c>
      <c r="F1444" s="58" t="s">
        <v>1435</v>
      </c>
      <c r="G1444" s="53" t="s">
        <v>1014</v>
      </c>
      <c r="H1444" s="51" t="s">
        <v>133</v>
      </c>
      <c r="I1444" s="56">
        <v>105</v>
      </c>
      <c r="J1444" s="52" t="s">
        <v>2103</v>
      </c>
      <c r="K1444" s="171" t="str">
        <f t="shared" si="218"/>
        <v>105K16I05</v>
      </c>
      <c r="L1444" s="172">
        <f t="shared" si="223"/>
        <v>1</v>
      </c>
      <c r="M1444" s="173"/>
      <c r="N1444" s="174" t="str">
        <f t="shared" si="224"/>
        <v/>
      </c>
      <c r="O1444" s="190" t="str">
        <f>VLOOKUP(D1444,TH!D$3:K$3889,6,0)</f>
        <v>x</v>
      </c>
      <c r="P1444" s="175" t="str">
        <f>IF(M1444&lt;&gt;0,M1444,IF(ISNA(VLOOKUP(D1444,TH!D$4:K$3889,6,0))=TRUE,"Nợ HP",""))</f>
        <v/>
      </c>
      <c r="Q1444" s="174">
        <f t="shared" si="227"/>
        <v>1442</v>
      </c>
      <c r="R1444" s="175">
        <f t="shared" si="226"/>
        <v>1</v>
      </c>
    </row>
    <row r="1445" spans="1:18" ht="24.75" customHeight="1">
      <c r="A1445" s="54">
        <f t="shared" si="225"/>
        <v>1443</v>
      </c>
      <c r="B1445" s="55" t="str">
        <f t="shared" si="221"/>
        <v>K16I0505</v>
      </c>
      <c r="C1445" s="54">
        <f t="shared" si="222"/>
        <v>5</v>
      </c>
      <c r="D1445" s="50">
        <v>162314532</v>
      </c>
      <c r="E1445" s="57" t="s">
        <v>1487</v>
      </c>
      <c r="F1445" s="58" t="s">
        <v>1579</v>
      </c>
      <c r="G1445" s="53" t="s">
        <v>713</v>
      </c>
      <c r="H1445" s="51" t="s">
        <v>141</v>
      </c>
      <c r="I1445" s="56">
        <v>105</v>
      </c>
      <c r="J1445" s="52" t="s">
        <v>2103</v>
      </c>
      <c r="K1445" s="171" t="str">
        <f t="shared" si="218"/>
        <v>105K16I05</v>
      </c>
      <c r="L1445" s="172">
        <f t="shared" si="223"/>
        <v>1</v>
      </c>
      <c r="M1445" s="173"/>
      <c r="N1445" s="174" t="str">
        <f t="shared" si="224"/>
        <v/>
      </c>
      <c r="O1445" s="190" t="str">
        <f>VLOOKUP(D1445,TH!D$3:K$3889,6,0)</f>
        <v>x</v>
      </c>
      <c r="P1445" s="175" t="str">
        <f>IF(M1445&lt;&gt;0,M1445,IF(ISNA(VLOOKUP(D1445,TH!D$4:K$3889,6,0))=TRUE,"Nợ HP",""))</f>
        <v/>
      </c>
      <c r="Q1445" s="174">
        <f t="shared" si="227"/>
        <v>1443</v>
      </c>
      <c r="R1445" s="175">
        <f t="shared" si="226"/>
        <v>1</v>
      </c>
    </row>
    <row r="1446" spans="1:18" ht="24.75" customHeight="1">
      <c r="A1446" s="54">
        <f t="shared" si="225"/>
        <v>1444</v>
      </c>
      <c r="B1446" s="55" t="str">
        <f t="shared" si="221"/>
        <v>K16I0506</v>
      </c>
      <c r="C1446" s="54">
        <f t="shared" si="222"/>
        <v>6</v>
      </c>
      <c r="D1446" s="50">
        <v>162213219</v>
      </c>
      <c r="E1446" s="57" t="s">
        <v>2105</v>
      </c>
      <c r="F1446" s="58" t="s">
        <v>1406</v>
      </c>
      <c r="G1446" s="53" t="s">
        <v>260</v>
      </c>
      <c r="H1446" s="51" t="s">
        <v>141</v>
      </c>
      <c r="I1446" s="56">
        <v>105</v>
      </c>
      <c r="J1446" s="52" t="s">
        <v>2103</v>
      </c>
      <c r="K1446" s="171" t="str">
        <f t="shared" si="218"/>
        <v>105K16I05</v>
      </c>
      <c r="L1446" s="172">
        <f t="shared" si="223"/>
        <v>1</v>
      </c>
      <c r="M1446" s="173"/>
      <c r="N1446" s="174" t="str">
        <f t="shared" si="224"/>
        <v/>
      </c>
      <c r="O1446" s="190" t="str">
        <f>VLOOKUP(D1446,TH!D$3:K$3889,6,0)</f>
        <v>x</v>
      </c>
      <c r="P1446" s="175" t="str">
        <f>IF(M1446&lt;&gt;0,M1446,IF(ISNA(VLOOKUP(D1446,TH!D$4:K$3889,6,0))=TRUE,"Nợ HP",""))</f>
        <v/>
      </c>
      <c r="Q1446" s="174">
        <f t="shared" si="227"/>
        <v>1444</v>
      </c>
      <c r="R1446" s="175">
        <f t="shared" si="226"/>
        <v>1</v>
      </c>
    </row>
    <row r="1447" spans="1:18" ht="24.75" customHeight="1">
      <c r="A1447" s="54">
        <f t="shared" si="225"/>
        <v>1445</v>
      </c>
      <c r="B1447" s="55" t="str">
        <f t="shared" si="221"/>
        <v>K16I0507</v>
      </c>
      <c r="C1447" s="54">
        <f t="shared" si="222"/>
        <v>7</v>
      </c>
      <c r="D1447" s="50">
        <v>162213220</v>
      </c>
      <c r="E1447" s="57" t="s">
        <v>304</v>
      </c>
      <c r="F1447" s="58" t="s">
        <v>2106</v>
      </c>
      <c r="G1447" s="53" t="s">
        <v>1473</v>
      </c>
      <c r="H1447" s="51" t="s">
        <v>133</v>
      </c>
      <c r="I1447" s="56">
        <v>105</v>
      </c>
      <c r="J1447" s="52" t="s">
        <v>2103</v>
      </c>
      <c r="K1447" s="171" t="str">
        <f t="shared" si="218"/>
        <v>105K16I05</v>
      </c>
      <c r="L1447" s="172">
        <f t="shared" si="223"/>
        <v>1</v>
      </c>
      <c r="M1447" s="173"/>
      <c r="N1447" s="174" t="str">
        <f t="shared" si="224"/>
        <v/>
      </c>
      <c r="O1447" s="190" t="str">
        <f>VLOOKUP(D1447,TH!D$3:K$3889,6,0)</f>
        <v>x</v>
      </c>
      <c r="P1447" s="175" t="str">
        <f>IF(M1447&lt;&gt;0,M1447,IF(ISNA(VLOOKUP(D1447,TH!D$4:K$3889,6,0))=TRUE,"Nợ HP",""))</f>
        <v/>
      </c>
      <c r="Q1447" s="174">
        <f t="shared" si="227"/>
        <v>1445</v>
      </c>
      <c r="R1447" s="175">
        <f t="shared" si="226"/>
        <v>1</v>
      </c>
    </row>
    <row r="1448" spans="1:18" ht="24.75" customHeight="1">
      <c r="A1448" s="54">
        <f t="shared" si="225"/>
        <v>1446</v>
      </c>
      <c r="B1448" s="55" t="str">
        <f t="shared" si="221"/>
        <v>K16I0508</v>
      </c>
      <c r="C1448" s="54">
        <f t="shared" si="222"/>
        <v>8</v>
      </c>
      <c r="D1448" s="50">
        <v>162213232</v>
      </c>
      <c r="E1448" s="57" t="s">
        <v>2107</v>
      </c>
      <c r="F1448" s="58" t="s">
        <v>205</v>
      </c>
      <c r="G1448" s="53" t="s">
        <v>2108</v>
      </c>
      <c r="H1448" s="51" t="s">
        <v>133</v>
      </c>
      <c r="I1448" s="56">
        <v>105</v>
      </c>
      <c r="J1448" s="52" t="s">
        <v>2103</v>
      </c>
      <c r="K1448" s="171" t="str">
        <f t="shared" ref="K1448:K1511" si="230">I1448&amp;J1448</f>
        <v>105K16I05</v>
      </c>
      <c r="L1448" s="172">
        <f t="shared" si="223"/>
        <v>1</v>
      </c>
      <c r="M1448" s="173"/>
      <c r="N1448" s="174" t="str">
        <f t="shared" si="224"/>
        <v/>
      </c>
      <c r="O1448" s="190" t="str">
        <f>VLOOKUP(D1448,TH!D$3:K$3889,6,0)</f>
        <v>x</v>
      </c>
      <c r="P1448" s="175" t="str">
        <f>IF(M1448&lt;&gt;0,M1448,IF(ISNA(VLOOKUP(D1448,TH!D$4:K$3889,6,0))=TRUE,"Nợ HP",""))</f>
        <v/>
      </c>
      <c r="Q1448" s="174">
        <f t="shared" si="227"/>
        <v>1446</v>
      </c>
      <c r="R1448" s="175">
        <f t="shared" si="226"/>
        <v>1</v>
      </c>
    </row>
    <row r="1449" spans="1:18" ht="24.75" customHeight="1">
      <c r="A1449" s="54">
        <f t="shared" si="225"/>
        <v>1447</v>
      </c>
      <c r="B1449" s="55" t="str">
        <f t="shared" si="221"/>
        <v>K16I0509</v>
      </c>
      <c r="C1449" s="54">
        <f t="shared" si="222"/>
        <v>9</v>
      </c>
      <c r="D1449" s="50">
        <v>162216500</v>
      </c>
      <c r="E1449" s="57" t="s">
        <v>2109</v>
      </c>
      <c r="F1449" s="58" t="s">
        <v>205</v>
      </c>
      <c r="G1449" s="53" t="s">
        <v>1236</v>
      </c>
      <c r="H1449" s="51" t="s">
        <v>141</v>
      </c>
      <c r="I1449" s="56">
        <v>105</v>
      </c>
      <c r="J1449" s="52" t="s">
        <v>2103</v>
      </c>
      <c r="K1449" s="171" t="str">
        <f t="shared" si="230"/>
        <v>105K16I05</v>
      </c>
      <c r="L1449" s="172">
        <f t="shared" si="223"/>
        <v>1</v>
      </c>
      <c r="M1449" s="173"/>
      <c r="N1449" s="174" t="str">
        <f t="shared" si="224"/>
        <v/>
      </c>
      <c r="O1449" s="190" t="str">
        <f>VLOOKUP(D1449,TH!D$3:K$3889,6,0)</f>
        <v>x</v>
      </c>
      <c r="P1449" s="175" t="str">
        <f>IF(M1449&lt;&gt;0,M1449,IF(ISNA(VLOOKUP(D1449,TH!D$4:K$3889,6,0))=TRUE,"Nợ HP",""))</f>
        <v/>
      </c>
      <c r="Q1449" s="174">
        <f t="shared" si="227"/>
        <v>1447</v>
      </c>
      <c r="R1449" s="175">
        <f t="shared" si="226"/>
        <v>1</v>
      </c>
    </row>
    <row r="1450" spans="1:18" ht="24.75" customHeight="1">
      <c r="A1450" s="54">
        <f t="shared" si="225"/>
        <v>1448</v>
      </c>
      <c r="B1450" s="55" t="str">
        <f t="shared" si="221"/>
        <v>K16I0510</v>
      </c>
      <c r="C1450" s="54">
        <f t="shared" si="222"/>
        <v>10</v>
      </c>
      <c r="D1450" s="50">
        <v>162213241</v>
      </c>
      <c r="E1450" s="57" t="s">
        <v>281</v>
      </c>
      <c r="F1450" s="58" t="s">
        <v>211</v>
      </c>
      <c r="G1450" s="53" t="s">
        <v>610</v>
      </c>
      <c r="H1450" s="51" t="s">
        <v>137</v>
      </c>
      <c r="I1450" s="56">
        <v>105</v>
      </c>
      <c r="J1450" s="52" t="s">
        <v>2103</v>
      </c>
      <c r="K1450" s="171" t="str">
        <f t="shared" si="230"/>
        <v>105K16I05</v>
      </c>
      <c r="L1450" s="172">
        <f t="shared" si="223"/>
        <v>1</v>
      </c>
      <c r="M1450" s="173"/>
      <c r="N1450" s="174" t="str">
        <f t="shared" si="224"/>
        <v/>
      </c>
      <c r="O1450" s="190" t="str">
        <f>VLOOKUP(D1450,TH!D$3:K$3889,6,0)</f>
        <v>x</v>
      </c>
      <c r="P1450" s="175" t="str">
        <f>IF(M1450&lt;&gt;0,M1450,IF(ISNA(VLOOKUP(D1450,TH!D$4:K$3889,6,0))=TRUE,"Nợ HP",""))</f>
        <v/>
      </c>
      <c r="Q1450" s="174">
        <f t="shared" si="227"/>
        <v>1448</v>
      </c>
      <c r="R1450" s="175">
        <f t="shared" si="226"/>
        <v>1</v>
      </c>
    </row>
    <row r="1451" spans="1:18" ht="24.75" customHeight="1">
      <c r="A1451" s="54">
        <f t="shared" si="225"/>
        <v>1449</v>
      </c>
      <c r="B1451" s="55" t="str">
        <f t="shared" si="221"/>
        <v>K16I0511</v>
      </c>
      <c r="C1451" s="54">
        <f t="shared" si="222"/>
        <v>11</v>
      </c>
      <c r="D1451" s="50">
        <v>162213252</v>
      </c>
      <c r="E1451" s="57" t="s">
        <v>1658</v>
      </c>
      <c r="F1451" s="58" t="s">
        <v>218</v>
      </c>
      <c r="G1451" s="53" t="s">
        <v>819</v>
      </c>
      <c r="H1451" s="51" t="s">
        <v>141</v>
      </c>
      <c r="I1451" s="56">
        <v>105</v>
      </c>
      <c r="J1451" s="52" t="s">
        <v>2103</v>
      </c>
      <c r="K1451" s="171" t="str">
        <f t="shared" si="230"/>
        <v>105K16I05</v>
      </c>
      <c r="L1451" s="172">
        <f t="shared" si="223"/>
        <v>1</v>
      </c>
      <c r="M1451" s="173"/>
      <c r="N1451" s="174" t="str">
        <f t="shared" si="224"/>
        <v/>
      </c>
      <c r="O1451" s="190" t="str">
        <f>VLOOKUP(D1451,TH!D$3:K$3889,6,0)</f>
        <v>x</v>
      </c>
      <c r="P1451" s="175" t="str">
        <f>IF(M1451&lt;&gt;0,M1451,IF(ISNA(VLOOKUP(D1451,TH!D$4:K$3889,6,0))=TRUE,"Nợ HP",""))</f>
        <v/>
      </c>
      <c r="Q1451" s="174">
        <f t="shared" si="227"/>
        <v>1449</v>
      </c>
      <c r="R1451" s="175">
        <f t="shared" si="226"/>
        <v>1</v>
      </c>
    </row>
    <row r="1452" spans="1:18" ht="24.75" customHeight="1">
      <c r="A1452" s="54">
        <f t="shared" si="225"/>
        <v>1450</v>
      </c>
      <c r="B1452" s="55" t="str">
        <f t="shared" si="221"/>
        <v>K16I0512</v>
      </c>
      <c r="C1452" s="54">
        <f t="shared" si="222"/>
        <v>12</v>
      </c>
      <c r="D1452" s="50">
        <v>162223392</v>
      </c>
      <c r="E1452" s="57" t="s">
        <v>1113</v>
      </c>
      <c r="F1452" s="58" t="s">
        <v>1628</v>
      </c>
      <c r="G1452" s="53" t="s">
        <v>2110</v>
      </c>
      <c r="H1452" s="51" t="s">
        <v>141</v>
      </c>
      <c r="I1452" s="56">
        <v>105</v>
      </c>
      <c r="J1452" s="52" t="s">
        <v>2103</v>
      </c>
      <c r="K1452" s="171" t="str">
        <f t="shared" si="230"/>
        <v>105K16I05</v>
      </c>
      <c r="L1452" s="172">
        <f t="shared" si="223"/>
        <v>1</v>
      </c>
      <c r="M1452" s="173"/>
      <c r="N1452" s="174" t="str">
        <f t="shared" si="224"/>
        <v/>
      </c>
      <c r="O1452" s="190" t="str">
        <f>VLOOKUP(D1452,TH!D$3:K$3889,6,0)</f>
        <v>x</v>
      </c>
      <c r="P1452" s="175" t="str">
        <f>IF(M1452&lt;&gt;0,M1452,IF(ISNA(VLOOKUP(D1452,TH!D$4:K$3889,6,0))=TRUE,"Nợ HP",""))</f>
        <v/>
      </c>
      <c r="Q1452" s="174">
        <f t="shared" si="227"/>
        <v>1450</v>
      </c>
      <c r="R1452" s="175">
        <f t="shared" si="226"/>
        <v>1</v>
      </c>
    </row>
    <row r="1453" spans="1:18" ht="24.75" customHeight="1">
      <c r="A1453" s="54">
        <f t="shared" si="225"/>
        <v>1451</v>
      </c>
      <c r="B1453" s="55" t="str">
        <f t="shared" si="221"/>
        <v>K16I0513</v>
      </c>
      <c r="C1453" s="54">
        <f t="shared" si="222"/>
        <v>13</v>
      </c>
      <c r="D1453" s="50">
        <v>162213255</v>
      </c>
      <c r="E1453" s="57" t="s">
        <v>2111</v>
      </c>
      <c r="F1453" s="58" t="s">
        <v>2112</v>
      </c>
      <c r="G1453" s="53" t="s">
        <v>356</v>
      </c>
      <c r="H1453" s="51" t="s">
        <v>137</v>
      </c>
      <c r="I1453" s="56">
        <v>105</v>
      </c>
      <c r="J1453" s="52" t="s">
        <v>2103</v>
      </c>
      <c r="K1453" s="171" t="str">
        <f t="shared" si="230"/>
        <v>105K16I05</v>
      </c>
      <c r="L1453" s="172">
        <f t="shared" si="223"/>
        <v>1</v>
      </c>
      <c r="M1453" s="173"/>
      <c r="N1453" s="174" t="str">
        <f t="shared" si="224"/>
        <v/>
      </c>
      <c r="O1453" s="190" t="str">
        <f>VLOOKUP(D1453,TH!D$3:K$3889,6,0)</f>
        <v>x</v>
      </c>
      <c r="P1453" s="175" t="str">
        <f>IF(M1453&lt;&gt;0,M1453,IF(ISNA(VLOOKUP(D1453,TH!D$4:K$3889,6,0))=TRUE,"Nợ HP",""))</f>
        <v/>
      </c>
      <c r="Q1453" s="174">
        <f t="shared" si="227"/>
        <v>1451</v>
      </c>
      <c r="R1453" s="175">
        <f t="shared" si="226"/>
        <v>1</v>
      </c>
    </row>
    <row r="1454" spans="1:18" ht="24.75" customHeight="1">
      <c r="A1454" s="54">
        <f t="shared" si="225"/>
        <v>1452</v>
      </c>
      <c r="B1454" s="55" t="str">
        <f t="shared" si="221"/>
        <v>K16I0514</v>
      </c>
      <c r="C1454" s="54">
        <f t="shared" si="222"/>
        <v>14</v>
      </c>
      <c r="D1454" s="50">
        <v>162213256</v>
      </c>
      <c r="E1454" s="57" t="s">
        <v>129</v>
      </c>
      <c r="F1454" s="58" t="s">
        <v>238</v>
      </c>
      <c r="G1454" s="53" t="s">
        <v>418</v>
      </c>
      <c r="H1454" s="51" t="s">
        <v>141</v>
      </c>
      <c r="I1454" s="56">
        <v>105</v>
      </c>
      <c r="J1454" s="52" t="s">
        <v>2103</v>
      </c>
      <c r="K1454" s="171" t="str">
        <f t="shared" si="230"/>
        <v>105K16I05</v>
      </c>
      <c r="L1454" s="172">
        <f t="shared" si="223"/>
        <v>1</v>
      </c>
      <c r="M1454" s="173"/>
      <c r="N1454" s="174" t="str">
        <f t="shared" si="224"/>
        <v/>
      </c>
      <c r="O1454" s="190" t="str">
        <f>VLOOKUP(D1454,TH!D$3:K$3889,6,0)</f>
        <v>x</v>
      </c>
      <c r="P1454" s="175" t="str">
        <f>IF(M1454&lt;&gt;0,M1454,IF(ISNA(VLOOKUP(D1454,TH!D$4:K$3889,6,0))=TRUE,"Nợ HP",""))</f>
        <v/>
      </c>
      <c r="Q1454" s="174">
        <f t="shared" si="227"/>
        <v>1452</v>
      </c>
      <c r="R1454" s="175">
        <f t="shared" si="226"/>
        <v>1</v>
      </c>
    </row>
    <row r="1455" spans="1:18" ht="24.75" customHeight="1">
      <c r="A1455" s="54">
        <f t="shared" si="225"/>
        <v>1453</v>
      </c>
      <c r="B1455" s="55" t="str">
        <f t="shared" si="221"/>
        <v>K16I0515</v>
      </c>
      <c r="C1455" s="54">
        <f t="shared" si="222"/>
        <v>15</v>
      </c>
      <c r="D1455" s="50">
        <v>162213263</v>
      </c>
      <c r="E1455" s="57" t="s">
        <v>2113</v>
      </c>
      <c r="F1455" s="58" t="s">
        <v>112</v>
      </c>
      <c r="G1455" s="53" t="s">
        <v>1023</v>
      </c>
      <c r="H1455" s="51" t="s">
        <v>137</v>
      </c>
      <c r="I1455" s="56">
        <v>105</v>
      </c>
      <c r="J1455" s="52" t="s">
        <v>2103</v>
      </c>
      <c r="K1455" s="171" t="str">
        <f t="shared" si="230"/>
        <v>105K16I05</v>
      </c>
      <c r="L1455" s="172">
        <f t="shared" si="223"/>
        <v>1</v>
      </c>
      <c r="M1455" s="173"/>
      <c r="N1455" s="174" t="str">
        <f t="shared" si="224"/>
        <v/>
      </c>
      <c r="O1455" s="190" t="str">
        <f>VLOOKUP(D1455,TH!D$3:K$3889,6,0)</f>
        <v>x</v>
      </c>
      <c r="P1455" s="175" t="str">
        <f>IF(M1455&lt;&gt;0,M1455,IF(ISNA(VLOOKUP(D1455,TH!D$4:K$3889,6,0))=TRUE,"Nợ HP",""))</f>
        <v/>
      </c>
      <c r="Q1455" s="174">
        <f t="shared" si="227"/>
        <v>1453</v>
      </c>
      <c r="R1455" s="175">
        <f t="shared" si="226"/>
        <v>1</v>
      </c>
    </row>
    <row r="1456" spans="1:18" ht="24.75" customHeight="1">
      <c r="A1456" s="54">
        <f t="shared" si="225"/>
        <v>1454</v>
      </c>
      <c r="B1456" s="55" t="str">
        <f t="shared" si="221"/>
        <v>K16I0516</v>
      </c>
      <c r="C1456" s="54">
        <f t="shared" si="222"/>
        <v>16</v>
      </c>
      <c r="D1456" s="50">
        <v>162213267</v>
      </c>
      <c r="E1456" s="57" t="s">
        <v>2114</v>
      </c>
      <c r="F1456" s="58" t="s">
        <v>139</v>
      </c>
      <c r="G1456" s="53" t="s">
        <v>789</v>
      </c>
      <c r="H1456" s="51" t="s">
        <v>137</v>
      </c>
      <c r="I1456" s="56">
        <v>105</v>
      </c>
      <c r="J1456" s="52" t="s">
        <v>2103</v>
      </c>
      <c r="K1456" s="171" t="str">
        <f t="shared" si="230"/>
        <v>105K16I05</v>
      </c>
      <c r="L1456" s="172">
        <f t="shared" si="223"/>
        <v>1</v>
      </c>
      <c r="M1456" s="173"/>
      <c r="N1456" s="174" t="str">
        <f t="shared" si="224"/>
        <v/>
      </c>
      <c r="O1456" s="190" t="str">
        <f>VLOOKUP(D1456,TH!D$3:K$3889,6,0)</f>
        <v>x</v>
      </c>
      <c r="P1456" s="175" t="str">
        <f>IF(M1456&lt;&gt;0,M1456,IF(ISNA(VLOOKUP(D1456,TH!D$4:K$3889,6,0))=TRUE,"Nợ HP",""))</f>
        <v/>
      </c>
      <c r="Q1456" s="174">
        <f t="shared" si="227"/>
        <v>1454</v>
      </c>
      <c r="R1456" s="175">
        <f t="shared" si="226"/>
        <v>1</v>
      </c>
    </row>
    <row r="1457" spans="1:18" ht="24.75" customHeight="1">
      <c r="A1457" s="54">
        <f t="shared" si="225"/>
        <v>1455</v>
      </c>
      <c r="B1457" s="55" t="str">
        <f t="shared" si="221"/>
        <v>K16I0517</v>
      </c>
      <c r="C1457" s="54">
        <f t="shared" si="222"/>
        <v>17</v>
      </c>
      <c r="D1457" s="50">
        <v>162213269</v>
      </c>
      <c r="E1457" s="57" t="s">
        <v>240</v>
      </c>
      <c r="F1457" s="58" t="s">
        <v>1089</v>
      </c>
      <c r="G1457" s="53" t="s">
        <v>1094</v>
      </c>
      <c r="H1457" s="51" t="s">
        <v>141</v>
      </c>
      <c r="I1457" s="56">
        <v>105</v>
      </c>
      <c r="J1457" s="52" t="s">
        <v>2103</v>
      </c>
      <c r="K1457" s="171" t="str">
        <f t="shared" si="230"/>
        <v>105K16I05</v>
      </c>
      <c r="L1457" s="172">
        <f t="shared" si="223"/>
        <v>1</v>
      </c>
      <c r="M1457" s="173"/>
      <c r="N1457" s="174" t="str">
        <f t="shared" si="224"/>
        <v/>
      </c>
      <c r="O1457" s="190" t="str">
        <f>VLOOKUP(D1457,TH!D$3:K$3889,6,0)</f>
        <v>x</v>
      </c>
      <c r="P1457" s="175" t="str">
        <f>IF(M1457&lt;&gt;0,M1457,IF(ISNA(VLOOKUP(D1457,TH!D$4:K$3889,6,0))=TRUE,"Nợ HP",""))</f>
        <v/>
      </c>
      <c r="Q1457" s="174">
        <f t="shared" si="227"/>
        <v>1455</v>
      </c>
      <c r="R1457" s="175">
        <f t="shared" si="226"/>
        <v>1</v>
      </c>
    </row>
    <row r="1458" spans="1:18" ht="24.75" customHeight="1">
      <c r="A1458" s="54">
        <f t="shared" si="225"/>
        <v>1456</v>
      </c>
      <c r="B1458" s="55" t="str">
        <f t="shared" si="221"/>
        <v>K16I0518</v>
      </c>
      <c r="C1458" s="54">
        <f t="shared" si="222"/>
        <v>18</v>
      </c>
      <c r="D1458" s="50">
        <v>162213271</v>
      </c>
      <c r="E1458" s="57" t="s">
        <v>2115</v>
      </c>
      <c r="F1458" s="58" t="s">
        <v>459</v>
      </c>
      <c r="G1458" s="53" t="s">
        <v>2116</v>
      </c>
      <c r="H1458" s="51" t="s">
        <v>141</v>
      </c>
      <c r="I1458" s="56">
        <v>105</v>
      </c>
      <c r="J1458" s="52" t="s">
        <v>2103</v>
      </c>
      <c r="K1458" s="171" t="str">
        <f t="shared" si="230"/>
        <v>105K16I05</v>
      </c>
      <c r="L1458" s="172">
        <f t="shared" si="223"/>
        <v>1</v>
      </c>
      <c r="M1458" s="173"/>
      <c r="N1458" s="174" t="str">
        <f t="shared" si="224"/>
        <v/>
      </c>
      <c r="O1458" s="190" t="str">
        <f>VLOOKUP(D1458,TH!D$3:K$3889,6,0)</f>
        <v>x</v>
      </c>
      <c r="P1458" s="175" t="str">
        <f>IF(M1458&lt;&gt;0,M1458,IF(ISNA(VLOOKUP(D1458,TH!D$4:K$3889,6,0))=TRUE,"Nợ HP",""))</f>
        <v/>
      </c>
      <c r="Q1458" s="174">
        <f t="shared" si="227"/>
        <v>1456</v>
      </c>
      <c r="R1458" s="175">
        <f t="shared" si="226"/>
        <v>1</v>
      </c>
    </row>
    <row r="1459" spans="1:18" ht="24.75" customHeight="1">
      <c r="A1459" s="54">
        <f t="shared" si="225"/>
        <v>1457</v>
      </c>
      <c r="B1459" s="55" t="str">
        <f t="shared" si="221"/>
        <v>K16I0519</v>
      </c>
      <c r="C1459" s="54">
        <f t="shared" si="222"/>
        <v>19</v>
      </c>
      <c r="D1459" s="50">
        <v>162213273</v>
      </c>
      <c r="E1459" s="57" t="s">
        <v>1357</v>
      </c>
      <c r="F1459" s="58" t="s">
        <v>459</v>
      </c>
      <c r="G1459" s="53">
        <v>33745</v>
      </c>
      <c r="H1459" s="51" t="s">
        <v>137</v>
      </c>
      <c r="I1459" s="56">
        <v>105</v>
      </c>
      <c r="J1459" s="52" t="s">
        <v>2103</v>
      </c>
      <c r="K1459" s="171" t="str">
        <f t="shared" si="230"/>
        <v>105K16I05</v>
      </c>
      <c r="L1459" s="172">
        <f t="shared" si="223"/>
        <v>1</v>
      </c>
      <c r="M1459" s="173"/>
      <c r="N1459" s="174" t="str">
        <f t="shared" si="224"/>
        <v/>
      </c>
      <c r="O1459" s="190" t="str">
        <f>VLOOKUP(D1459,TH!D$3:K$3889,6,0)</f>
        <v>x</v>
      </c>
      <c r="P1459" s="175" t="str">
        <f>IF(M1459&lt;&gt;0,M1459,IF(ISNA(VLOOKUP(D1459,TH!D$4:K$3889,6,0))=TRUE,"Nợ HP",""))</f>
        <v/>
      </c>
      <c r="Q1459" s="174">
        <f t="shared" si="227"/>
        <v>1457</v>
      </c>
      <c r="R1459" s="175">
        <f t="shared" si="226"/>
        <v>1</v>
      </c>
    </row>
    <row r="1460" spans="1:18" ht="24.75" customHeight="1">
      <c r="A1460" s="54">
        <f t="shared" si="225"/>
        <v>1458</v>
      </c>
      <c r="B1460" s="55" t="str">
        <f t="shared" si="221"/>
        <v>K16I0520</v>
      </c>
      <c r="C1460" s="54">
        <f t="shared" si="222"/>
        <v>20</v>
      </c>
      <c r="D1460" s="50">
        <v>162216501</v>
      </c>
      <c r="E1460" s="57" t="s">
        <v>2117</v>
      </c>
      <c r="F1460" s="58" t="s">
        <v>345</v>
      </c>
      <c r="G1460" s="53" t="s">
        <v>915</v>
      </c>
      <c r="H1460" s="51" t="s">
        <v>137</v>
      </c>
      <c r="I1460" s="56">
        <v>105</v>
      </c>
      <c r="J1460" s="52" t="s">
        <v>2103</v>
      </c>
      <c r="K1460" s="171" t="str">
        <f t="shared" si="230"/>
        <v>105K16I05</v>
      </c>
      <c r="L1460" s="172">
        <f t="shared" si="223"/>
        <v>1</v>
      </c>
      <c r="M1460" s="173"/>
      <c r="N1460" s="174" t="str">
        <f t="shared" si="224"/>
        <v/>
      </c>
      <c r="O1460" s="190" t="str">
        <f>VLOOKUP(D1460,TH!D$3:K$3889,6,0)</f>
        <v>x</v>
      </c>
      <c r="P1460" s="175" t="str">
        <f>IF(M1460&lt;&gt;0,M1460,IF(ISNA(VLOOKUP(D1460,TH!D$4:K$3889,6,0))=TRUE,"Nợ HP",""))</f>
        <v/>
      </c>
      <c r="Q1460" s="174">
        <f t="shared" si="227"/>
        <v>1458</v>
      </c>
      <c r="R1460" s="175">
        <f t="shared" si="226"/>
        <v>1</v>
      </c>
    </row>
    <row r="1461" spans="1:18" ht="24.75" customHeight="1">
      <c r="A1461" s="54">
        <f t="shared" si="225"/>
        <v>1459</v>
      </c>
      <c r="B1461" s="55" t="str">
        <f t="shared" si="221"/>
        <v>K16I0521</v>
      </c>
      <c r="C1461" s="54">
        <f t="shared" si="222"/>
        <v>21</v>
      </c>
      <c r="D1461" s="50">
        <v>162216913</v>
      </c>
      <c r="E1461" s="57" t="s">
        <v>1356</v>
      </c>
      <c r="F1461" s="58" t="s">
        <v>1593</v>
      </c>
      <c r="G1461" s="53" t="s">
        <v>1171</v>
      </c>
      <c r="H1461" s="51" t="s">
        <v>137</v>
      </c>
      <c r="I1461" s="56">
        <v>105</v>
      </c>
      <c r="J1461" s="52" t="s">
        <v>2103</v>
      </c>
      <c r="K1461" s="171" t="str">
        <f t="shared" si="230"/>
        <v>105K16I05</v>
      </c>
      <c r="L1461" s="172">
        <f t="shared" si="223"/>
        <v>1</v>
      </c>
      <c r="M1461" s="173"/>
      <c r="N1461" s="174" t="str">
        <f t="shared" si="224"/>
        <v/>
      </c>
      <c r="O1461" s="190" t="str">
        <f>VLOOKUP(D1461,TH!D$3:K$3889,6,0)</f>
        <v>x</v>
      </c>
      <c r="P1461" s="175" t="str">
        <f>IF(M1461&lt;&gt;0,M1461,IF(ISNA(VLOOKUP(D1461,TH!D$4:K$3889,6,0))=TRUE,"Nợ HP",""))</f>
        <v/>
      </c>
      <c r="Q1461" s="174">
        <f t="shared" si="227"/>
        <v>1459</v>
      </c>
      <c r="R1461" s="175">
        <f t="shared" si="226"/>
        <v>1</v>
      </c>
    </row>
    <row r="1462" spans="1:18" ht="24.75" customHeight="1">
      <c r="A1462" s="54">
        <f t="shared" si="225"/>
        <v>1460</v>
      </c>
      <c r="B1462" s="55" t="str">
        <f t="shared" si="221"/>
        <v>K16I0522</v>
      </c>
      <c r="C1462" s="54">
        <f t="shared" si="222"/>
        <v>22</v>
      </c>
      <c r="D1462" s="50">
        <v>162213287</v>
      </c>
      <c r="E1462" s="57" t="s">
        <v>1537</v>
      </c>
      <c r="F1462" s="58" t="s">
        <v>361</v>
      </c>
      <c r="G1462" s="53" t="s">
        <v>1908</v>
      </c>
      <c r="H1462" s="51" t="s">
        <v>137</v>
      </c>
      <c r="I1462" s="56">
        <v>105</v>
      </c>
      <c r="J1462" s="52" t="s">
        <v>2103</v>
      </c>
      <c r="K1462" s="171" t="str">
        <f t="shared" si="230"/>
        <v>105K16I05</v>
      </c>
      <c r="L1462" s="172">
        <f t="shared" si="223"/>
        <v>1</v>
      </c>
      <c r="M1462" s="173"/>
      <c r="N1462" s="174" t="str">
        <f t="shared" si="224"/>
        <v/>
      </c>
      <c r="O1462" s="190" t="str">
        <f>VLOOKUP(D1462,TH!D$3:K$3889,6,0)</f>
        <v>x</v>
      </c>
      <c r="P1462" s="175" t="str">
        <f>IF(M1462&lt;&gt;0,M1462,IF(ISNA(VLOOKUP(D1462,TH!D$4:K$3889,6,0))=TRUE,"Nợ HP",""))</f>
        <v/>
      </c>
      <c r="Q1462" s="174">
        <f t="shared" si="227"/>
        <v>1460</v>
      </c>
      <c r="R1462" s="175">
        <f t="shared" si="226"/>
        <v>1</v>
      </c>
    </row>
    <row r="1463" spans="1:18" ht="24.75" customHeight="1">
      <c r="A1463" s="54">
        <f t="shared" si="225"/>
        <v>1461</v>
      </c>
      <c r="B1463" s="55" t="str">
        <f t="shared" si="221"/>
        <v>K16I0523</v>
      </c>
      <c r="C1463" s="54">
        <f t="shared" si="222"/>
        <v>23</v>
      </c>
      <c r="D1463" s="50">
        <v>162213291</v>
      </c>
      <c r="E1463" s="57" t="s">
        <v>210</v>
      </c>
      <c r="F1463" s="58" t="s">
        <v>1774</v>
      </c>
      <c r="G1463" s="53" t="s">
        <v>313</v>
      </c>
      <c r="H1463" s="51" t="s">
        <v>137</v>
      </c>
      <c r="I1463" s="56">
        <v>105</v>
      </c>
      <c r="J1463" s="52" t="s">
        <v>2103</v>
      </c>
      <c r="K1463" s="171" t="str">
        <f t="shared" si="230"/>
        <v>105K16I05</v>
      </c>
      <c r="L1463" s="172">
        <f t="shared" si="223"/>
        <v>1</v>
      </c>
      <c r="M1463" s="173"/>
      <c r="N1463" s="174" t="str">
        <f t="shared" si="224"/>
        <v/>
      </c>
      <c r="O1463" s="190" t="str">
        <f>VLOOKUP(D1463,TH!D$3:K$3889,6,0)</f>
        <v>x</v>
      </c>
      <c r="P1463" s="175" t="str">
        <f>IF(M1463&lt;&gt;0,M1463,IF(ISNA(VLOOKUP(D1463,TH!D$4:K$3889,6,0))=TRUE,"Nợ HP",""))</f>
        <v/>
      </c>
      <c r="Q1463" s="174">
        <f t="shared" si="227"/>
        <v>1461</v>
      </c>
      <c r="R1463" s="175">
        <f t="shared" si="226"/>
        <v>1</v>
      </c>
    </row>
    <row r="1464" spans="1:18" ht="24.75" customHeight="1">
      <c r="A1464" s="54">
        <f t="shared" si="225"/>
        <v>1462</v>
      </c>
      <c r="B1464" s="55" t="str">
        <f t="shared" si="221"/>
        <v>K16I0524</v>
      </c>
      <c r="C1464" s="54">
        <f t="shared" si="222"/>
        <v>24</v>
      </c>
      <c r="D1464" s="50">
        <v>162213293</v>
      </c>
      <c r="E1464" s="57" t="s">
        <v>2118</v>
      </c>
      <c r="F1464" s="58" t="s">
        <v>1428</v>
      </c>
      <c r="G1464" s="53" t="s">
        <v>242</v>
      </c>
      <c r="H1464" s="51" t="s">
        <v>141</v>
      </c>
      <c r="I1464" s="56">
        <v>105</v>
      </c>
      <c r="J1464" s="52" t="s">
        <v>2103</v>
      </c>
      <c r="K1464" s="171" t="str">
        <f t="shared" si="230"/>
        <v>105K16I05</v>
      </c>
      <c r="L1464" s="172">
        <f t="shared" si="223"/>
        <v>1</v>
      </c>
      <c r="M1464" s="173"/>
      <c r="N1464" s="174" t="str">
        <f t="shared" si="224"/>
        <v/>
      </c>
      <c r="O1464" s="190" t="str">
        <f>VLOOKUP(D1464,TH!D$3:K$3889,6,0)</f>
        <v>x</v>
      </c>
      <c r="P1464" s="175" t="str">
        <f>IF(M1464&lt;&gt;0,M1464,IF(ISNA(VLOOKUP(D1464,TH!D$4:K$3889,6,0))=TRUE,"Nợ HP",""))</f>
        <v/>
      </c>
      <c r="Q1464" s="174">
        <f t="shared" si="227"/>
        <v>1462</v>
      </c>
      <c r="R1464" s="175">
        <f t="shared" si="226"/>
        <v>1</v>
      </c>
    </row>
    <row r="1465" spans="1:18" ht="24.75" customHeight="1">
      <c r="A1465" s="54">
        <f t="shared" si="225"/>
        <v>1463</v>
      </c>
      <c r="B1465" s="55" t="str">
        <f t="shared" si="221"/>
        <v>K16I0525</v>
      </c>
      <c r="C1465" s="54">
        <f t="shared" si="222"/>
        <v>25</v>
      </c>
      <c r="D1465" s="50">
        <v>162213304</v>
      </c>
      <c r="E1465" s="57" t="s">
        <v>293</v>
      </c>
      <c r="F1465" s="58" t="s">
        <v>642</v>
      </c>
      <c r="G1465" s="53" t="s">
        <v>871</v>
      </c>
      <c r="H1465" s="51" t="s">
        <v>137</v>
      </c>
      <c r="I1465" s="56">
        <v>105</v>
      </c>
      <c r="J1465" s="52" t="s">
        <v>2103</v>
      </c>
      <c r="K1465" s="171" t="str">
        <f t="shared" si="230"/>
        <v>105K16I05</v>
      </c>
      <c r="L1465" s="172">
        <f t="shared" si="223"/>
        <v>1</v>
      </c>
      <c r="M1465" s="173"/>
      <c r="N1465" s="174" t="str">
        <f t="shared" si="224"/>
        <v/>
      </c>
      <c r="O1465" s="190" t="str">
        <f>VLOOKUP(D1465,TH!D$3:K$3889,6,0)</f>
        <v>x</v>
      </c>
      <c r="P1465" s="175" t="str">
        <f>IF(M1465&lt;&gt;0,M1465,IF(ISNA(VLOOKUP(D1465,TH!D$4:K$3889,6,0))=TRUE,"Nợ HP",""))</f>
        <v/>
      </c>
      <c r="Q1465" s="174">
        <f t="shared" si="227"/>
        <v>1463</v>
      </c>
      <c r="R1465" s="175">
        <f t="shared" si="226"/>
        <v>1</v>
      </c>
    </row>
    <row r="1466" spans="1:18" ht="24.75" customHeight="1">
      <c r="A1466" s="54">
        <f t="shared" si="225"/>
        <v>1464</v>
      </c>
      <c r="B1466" s="55" t="str">
        <f t="shared" si="221"/>
        <v>K16I0526</v>
      </c>
      <c r="C1466" s="54">
        <f t="shared" si="222"/>
        <v>26</v>
      </c>
      <c r="D1466" s="50">
        <v>162213313</v>
      </c>
      <c r="E1466" s="57" t="s">
        <v>1074</v>
      </c>
      <c r="F1466" s="58" t="s">
        <v>288</v>
      </c>
      <c r="G1466" s="53" t="s">
        <v>959</v>
      </c>
      <c r="H1466" s="51" t="s">
        <v>141</v>
      </c>
      <c r="I1466" s="56">
        <v>105</v>
      </c>
      <c r="J1466" s="52" t="s">
        <v>2103</v>
      </c>
      <c r="K1466" s="171" t="str">
        <f t="shared" si="230"/>
        <v>105K16I05</v>
      </c>
      <c r="L1466" s="172">
        <f t="shared" si="223"/>
        <v>1</v>
      </c>
      <c r="M1466" s="173"/>
      <c r="N1466" s="174" t="str">
        <f t="shared" si="224"/>
        <v/>
      </c>
      <c r="O1466" s="190" t="str">
        <f>VLOOKUP(D1466,TH!D$3:K$3889,6,0)</f>
        <v>x</v>
      </c>
      <c r="P1466" s="175" t="str">
        <f>IF(M1466&lt;&gt;0,M1466,IF(ISNA(VLOOKUP(D1466,TH!D$4:K$3889,6,0))=TRUE,"Nợ HP",""))</f>
        <v/>
      </c>
      <c r="Q1466" s="174">
        <f t="shared" si="227"/>
        <v>1464</v>
      </c>
      <c r="R1466" s="175">
        <f t="shared" si="226"/>
        <v>1</v>
      </c>
    </row>
    <row r="1467" spans="1:18" ht="24.75" customHeight="1">
      <c r="A1467" s="54">
        <f t="shared" si="225"/>
        <v>1465</v>
      </c>
      <c r="B1467" s="55" t="str">
        <f t="shared" si="221"/>
        <v>K16I0527</v>
      </c>
      <c r="C1467" s="54">
        <f t="shared" si="222"/>
        <v>27</v>
      </c>
      <c r="D1467" s="50">
        <v>162213316</v>
      </c>
      <c r="E1467" s="57" t="s">
        <v>2119</v>
      </c>
      <c r="F1467" s="58" t="s">
        <v>853</v>
      </c>
      <c r="G1467" s="53" t="s">
        <v>1016</v>
      </c>
      <c r="H1467" s="51" t="s">
        <v>133</v>
      </c>
      <c r="I1467" s="56">
        <v>105</v>
      </c>
      <c r="J1467" s="52" t="s">
        <v>2103</v>
      </c>
      <c r="K1467" s="171" t="str">
        <f t="shared" si="230"/>
        <v>105K16I05</v>
      </c>
      <c r="L1467" s="172">
        <f t="shared" si="223"/>
        <v>1</v>
      </c>
      <c r="M1467" s="173"/>
      <c r="N1467" s="174" t="str">
        <f t="shared" si="224"/>
        <v/>
      </c>
      <c r="O1467" s="190" t="str">
        <f>VLOOKUP(D1467,TH!D$3:K$3889,6,0)</f>
        <v>x</v>
      </c>
      <c r="P1467" s="175" t="str">
        <f>IF(M1467&lt;&gt;0,M1467,IF(ISNA(VLOOKUP(D1467,TH!D$4:K$3889,6,0))=TRUE,"Nợ HP",""))</f>
        <v/>
      </c>
      <c r="Q1467" s="174">
        <f t="shared" si="227"/>
        <v>1465</v>
      </c>
      <c r="R1467" s="175">
        <f t="shared" si="226"/>
        <v>1</v>
      </c>
    </row>
    <row r="1468" spans="1:18" ht="24.75" customHeight="1">
      <c r="A1468" s="54">
        <f t="shared" si="225"/>
        <v>1466</v>
      </c>
      <c r="B1468" s="55" t="str">
        <f t="shared" si="221"/>
        <v>K16I0528</v>
      </c>
      <c r="C1468" s="54">
        <f t="shared" si="222"/>
        <v>28</v>
      </c>
      <c r="D1468" s="50">
        <v>162213317</v>
      </c>
      <c r="E1468" s="57" t="s">
        <v>2120</v>
      </c>
      <c r="F1468" s="58" t="s">
        <v>1659</v>
      </c>
      <c r="G1468" s="53" t="s">
        <v>1617</v>
      </c>
      <c r="H1468" s="51" t="s">
        <v>137</v>
      </c>
      <c r="I1468" s="56">
        <v>105</v>
      </c>
      <c r="J1468" s="52" t="s">
        <v>2103</v>
      </c>
      <c r="K1468" s="171" t="str">
        <f t="shared" si="230"/>
        <v>105K16I05</v>
      </c>
      <c r="L1468" s="172">
        <f t="shared" si="223"/>
        <v>1</v>
      </c>
      <c r="M1468" s="173"/>
      <c r="N1468" s="174" t="str">
        <f t="shared" si="224"/>
        <v/>
      </c>
      <c r="O1468" s="190" t="str">
        <f>VLOOKUP(D1468,TH!D$3:K$3889,6,0)</f>
        <v>x</v>
      </c>
      <c r="P1468" s="175" t="str">
        <f>IF(M1468&lt;&gt;0,M1468,IF(ISNA(VLOOKUP(D1468,TH!D$4:K$3889,6,0))=TRUE,"Nợ HP",""))</f>
        <v/>
      </c>
      <c r="Q1468" s="174">
        <f t="shared" si="227"/>
        <v>1466</v>
      </c>
      <c r="R1468" s="175">
        <f t="shared" si="226"/>
        <v>1</v>
      </c>
    </row>
    <row r="1469" spans="1:18" ht="24.75" customHeight="1">
      <c r="A1469" s="54">
        <f t="shared" si="225"/>
        <v>1467</v>
      </c>
      <c r="B1469" s="55" t="str">
        <f t="shared" si="221"/>
        <v>K16I0529</v>
      </c>
      <c r="C1469" s="54">
        <f t="shared" si="222"/>
        <v>29</v>
      </c>
      <c r="D1469" s="50">
        <v>162213329</v>
      </c>
      <c r="E1469" s="57" t="s">
        <v>2121</v>
      </c>
      <c r="F1469" s="58" t="s">
        <v>300</v>
      </c>
      <c r="G1469" s="53" t="s">
        <v>477</v>
      </c>
      <c r="H1469" s="51" t="s">
        <v>133</v>
      </c>
      <c r="I1469" s="56">
        <v>105</v>
      </c>
      <c r="J1469" s="52" t="s">
        <v>2103</v>
      </c>
      <c r="K1469" s="171" t="str">
        <f t="shared" si="230"/>
        <v>105K16I05</v>
      </c>
      <c r="L1469" s="172">
        <f t="shared" si="223"/>
        <v>1</v>
      </c>
      <c r="M1469" s="173"/>
      <c r="N1469" s="174" t="str">
        <f t="shared" si="224"/>
        <v/>
      </c>
      <c r="O1469" s="190" t="str">
        <f>VLOOKUP(D1469,TH!D$3:K$3889,6,0)</f>
        <v>x</v>
      </c>
      <c r="P1469" s="175" t="str">
        <f>IF(M1469&lt;&gt;0,M1469,IF(ISNA(VLOOKUP(D1469,TH!D$4:K$3889,6,0))=TRUE,"Nợ HP",""))</f>
        <v/>
      </c>
      <c r="Q1469" s="174">
        <f t="shared" si="227"/>
        <v>1467</v>
      </c>
      <c r="R1469" s="175">
        <f t="shared" si="226"/>
        <v>1</v>
      </c>
    </row>
    <row r="1470" spans="1:18" ht="24.75" customHeight="1">
      <c r="A1470" s="54">
        <f t="shared" si="225"/>
        <v>1468</v>
      </c>
      <c r="B1470" s="55" t="str">
        <f t="shared" si="221"/>
        <v>K16I0530</v>
      </c>
      <c r="C1470" s="54">
        <f t="shared" si="222"/>
        <v>30</v>
      </c>
      <c r="D1470" s="50">
        <v>162213330</v>
      </c>
      <c r="E1470" s="57" t="s">
        <v>304</v>
      </c>
      <c r="F1470" s="58" t="s">
        <v>300</v>
      </c>
      <c r="G1470" s="53" t="s">
        <v>678</v>
      </c>
      <c r="H1470" s="51" t="s">
        <v>141</v>
      </c>
      <c r="I1470" s="56">
        <v>105</v>
      </c>
      <c r="J1470" s="52" t="s">
        <v>2103</v>
      </c>
      <c r="K1470" s="171" t="str">
        <f t="shared" si="230"/>
        <v>105K16I05</v>
      </c>
      <c r="L1470" s="172">
        <f t="shared" si="223"/>
        <v>1</v>
      </c>
      <c r="M1470" s="173"/>
      <c r="N1470" s="174" t="str">
        <f t="shared" si="224"/>
        <v/>
      </c>
      <c r="O1470" s="190" t="str">
        <f>VLOOKUP(D1470,TH!D$3:K$3889,6,0)</f>
        <v>x</v>
      </c>
      <c r="P1470" s="175" t="str">
        <f>IF(M1470&lt;&gt;0,M1470,IF(ISNA(VLOOKUP(D1470,TH!D$4:K$3889,6,0))=TRUE,"Nợ HP",""))</f>
        <v/>
      </c>
      <c r="Q1470" s="174">
        <f t="shared" si="227"/>
        <v>1468</v>
      </c>
      <c r="R1470" s="175">
        <f t="shared" si="226"/>
        <v>1</v>
      </c>
    </row>
    <row r="1471" spans="1:18" ht="24.75" customHeight="1">
      <c r="A1471" s="54">
        <f t="shared" si="225"/>
        <v>1469</v>
      </c>
      <c r="B1471" s="55" t="str">
        <f t="shared" si="221"/>
        <v>K16I0531</v>
      </c>
      <c r="C1471" s="54">
        <f t="shared" si="222"/>
        <v>31</v>
      </c>
      <c r="D1471" s="50">
        <v>162213331</v>
      </c>
      <c r="E1471" s="57" t="s">
        <v>2122</v>
      </c>
      <c r="F1471" s="58" t="s">
        <v>300</v>
      </c>
      <c r="G1471" s="53" t="s">
        <v>2123</v>
      </c>
      <c r="H1471" s="51" t="s">
        <v>137</v>
      </c>
      <c r="I1471" s="56">
        <v>105</v>
      </c>
      <c r="J1471" s="52" t="s">
        <v>2103</v>
      </c>
      <c r="K1471" s="171" t="str">
        <f t="shared" si="230"/>
        <v>105K16I05</v>
      </c>
      <c r="L1471" s="172">
        <f t="shared" si="223"/>
        <v>1</v>
      </c>
      <c r="M1471" s="173"/>
      <c r="N1471" s="174" t="str">
        <f t="shared" si="224"/>
        <v/>
      </c>
      <c r="O1471" s="190" t="str">
        <f>VLOOKUP(D1471,TH!D$3:K$3889,6,0)</f>
        <v>x</v>
      </c>
      <c r="P1471" s="175" t="str">
        <f>IF(M1471&lt;&gt;0,M1471,IF(ISNA(VLOOKUP(D1471,TH!D$4:K$3889,6,0))=TRUE,"Nợ HP",""))</f>
        <v/>
      </c>
      <c r="Q1471" s="174">
        <f t="shared" si="227"/>
        <v>1469</v>
      </c>
      <c r="R1471" s="175">
        <f t="shared" si="226"/>
        <v>1</v>
      </c>
    </row>
    <row r="1472" spans="1:18" ht="24.75" customHeight="1">
      <c r="A1472" s="54">
        <f t="shared" si="225"/>
        <v>1470</v>
      </c>
      <c r="B1472" s="55" t="str">
        <f t="shared" si="221"/>
        <v>K16I0532</v>
      </c>
      <c r="C1472" s="54">
        <f t="shared" si="222"/>
        <v>32</v>
      </c>
      <c r="D1472" s="50">
        <v>162213335</v>
      </c>
      <c r="E1472" s="57" t="s">
        <v>2124</v>
      </c>
      <c r="F1472" s="58" t="s">
        <v>303</v>
      </c>
      <c r="G1472" s="53" t="s">
        <v>2110</v>
      </c>
      <c r="H1472" s="51" t="s">
        <v>133</v>
      </c>
      <c r="I1472" s="56">
        <v>105</v>
      </c>
      <c r="J1472" s="52" t="s">
        <v>2103</v>
      </c>
      <c r="K1472" s="171" t="str">
        <f t="shared" si="230"/>
        <v>105K16I05</v>
      </c>
      <c r="L1472" s="172">
        <f t="shared" si="223"/>
        <v>1</v>
      </c>
      <c r="M1472" s="173"/>
      <c r="N1472" s="174" t="str">
        <f t="shared" si="224"/>
        <v/>
      </c>
      <c r="O1472" s="190" t="str">
        <f>VLOOKUP(D1472,TH!D$3:K$3889,6,0)</f>
        <v>x</v>
      </c>
      <c r="P1472" s="175" t="str">
        <f>IF(M1472&lt;&gt;0,M1472,IF(ISNA(VLOOKUP(D1472,TH!D$4:K$3889,6,0))=TRUE,"Nợ HP",""))</f>
        <v/>
      </c>
      <c r="Q1472" s="174">
        <f t="shared" si="227"/>
        <v>1470</v>
      </c>
      <c r="R1472" s="175">
        <f t="shared" si="226"/>
        <v>1</v>
      </c>
    </row>
    <row r="1473" spans="1:18" ht="24.75" customHeight="1">
      <c r="A1473" s="54">
        <f t="shared" si="225"/>
        <v>1471</v>
      </c>
      <c r="B1473" s="55" t="str">
        <f t="shared" si="221"/>
        <v>K16I0533</v>
      </c>
      <c r="C1473" s="54">
        <f t="shared" si="222"/>
        <v>33</v>
      </c>
      <c r="D1473" s="50">
        <v>162213339</v>
      </c>
      <c r="E1473" s="57" t="s">
        <v>2125</v>
      </c>
      <c r="F1473" s="58" t="s">
        <v>303</v>
      </c>
      <c r="G1473" s="53" t="s">
        <v>2126</v>
      </c>
      <c r="H1473" s="51" t="s">
        <v>137</v>
      </c>
      <c r="I1473" s="56">
        <v>105</v>
      </c>
      <c r="J1473" s="52" t="s">
        <v>2103</v>
      </c>
      <c r="K1473" s="171" t="str">
        <f t="shared" si="230"/>
        <v>105K16I05</v>
      </c>
      <c r="L1473" s="172">
        <f t="shared" si="223"/>
        <v>1</v>
      </c>
      <c r="M1473" s="173"/>
      <c r="N1473" s="174" t="str">
        <f t="shared" si="224"/>
        <v/>
      </c>
      <c r="O1473" s="190" t="str">
        <f>VLOOKUP(D1473,TH!D$3:K$3889,6,0)</f>
        <v>x</v>
      </c>
      <c r="P1473" s="175" t="str">
        <f>IF(M1473&lt;&gt;0,M1473,IF(ISNA(VLOOKUP(D1473,TH!D$4:K$3889,6,0))=TRUE,"Nợ HP",""))</f>
        <v/>
      </c>
      <c r="Q1473" s="174">
        <f t="shared" si="227"/>
        <v>1471</v>
      </c>
      <c r="R1473" s="175">
        <f t="shared" si="226"/>
        <v>1</v>
      </c>
    </row>
    <row r="1474" spans="1:18" ht="24.75" customHeight="1">
      <c r="A1474" s="54">
        <f t="shared" si="225"/>
        <v>1472</v>
      </c>
      <c r="B1474" s="55" t="str">
        <f t="shared" si="221"/>
        <v>K16I0534</v>
      </c>
      <c r="C1474" s="54">
        <f t="shared" si="222"/>
        <v>34</v>
      </c>
      <c r="D1474" s="50">
        <v>162213342</v>
      </c>
      <c r="E1474" s="57" t="s">
        <v>2127</v>
      </c>
      <c r="F1474" s="58" t="s">
        <v>303</v>
      </c>
      <c r="G1474" s="53" t="s">
        <v>1138</v>
      </c>
      <c r="H1474" s="51" t="s">
        <v>137</v>
      </c>
      <c r="I1474" s="56">
        <v>105</v>
      </c>
      <c r="J1474" s="52" t="s">
        <v>2103</v>
      </c>
      <c r="K1474" s="171" t="str">
        <f t="shared" si="230"/>
        <v>105K16I05</v>
      </c>
      <c r="L1474" s="172">
        <f t="shared" si="223"/>
        <v>1</v>
      </c>
      <c r="M1474" s="173"/>
      <c r="N1474" s="174" t="str">
        <f t="shared" si="224"/>
        <v/>
      </c>
      <c r="O1474" s="190" t="str">
        <f>VLOOKUP(D1474,TH!D$3:K$3889,6,0)</f>
        <v>x</v>
      </c>
      <c r="P1474" s="175" t="str">
        <f>IF(M1474&lt;&gt;0,M1474,IF(ISNA(VLOOKUP(D1474,TH!D$4:K$3889,6,0))=TRUE,"Nợ HP",""))</f>
        <v/>
      </c>
      <c r="Q1474" s="174">
        <f t="shared" si="227"/>
        <v>1472</v>
      </c>
      <c r="R1474" s="175">
        <f t="shared" si="226"/>
        <v>1</v>
      </c>
    </row>
    <row r="1475" spans="1:18" ht="24.75" customHeight="1">
      <c r="A1475" s="54">
        <f t="shared" si="225"/>
        <v>1473</v>
      </c>
      <c r="B1475" s="55" t="str">
        <f t="shared" ref="B1475:B1538" si="231">J1475&amp;TEXT(C1475,"00")</f>
        <v>K16I0535</v>
      </c>
      <c r="C1475" s="54">
        <f t="shared" ref="C1475:C1538" si="232">IF(J1475&lt;&gt;J1474,1,C1474+1)</f>
        <v>35</v>
      </c>
      <c r="D1475" s="50">
        <v>162213352</v>
      </c>
      <c r="E1475" s="57" t="s">
        <v>2128</v>
      </c>
      <c r="F1475" s="58" t="s">
        <v>308</v>
      </c>
      <c r="G1475" s="53" t="s">
        <v>909</v>
      </c>
      <c r="H1475" s="51" t="s">
        <v>141</v>
      </c>
      <c r="I1475" s="56">
        <v>105</v>
      </c>
      <c r="J1475" s="52" t="s">
        <v>2103</v>
      </c>
      <c r="K1475" s="171" t="str">
        <f t="shared" si="230"/>
        <v>105K16I05</v>
      </c>
      <c r="L1475" s="172">
        <f t="shared" ref="L1475:L1538" si="233">COUNTIF($D$3:$D$4101,D1475)</f>
        <v>1</v>
      </c>
      <c r="M1475" s="173"/>
      <c r="N1475" s="174" t="str">
        <f t="shared" si="224"/>
        <v/>
      </c>
      <c r="O1475" s="190" t="str">
        <f>VLOOKUP(D1475,TH!D$3:K$3889,6,0)</f>
        <v>x</v>
      </c>
      <c r="P1475" s="175" t="str">
        <f>IF(M1475&lt;&gt;0,M1475,IF(ISNA(VLOOKUP(D1475,TH!D$4:K$3889,6,0))=TRUE,"Nợ HP",""))</f>
        <v/>
      </c>
      <c r="Q1475" s="174">
        <f t="shared" si="227"/>
        <v>1473</v>
      </c>
      <c r="R1475" s="175">
        <f t="shared" si="226"/>
        <v>1</v>
      </c>
    </row>
    <row r="1476" spans="1:18" ht="24.75" customHeight="1">
      <c r="A1476" s="54">
        <f t="shared" si="225"/>
        <v>1474</v>
      </c>
      <c r="B1476" s="55" t="str">
        <f t="shared" si="231"/>
        <v>K16I1001</v>
      </c>
      <c r="C1476" s="54">
        <f t="shared" si="232"/>
        <v>1</v>
      </c>
      <c r="D1476" s="50">
        <v>162314519</v>
      </c>
      <c r="E1476" s="57" t="s">
        <v>2129</v>
      </c>
      <c r="F1476" s="58" t="s">
        <v>1348</v>
      </c>
      <c r="G1476" s="53" t="s">
        <v>2002</v>
      </c>
      <c r="H1476" s="51" t="s">
        <v>1119</v>
      </c>
      <c r="I1476" s="56">
        <v>405</v>
      </c>
      <c r="J1476" s="52" t="s">
        <v>2130</v>
      </c>
      <c r="K1476" s="171" t="str">
        <f t="shared" si="230"/>
        <v>405K16I10</v>
      </c>
      <c r="L1476" s="172">
        <f t="shared" si="233"/>
        <v>1</v>
      </c>
      <c r="M1476" s="173"/>
      <c r="N1476" s="174" t="str">
        <f t="shared" si="224"/>
        <v/>
      </c>
      <c r="O1476" s="190" t="str">
        <f>VLOOKUP(D1476,TH!D$3:K$3889,6,0)</f>
        <v>x</v>
      </c>
      <c r="P1476" s="175" t="str">
        <f>IF(M1476&lt;&gt;0,M1476,IF(ISNA(VLOOKUP(D1476,TH!D$4:K$3889,6,0))=TRUE,"Nợ HP",""))</f>
        <v/>
      </c>
      <c r="Q1476" s="174">
        <f t="shared" si="227"/>
        <v>1474</v>
      </c>
      <c r="R1476" s="175">
        <f t="shared" si="226"/>
        <v>1</v>
      </c>
    </row>
    <row r="1477" spans="1:18" ht="24.75" customHeight="1">
      <c r="A1477" s="54">
        <f t="shared" si="225"/>
        <v>1475</v>
      </c>
      <c r="B1477" s="55" t="str">
        <f t="shared" si="231"/>
        <v>K16I1002</v>
      </c>
      <c r="C1477" s="54">
        <f t="shared" si="232"/>
        <v>2</v>
      </c>
      <c r="D1477" s="50">
        <v>162314523</v>
      </c>
      <c r="E1477" s="57" t="s">
        <v>2131</v>
      </c>
      <c r="F1477" s="58" t="s">
        <v>486</v>
      </c>
      <c r="G1477" s="53" t="s">
        <v>584</v>
      </c>
      <c r="H1477" s="51" t="s">
        <v>1190</v>
      </c>
      <c r="I1477" s="56">
        <v>405</v>
      </c>
      <c r="J1477" s="52" t="s">
        <v>2130</v>
      </c>
      <c r="K1477" s="171" t="str">
        <f t="shared" si="230"/>
        <v>405K16I10</v>
      </c>
      <c r="L1477" s="172">
        <f t="shared" si="233"/>
        <v>1</v>
      </c>
      <c r="M1477" s="173"/>
      <c r="N1477" s="174" t="str">
        <f t="shared" si="224"/>
        <v/>
      </c>
      <c r="O1477" s="190" t="str">
        <f>VLOOKUP(D1477,TH!D$3:K$3889,6,0)</f>
        <v>x</v>
      </c>
      <c r="P1477" s="175" t="str">
        <f>IF(M1477&lt;&gt;0,M1477,IF(ISNA(VLOOKUP(D1477,TH!D$4:K$3889,6,0))=TRUE,"Nợ HP",""))</f>
        <v/>
      </c>
      <c r="Q1477" s="174">
        <f t="shared" si="227"/>
        <v>1475</v>
      </c>
      <c r="R1477" s="175">
        <f t="shared" si="226"/>
        <v>1</v>
      </c>
    </row>
    <row r="1478" spans="1:18" ht="24.75" customHeight="1">
      <c r="A1478" s="54">
        <f t="shared" si="225"/>
        <v>1476</v>
      </c>
      <c r="B1478" s="55" t="str">
        <f t="shared" si="231"/>
        <v>K16I1003</v>
      </c>
      <c r="C1478" s="54">
        <f t="shared" si="232"/>
        <v>3</v>
      </c>
      <c r="D1478" s="50">
        <v>162314525</v>
      </c>
      <c r="E1478" s="57" t="s">
        <v>1114</v>
      </c>
      <c r="F1478" s="58" t="s">
        <v>914</v>
      </c>
      <c r="G1478" s="53" t="s">
        <v>1301</v>
      </c>
      <c r="H1478" s="51" t="s">
        <v>1251</v>
      </c>
      <c r="I1478" s="56">
        <v>405</v>
      </c>
      <c r="J1478" s="52" t="s">
        <v>2130</v>
      </c>
      <c r="K1478" s="171" t="str">
        <f t="shared" si="230"/>
        <v>405K16I10</v>
      </c>
      <c r="L1478" s="172">
        <f t="shared" si="233"/>
        <v>1</v>
      </c>
      <c r="M1478" s="173"/>
      <c r="N1478" s="174" t="str">
        <f t="shared" si="224"/>
        <v/>
      </c>
      <c r="O1478" s="190" t="str">
        <f>VLOOKUP(D1478,TH!D$3:K$3889,6,0)</f>
        <v>x</v>
      </c>
      <c r="P1478" s="175" t="str">
        <f>IF(M1478&lt;&gt;0,M1478,IF(ISNA(VLOOKUP(D1478,TH!D$4:K$3889,6,0))=TRUE,"Nợ HP",""))</f>
        <v/>
      </c>
      <c r="Q1478" s="174">
        <f t="shared" si="227"/>
        <v>1476</v>
      </c>
      <c r="R1478" s="175">
        <f t="shared" si="226"/>
        <v>1</v>
      </c>
    </row>
    <row r="1479" spans="1:18" ht="24.75" customHeight="1">
      <c r="A1479" s="54">
        <f t="shared" si="225"/>
        <v>1477</v>
      </c>
      <c r="B1479" s="55" t="str">
        <f t="shared" si="231"/>
        <v>K16I1004</v>
      </c>
      <c r="C1479" s="54">
        <f t="shared" si="232"/>
        <v>4</v>
      </c>
      <c r="D1479" s="50">
        <v>162314526</v>
      </c>
      <c r="E1479" s="57" t="s">
        <v>1738</v>
      </c>
      <c r="F1479" s="58" t="s">
        <v>408</v>
      </c>
      <c r="G1479" s="53" t="s">
        <v>1129</v>
      </c>
      <c r="H1479" s="51" t="s">
        <v>1119</v>
      </c>
      <c r="I1479" s="56">
        <v>405</v>
      </c>
      <c r="J1479" s="52" t="s">
        <v>2130</v>
      </c>
      <c r="K1479" s="171" t="str">
        <f t="shared" si="230"/>
        <v>405K16I10</v>
      </c>
      <c r="L1479" s="172">
        <f t="shared" si="233"/>
        <v>1</v>
      </c>
      <c r="M1479" s="173"/>
      <c r="N1479" s="174" t="str">
        <f t="shared" si="224"/>
        <v/>
      </c>
      <c r="O1479" s="190" t="str">
        <f>VLOOKUP(D1479,TH!D$3:K$3889,6,0)</f>
        <v>x</v>
      </c>
      <c r="P1479" s="175" t="str">
        <f>IF(M1479&lt;&gt;0,M1479,IF(ISNA(VLOOKUP(D1479,TH!D$4:K$3889,6,0))=TRUE,"Nợ HP",""))</f>
        <v/>
      </c>
      <c r="Q1479" s="174">
        <f t="shared" si="227"/>
        <v>1477</v>
      </c>
      <c r="R1479" s="175">
        <f t="shared" si="226"/>
        <v>1</v>
      </c>
    </row>
    <row r="1480" spans="1:18" ht="24.75" customHeight="1">
      <c r="A1480" s="54">
        <f t="shared" ref="A1480:A1543" si="234">A1479+1</f>
        <v>1478</v>
      </c>
      <c r="B1480" s="55" t="str">
        <f t="shared" si="231"/>
        <v>K16I1005</v>
      </c>
      <c r="C1480" s="54">
        <f t="shared" si="232"/>
        <v>5</v>
      </c>
      <c r="D1480" s="50">
        <v>162314533</v>
      </c>
      <c r="E1480" s="57" t="s">
        <v>123</v>
      </c>
      <c r="F1480" s="58" t="s">
        <v>1022</v>
      </c>
      <c r="G1480" s="53" t="s">
        <v>747</v>
      </c>
      <c r="H1480" s="51" t="s">
        <v>1190</v>
      </c>
      <c r="I1480" s="56">
        <v>405</v>
      </c>
      <c r="J1480" s="52" t="s">
        <v>2130</v>
      </c>
      <c r="K1480" s="171" t="str">
        <f t="shared" si="230"/>
        <v>405K16I10</v>
      </c>
      <c r="L1480" s="172">
        <f t="shared" si="233"/>
        <v>1</v>
      </c>
      <c r="M1480" s="173"/>
      <c r="N1480" s="174" t="str">
        <f t="shared" ref="N1480:N1544" si="235">IF(M1480&lt;&gt;0,"Học Ghép","")</f>
        <v/>
      </c>
      <c r="O1480" s="190" t="str">
        <f>VLOOKUP(D1480,TH!D$3:K$3889,6,0)</f>
        <v>x</v>
      </c>
      <c r="P1480" s="175" t="str">
        <f>IF(M1480&lt;&gt;0,M1480,IF(ISNA(VLOOKUP(D1480,TH!D$4:K$3889,6,0))=TRUE,"Nợ HP",""))</f>
        <v/>
      </c>
      <c r="Q1480" s="174">
        <f t="shared" si="227"/>
        <v>1478</v>
      </c>
      <c r="R1480" s="175">
        <f t="shared" ref="R1480:R1543" si="236">R1479</f>
        <v>1</v>
      </c>
    </row>
    <row r="1481" spans="1:18" ht="24.75" customHeight="1">
      <c r="A1481" s="54">
        <f t="shared" si="234"/>
        <v>1479</v>
      </c>
      <c r="B1481" s="55" t="str">
        <f t="shared" si="231"/>
        <v>K16I1006</v>
      </c>
      <c r="C1481" s="54">
        <f t="shared" si="232"/>
        <v>6</v>
      </c>
      <c r="D1481" s="50">
        <v>162314553</v>
      </c>
      <c r="E1481" s="57" t="s">
        <v>2132</v>
      </c>
      <c r="F1481" s="58" t="s">
        <v>328</v>
      </c>
      <c r="G1481" s="53" t="s">
        <v>1895</v>
      </c>
      <c r="H1481" s="51" t="s">
        <v>1251</v>
      </c>
      <c r="I1481" s="56">
        <v>405</v>
      </c>
      <c r="J1481" s="52" t="s">
        <v>2130</v>
      </c>
      <c r="K1481" s="171" t="str">
        <f t="shared" si="230"/>
        <v>405K16I10</v>
      </c>
      <c r="L1481" s="172">
        <f t="shared" si="233"/>
        <v>1</v>
      </c>
      <c r="M1481" s="173"/>
      <c r="N1481" s="174" t="str">
        <f t="shared" si="235"/>
        <v/>
      </c>
      <c r="O1481" s="190" t="str">
        <f>VLOOKUP(D1481,TH!D$3:K$3889,6,0)</f>
        <v>x</v>
      </c>
      <c r="P1481" s="175" t="str">
        <f>IF(M1481&lt;&gt;0,M1481,IF(ISNA(VLOOKUP(D1481,TH!D$4:K$3889,6,0))=TRUE,"Nợ HP",""))</f>
        <v/>
      </c>
      <c r="Q1481" s="174">
        <f t="shared" si="227"/>
        <v>1479</v>
      </c>
      <c r="R1481" s="175">
        <f t="shared" si="236"/>
        <v>1</v>
      </c>
    </row>
    <row r="1482" spans="1:18" ht="24.75" customHeight="1">
      <c r="A1482" s="54">
        <f t="shared" si="234"/>
        <v>1480</v>
      </c>
      <c r="B1482" s="55" t="str">
        <f t="shared" si="231"/>
        <v>K16I1007</v>
      </c>
      <c r="C1482" s="54">
        <f t="shared" si="232"/>
        <v>7</v>
      </c>
      <c r="D1482" s="50">
        <v>162357357</v>
      </c>
      <c r="E1482" s="57" t="s">
        <v>2133</v>
      </c>
      <c r="F1482" s="58" t="s">
        <v>331</v>
      </c>
      <c r="G1482" s="53" t="s">
        <v>940</v>
      </c>
      <c r="H1482" s="51" t="s">
        <v>1119</v>
      </c>
      <c r="I1482" s="56">
        <v>405</v>
      </c>
      <c r="J1482" s="52" t="s">
        <v>2130</v>
      </c>
      <c r="K1482" s="171" t="str">
        <f t="shared" si="230"/>
        <v>405K16I10</v>
      </c>
      <c r="L1482" s="172">
        <f t="shared" si="233"/>
        <v>1</v>
      </c>
      <c r="M1482" s="173"/>
      <c r="N1482" s="174" t="str">
        <f t="shared" si="235"/>
        <v/>
      </c>
      <c r="O1482" s="190" t="str">
        <f>VLOOKUP(D1482,TH!D$3:K$3889,6,0)</f>
        <v>x</v>
      </c>
      <c r="P1482" s="175" t="str">
        <f>IF(M1482&lt;&gt;0,M1482,IF(ISNA(VLOOKUP(D1482,TH!D$4:K$3889,6,0))=TRUE,"Nợ HP",""))</f>
        <v/>
      </c>
      <c r="Q1482" s="174">
        <f t="shared" si="227"/>
        <v>1480</v>
      </c>
      <c r="R1482" s="175">
        <f t="shared" si="236"/>
        <v>1</v>
      </c>
    </row>
    <row r="1483" spans="1:18" ht="24.75" customHeight="1">
      <c r="A1483" s="54">
        <f t="shared" si="234"/>
        <v>1481</v>
      </c>
      <c r="B1483" s="55" t="str">
        <f t="shared" si="231"/>
        <v>K16I1008</v>
      </c>
      <c r="C1483" s="54">
        <f t="shared" si="232"/>
        <v>8</v>
      </c>
      <c r="D1483" s="50">
        <v>162317105</v>
      </c>
      <c r="E1483" s="57" t="s">
        <v>895</v>
      </c>
      <c r="F1483" s="58" t="s">
        <v>428</v>
      </c>
      <c r="G1483" s="53" t="s">
        <v>1105</v>
      </c>
      <c r="H1483" s="51" t="s">
        <v>1251</v>
      </c>
      <c r="I1483" s="56">
        <v>405</v>
      </c>
      <c r="J1483" s="52" t="s">
        <v>2130</v>
      </c>
      <c r="K1483" s="171" t="str">
        <f t="shared" si="230"/>
        <v>405K16I10</v>
      </c>
      <c r="L1483" s="172">
        <f t="shared" si="233"/>
        <v>1</v>
      </c>
      <c r="M1483" s="173"/>
      <c r="N1483" s="174" t="str">
        <f t="shared" si="235"/>
        <v/>
      </c>
      <c r="O1483" s="190" t="str">
        <f>VLOOKUP(D1483,TH!D$3:K$3889,6,0)</f>
        <v>x</v>
      </c>
      <c r="P1483" s="175" t="str">
        <f>IF(M1483&lt;&gt;0,M1483,IF(ISNA(VLOOKUP(D1483,TH!D$4:K$3889,6,0))=TRUE,"Nợ HP",""))</f>
        <v/>
      </c>
      <c r="Q1483" s="174">
        <f t="shared" ref="Q1483:Q1546" si="237">Q1482+1</f>
        <v>1481</v>
      </c>
      <c r="R1483" s="175">
        <f t="shared" si="236"/>
        <v>1</v>
      </c>
    </row>
    <row r="1484" spans="1:18" ht="24.75" customHeight="1">
      <c r="A1484" s="54">
        <f t="shared" si="234"/>
        <v>1482</v>
      </c>
      <c r="B1484" s="55" t="str">
        <f t="shared" si="231"/>
        <v>K16I1009</v>
      </c>
      <c r="C1484" s="54">
        <f t="shared" si="232"/>
        <v>9</v>
      </c>
      <c r="D1484" s="50">
        <v>162327437</v>
      </c>
      <c r="E1484" s="57" t="s">
        <v>813</v>
      </c>
      <c r="F1484" s="58" t="s">
        <v>683</v>
      </c>
      <c r="G1484" s="53" t="s">
        <v>1242</v>
      </c>
      <c r="H1484" s="51" t="s">
        <v>1190</v>
      </c>
      <c r="I1484" s="56">
        <v>405</v>
      </c>
      <c r="J1484" s="52" t="s">
        <v>2130</v>
      </c>
      <c r="K1484" s="171" t="str">
        <f t="shared" si="230"/>
        <v>405K16I10</v>
      </c>
      <c r="L1484" s="172">
        <f t="shared" si="233"/>
        <v>1</v>
      </c>
      <c r="M1484" s="173"/>
      <c r="N1484" s="174" t="str">
        <f t="shared" si="235"/>
        <v/>
      </c>
      <c r="O1484" s="190" t="str">
        <f>VLOOKUP(D1484,TH!D$3:K$3889,6,0)</f>
        <v>x</v>
      </c>
      <c r="P1484" s="175" t="str">
        <f>IF(M1484&lt;&gt;0,M1484,IF(ISNA(VLOOKUP(D1484,TH!D$4:K$3889,6,0))=TRUE,"Nợ HP",""))</f>
        <v/>
      </c>
      <c r="Q1484" s="174">
        <f t="shared" si="237"/>
        <v>1482</v>
      </c>
      <c r="R1484" s="175">
        <f t="shared" si="236"/>
        <v>1</v>
      </c>
    </row>
    <row r="1485" spans="1:18" ht="24.75" customHeight="1">
      <c r="A1485" s="54">
        <f t="shared" si="234"/>
        <v>1483</v>
      </c>
      <c r="B1485" s="55" t="str">
        <f t="shared" si="231"/>
        <v>K16I1010</v>
      </c>
      <c r="C1485" s="54">
        <f t="shared" si="232"/>
        <v>10</v>
      </c>
      <c r="D1485" s="50">
        <v>162314580</v>
      </c>
      <c r="E1485" s="57" t="s">
        <v>1213</v>
      </c>
      <c r="F1485" s="58" t="s">
        <v>205</v>
      </c>
      <c r="G1485" s="53" t="s">
        <v>2134</v>
      </c>
      <c r="H1485" s="51" t="s">
        <v>1119</v>
      </c>
      <c r="I1485" s="56">
        <v>405</v>
      </c>
      <c r="J1485" s="52" t="s">
        <v>2130</v>
      </c>
      <c r="K1485" s="171" t="str">
        <f t="shared" si="230"/>
        <v>405K16I10</v>
      </c>
      <c r="L1485" s="172">
        <f t="shared" si="233"/>
        <v>1</v>
      </c>
      <c r="M1485" s="173"/>
      <c r="N1485" s="174" t="str">
        <f t="shared" si="235"/>
        <v/>
      </c>
      <c r="O1485" s="190" t="str">
        <f>VLOOKUP(D1485,TH!D$3:K$3889,6,0)</f>
        <v>x</v>
      </c>
      <c r="P1485" s="175" t="str">
        <f>IF(M1485&lt;&gt;0,M1485,IF(ISNA(VLOOKUP(D1485,TH!D$4:K$3889,6,0))=TRUE,"Nợ HP",""))</f>
        <v/>
      </c>
      <c r="Q1485" s="174">
        <f t="shared" si="237"/>
        <v>1483</v>
      </c>
      <c r="R1485" s="175">
        <f t="shared" si="236"/>
        <v>1</v>
      </c>
    </row>
    <row r="1486" spans="1:18" ht="24.75" customHeight="1">
      <c r="A1486" s="54">
        <f t="shared" si="234"/>
        <v>1484</v>
      </c>
      <c r="B1486" s="55" t="str">
        <f t="shared" si="231"/>
        <v>K16I1011</v>
      </c>
      <c r="C1486" s="54">
        <f t="shared" si="232"/>
        <v>11</v>
      </c>
      <c r="D1486" s="50">
        <v>162314593</v>
      </c>
      <c r="E1486" s="57" t="s">
        <v>2135</v>
      </c>
      <c r="F1486" s="58" t="s">
        <v>2017</v>
      </c>
      <c r="G1486" s="53" t="s">
        <v>1080</v>
      </c>
      <c r="H1486" s="51" t="s">
        <v>1251</v>
      </c>
      <c r="I1486" s="56">
        <v>405</v>
      </c>
      <c r="J1486" s="52" t="s">
        <v>2130</v>
      </c>
      <c r="K1486" s="171" t="str">
        <f t="shared" si="230"/>
        <v>405K16I10</v>
      </c>
      <c r="L1486" s="172">
        <f t="shared" si="233"/>
        <v>1</v>
      </c>
      <c r="M1486" s="173"/>
      <c r="N1486" s="174" t="str">
        <f t="shared" si="235"/>
        <v/>
      </c>
      <c r="O1486" s="190" t="str">
        <f>VLOOKUP(D1486,TH!D$3:K$3889,6,0)</f>
        <v>x</v>
      </c>
      <c r="P1486" s="175" t="str">
        <f>IF(M1486&lt;&gt;0,M1486,IF(ISNA(VLOOKUP(D1486,TH!D$4:K$3889,6,0))=TRUE,"Nợ HP",""))</f>
        <v/>
      </c>
      <c r="Q1486" s="174">
        <f t="shared" si="237"/>
        <v>1484</v>
      </c>
      <c r="R1486" s="175">
        <f t="shared" si="236"/>
        <v>1</v>
      </c>
    </row>
    <row r="1487" spans="1:18" ht="24.75" customHeight="1">
      <c r="A1487" s="54">
        <f t="shared" si="234"/>
        <v>1485</v>
      </c>
      <c r="B1487" s="55" t="str">
        <f t="shared" si="231"/>
        <v>K16I1012</v>
      </c>
      <c r="C1487" s="54">
        <f t="shared" si="232"/>
        <v>12</v>
      </c>
      <c r="D1487" s="50">
        <v>162314601</v>
      </c>
      <c r="E1487" s="57" t="s">
        <v>2136</v>
      </c>
      <c r="F1487" s="58" t="s">
        <v>601</v>
      </c>
      <c r="G1487" s="53" t="s">
        <v>752</v>
      </c>
      <c r="H1487" s="51" t="s">
        <v>1190</v>
      </c>
      <c r="I1487" s="56">
        <v>405</v>
      </c>
      <c r="J1487" s="52" t="s">
        <v>2130</v>
      </c>
      <c r="K1487" s="171" t="str">
        <f t="shared" si="230"/>
        <v>405K16I10</v>
      </c>
      <c r="L1487" s="172">
        <f t="shared" si="233"/>
        <v>1</v>
      </c>
      <c r="M1487" s="173"/>
      <c r="N1487" s="174" t="str">
        <f t="shared" si="235"/>
        <v/>
      </c>
      <c r="O1487" s="190" t="str">
        <f>VLOOKUP(D1487,TH!D$3:K$3889,6,0)</f>
        <v>x</v>
      </c>
      <c r="P1487" s="175" t="str">
        <f>IF(M1487&lt;&gt;0,M1487,IF(ISNA(VLOOKUP(D1487,TH!D$4:K$3889,6,0))=TRUE,"Nợ HP",""))</f>
        <v/>
      </c>
      <c r="Q1487" s="174">
        <f t="shared" si="237"/>
        <v>1485</v>
      </c>
      <c r="R1487" s="175">
        <f t="shared" si="236"/>
        <v>1</v>
      </c>
    </row>
    <row r="1488" spans="1:18" ht="24.75" customHeight="1">
      <c r="A1488" s="54">
        <f t="shared" si="234"/>
        <v>1486</v>
      </c>
      <c r="B1488" s="55" t="str">
        <f t="shared" si="231"/>
        <v>K16I1013</v>
      </c>
      <c r="C1488" s="54">
        <f t="shared" si="232"/>
        <v>13</v>
      </c>
      <c r="D1488" s="50">
        <v>162314605</v>
      </c>
      <c r="E1488" s="57" t="s">
        <v>2137</v>
      </c>
      <c r="F1488" s="58" t="s">
        <v>692</v>
      </c>
      <c r="G1488" s="53" t="s">
        <v>2138</v>
      </c>
      <c r="H1488" s="51" t="s">
        <v>1190</v>
      </c>
      <c r="I1488" s="56">
        <v>405</v>
      </c>
      <c r="J1488" s="52" t="s">
        <v>2130</v>
      </c>
      <c r="K1488" s="171" t="str">
        <f t="shared" si="230"/>
        <v>405K16I10</v>
      </c>
      <c r="L1488" s="172">
        <f t="shared" si="233"/>
        <v>1</v>
      </c>
      <c r="M1488" s="173"/>
      <c r="N1488" s="174" t="str">
        <f t="shared" si="235"/>
        <v/>
      </c>
      <c r="O1488" s="190" t="str">
        <f>VLOOKUP(D1488,TH!D$3:K$3889,6,0)</f>
        <v>x</v>
      </c>
      <c r="P1488" s="175" t="str">
        <f>IF(M1488&lt;&gt;0,M1488,IF(ISNA(VLOOKUP(D1488,TH!D$4:K$3889,6,0))=TRUE,"Nợ HP",""))</f>
        <v/>
      </c>
      <c r="Q1488" s="174">
        <f t="shared" si="237"/>
        <v>1486</v>
      </c>
      <c r="R1488" s="175">
        <f t="shared" si="236"/>
        <v>1</v>
      </c>
    </row>
    <row r="1489" spans="1:18" ht="24.75" customHeight="1">
      <c r="A1489" s="54">
        <f t="shared" si="234"/>
        <v>1487</v>
      </c>
      <c r="B1489" s="55" t="str">
        <f t="shared" si="231"/>
        <v>K16I1014</v>
      </c>
      <c r="C1489" s="54">
        <f t="shared" si="232"/>
        <v>14</v>
      </c>
      <c r="D1489" s="50">
        <v>162314610</v>
      </c>
      <c r="E1489" s="57" t="s">
        <v>2139</v>
      </c>
      <c r="F1489" s="58" t="s">
        <v>238</v>
      </c>
      <c r="G1489" s="53" t="s">
        <v>1138</v>
      </c>
      <c r="H1489" s="51" t="s">
        <v>1119</v>
      </c>
      <c r="I1489" s="56">
        <v>405</v>
      </c>
      <c r="J1489" s="52" t="s">
        <v>2130</v>
      </c>
      <c r="K1489" s="171" t="str">
        <f t="shared" si="230"/>
        <v>405K16I10</v>
      </c>
      <c r="L1489" s="172">
        <f t="shared" si="233"/>
        <v>1</v>
      </c>
      <c r="M1489" s="173"/>
      <c r="N1489" s="174" t="str">
        <f t="shared" si="235"/>
        <v/>
      </c>
      <c r="O1489" s="190" t="str">
        <f>VLOOKUP(D1489,TH!D$3:K$3889,6,0)</f>
        <v>x</v>
      </c>
      <c r="P1489" s="175" t="str">
        <f>IF(M1489&lt;&gt;0,M1489,IF(ISNA(VLOOKUP(D1489,TH!D$4:K$3889,6,0))=TRUE,"Nợ HP",""))</f>
        <v/>
      </c>
      <c r="Q1489" s="174">
        <f t="shared" si="237"/>
        <v>1487</v>
      </c>
      <c r="R1489" s="175">
        <f t="shared" si="236"/>
        <v>1</v>
      </c>
    </row>
    <row r="1490" spans="1:18" ht="24.75" customHeight="1">
      <c r="A1490" s="54">
        <f t="shared" si="234"/>
        <v>1488</v>
      </c>
      <c r="B1490" s="55" t="str">
        <f t="shared" si="231"/>
        <v>K16I1015</v>
      </c>
      <c r="C1490" s="54">
        <f t="shared" si="232"/>
        <v>15</v>
      </c>
      <c r="D1490" s="50">
        <v>162316847</v>
      </c>
      <c r="E1490" s="57" t="s">
        <v>1192</v>
      </c>
      <c r="F1490" s="58" t="s">
        <v>238</v>
      </c>
      <c r="G1490" s="53" t="s">
        <v>295</v>
      </c>
      <c r="H1490" s="51" t="s">
        <v>1119</v>
      </c>
      <c r="I1490" s="56">
        <v>405</v>
      </c>
      <c r="J1490" s="52" t="s">
        <v>2130</v>
      </c>
      <c r="K1490" s="171" t="str">
        <f t="shared" si="230"/>
        <v>405K16I10</v>
      </c>
      <c r="L1490" s="172">
        <f t="shared" si="233"/>
        <v>1</v>
      </c>
      <c r="M1490" s="173"/>
      <c r="N1490" s="174" t="str">
        <f t="shared" si="235"/>
        <v/>
      </c>
      <c r="O1490" s="190" t="str">
        <f>VLOOKUP(D1490,TH!D$3:K$3889,6,0)</f>
        <v>x</v>
      </c>
      <c r="P1490" s="175" t="str">
        <f>IF(M1490&lt;&gt;0,M1490,IF(ISNA(VLOOKUP(D1490,TH!D$4:K$3889,6,0))=TRUE,"Nợ HP",""))</f>
        <v/>
      </c>
      <c r="Q1490" s="174">
        <f t="shared" si="237"/>
        <v>1488</v>
      </c>
      <c r="R1490" s="175">
        <f t="shared" si="236"/>
        <v>1</v>
      </c>
    </row>
    <row r="1491" spans="1:18" ht="24.75" customHeight="1">
      <c r="A1491" s="54">
        <f t="shared" si="234"/>
        <v>1489</v>
      </c>
      <c r="B1491" s="55" t="str">
        <f t="shared" si="231"/>
        <v>K16I1016</v>
      </c>
      <c r="C1491" s="54">
        <f t="shared" si="232"/>
        <v>16</v>
      </c>
      <c r="D1491" s="50">
        <v>162317020</v>
      </c>
      <c r="E1491" s="57" t="s">
        <v>2140</v>
      </c>
      <c r="F1491" s="58" t="s">
        <v>238</v>
      </c>
      <c r="G1491" s="53" t="s">
        <v>754</v>
      </c>
      <c r="H1491" s="51" t="s">
        <v>1190</v>
      </c>
      <c r="I1491" s="56">
        <v>405</v>
      </c>
      <c r="J1491" s="52" t="s">
        <v>2130</v>
      </c>
      <c r="K1491" s="171" t="str">
        <f t="shared" si="230"/>
        <v>405K16I10</v>
      </c>
      <c r="L1491" s="172">
        <f t="shared" si="233"/>
        <v>1</v>
      </c>
      <c r="M1491" s="173"/>
      <c r="N1491" s="174" t="str">
        <f t="shared" si="235"/>
        <v/>
      </c>
      <c r="O1491" s="190" t="str">
        <f>VLOOKUP(D1491,TH!D$3:K$3889,6,0)</f>
        <v>x</v>
      </c>
      <c r="P1491" s="175" t="str">
        <f>IF(M1491&lt;&gt;0,M1491,IF(ISNA(VLOOKUP(D1491,TH!D$4:K$3889,6,0))=TRUE,"Nợ HP",""))</f>
        <v/>
      </c>
      <c r="Q1491" s="174">
        <f t="shared" si="237"/>
        <v>1489</v>
      </c>
      <c r="R1491" s="175">
        <f t="shared" si="236"/>
        <v>1</v>
      </c>
    </row>
    <row r="1492" spans="1:18" ht="24.75" customHeight="1">
      <c r="A1492" s="54">
        <f t="shared" si="234"/>
        <v>1490</v>
      </c>
      <c r="B1492" s="55" t="str">
        <f t="shared" si="231"/>
        <v>K16I1017</v>
      </c>
      <c r="C1492" s="54">
        <f t="shared" si="232"/>
        <v>17</v>
      </c>
      <c r="D1492" s="50">
        <v>162314617</v>
      </c>
      <c r="E1492" s="57" t="s">
        <v>2141</v>
      </c>
      <c r="F1492" s="58" t="s">
        <v>614</v>
      </c>
      <c r="G1492" s="53" t="s">
        <v>658</v>
      </c>
      <c r="H1492" s="51" t="s">
        <v>1119</v>
      </c>
      <c r="I1492" s="56">
        <v>405</v>
      </c>
      <c r="J1492" s="52" t="s">
        <v>2130</v>
      </c>
      <c r="K1492" s="171" t="str">
        <f t="shared" si="230"/>
        <v>405K16I10</v>
      </c>
      <c r="L1492" s="172">
        <f t="shared" si="233"/>
        <v>1</v>
      </c>
      <c r="M1492" s="173"/>
      <c r="N1492" s="174" t="str">
        <f t="shared" si="235"/>
        <v/>
      </c>
      <c r="O1492" s="190" t="str">
        <f>VLOOKUP(D1492,TH!D$3:K$3889,6,0)</f>
        <v>x</v>
      </c>
      <c r="P1492" s="175" t="str">
        <f>IF(M1492&lt;&gt;0,M1492,IF(ISNA(VLOOKUP(D1492,TH!D$4:K$3889,6,0))=TRUE,"Nợ HP",""))</f>
        <v/>
      </c>
      <c r="Q1492" s="174">
        <f t="shared" si="237"/>
        <v>1490</v>
      </c>
      <c r="R1492" s="175">
        <f t="shared" si="236"/>
        <v>1</v>
      </c>
    </row>
    <row r="1493" spans="1:18" ht="24.75" customHeight="1">
      <c r="A1493" s="54">
        <f t="shared" si="234"/>
        <v>1491</v>
      </c>
      <c r="B1493" s="55" t="str">
        <f t="shared" si="231"/>
        <v>K16I1018</v>
      </c>
      <c r="C1493" s="54">
        <f t="shared" si="232"/>
        <v>18</v>
      </c>
      <c r="D1493" s="50">
        <v>162314627</v>
      </c>
      <c r="E1493" s="57" t="s">
        <v>2142</v>
      </c>
      <c r="F1493" s="58" t="s">
        <v>139</v>
      </c>
      <c r="G1493" s="53" t="s">
        <v>1314</v>
      </c>
      <c r="H1493" s="51" t="s">
        <v>1190</v>
      </c>
      <c r="I1493" s="56">
        <v>405</v>
      </c>
      <c r="J1493" s="52" t="s">
        <v>2130</v>
      </c>
      <c r="K1493" s="171" t="str">
        <f t="shared" si="230"/>
        <v>405K16I10</v>
      </c>
      <c r="L1493" s="172">
        <f t="shared" si="233"/>
        <v>1</v>
      </c>
      <c r="M1493" s="173"/>
      <c r="N1493" s="174" t="str">
        <f t="shared" si="235"/>
        <v/>
      </c>
      <c r="O1493" s="190" t="str">
        <f>VLOOKUP(D1493,TH!D$3:K$3889,6,0)</f>
        <v>x</v>
      </c>
      <c r="P1493" s="175" t="str">
        <f>IF(M1493&lt;&gt;0,M1493,IF(ISNA(VLOOKUP(D1493,TH!D$4:K$3889,6,0))=TRUE,"Nợ HP",""))</f>
        <v/>
      </c>
      <c r="Q1493" s="174">
        <f t="shared" si="237"/>
        <v>1491</v>
      </c>
      <c r="R1493" s="175">
        <f t="shared" si="236"/>
        <v>1</v>
      </c>
    </row>
    <row r="1494" spans="1:18" ht="24.75" customHeight="1">
      <c r="A1494" s="54">
        <f t="shared" si="234"/>
        <v>1492</v>
      </c>
      <c r="B1494" s="55" t="str">
        <f t="shared" si="231"/>
        <v>K16I1019</v>
      </c>
      <c r="C1494" s="54">
        <f t="shared" si="232"/>
        <v>19</v>
      </c>
      <c r="D1494" s="50">
        <v>162317194</v>
      </c>
      <c r="E1494" s="57" t="s">
        <v>2143</v>
      </c>
      <c r="F1494" s="58" t="s">
        <v>139</v>
      </c>
      <c r="G1494" s="53" t="s">
        <v>1535</v>
      </c>
      <c r="H1494" s="51" t="s">
        <v>1119</v>
      </c>
      <c r="I1494" s="56">
        <v>405</v>
      </c>
      <c r="J1494" s="52" t="s">
        <v>2130</v>
      </c>
      <c r="K1494" s="171" t="str">
        <f t="shared" si="230"/>
        <v>405K16I10</v>
      </c>
      <c r="L1494" s="172">
        <f t="shared" si="233"/>
        <v>1</v>
      </c>
      <c r="M1494" s="173"/>
      <c r="N1494" s="174" t="str">
        <f t="shared" si="235"/>
        <v/>
      </c>
      <c r="O1494" s="190" t="str">
        <f>VLOOKUP(D1494,TH!D$3:K$3889,6,0)</f>
        <v>x</v>
      </c>
      <c r="P1494" s="175" t="str">
        <f>IF(M1494&lt;&gt;0,M1494,IF(ISNA(VLOOKUP(D1494,TH!D$4:K$3889,6,0))=TRUE,"Nợ HP",""))</f>
        <v/>
      </c>
      <c r="Q1494" s="174">
        <f t="shared" si="237"/>
        <v>1492</v>
      </c>
      <c r="R1494" s="175">
        <f t="shared" si="236"/>
        <v>1</v>
      </c>
    </row>
    <row r="1495" spans="1:18" ht="24.75" customHeight="1">
      <c r="A1495" s="54">
        <f t="shared" si="234"/>
        <v>1493</v>
      </c>
      <c r="B1495" s="55" t="str">
        <f t="shared" si="231"/>
        <v>K16I1020</v>
      </c>
      <c r="C1495" s="54">
        <f t="shared" si="232"/>
        <v>20</v>
      </c>
      <c r="D1495" s="50">
        <v>162317196</v>
      </c>
      <c r="E1495" s="57" t="s">
        <v>873</v>
      </c>
      <c r="F1495" s="58" t="s">
        <v>459</v>
      </c>
      <c r="G1495" s="53" t="s">
        <v>718</v>
      </c>
      <c r="H1495" s="51" t="s">
        <v>1190</v>
      </c>
      <c r="I1495" s="56">
        <v>405</v>
      </c>
      <c r="J1495" s="52" t="s">
        <v>2130</v>
      </c>
      <c r="K1495" s="171" t="str">
        <f t="shared" si="230"/>
        <v>405K16I10</v>
      </c>
      <c r="L1495" s="172">
        <f t="shared" si="233"/>
        <v>1</v>
      </c>
      <c r="M1495" s="173"/>
      <c r="N1495" s="174" t="str">
        <f t="shared" si="235"/>
        <v/>
      </c>
      <c r="O1495" s="190" t="str">
        <f>VLOOKUP(D1495,TH!D$3:K$3889,6,0)</f>
        <v>x</v>
      </c>
      <c r="P1495" s="175" t="str">
        <f>IF(M1495&lt;&gt;0,M1495,IF(ISNA(VLOOKUP(D1495,TH!D$4:K$3889,6,0))=TRUE,"Nợ HP",""))</f>
        <v/>
      </c>
      <c r="Q1495" s="174">
        <f t="shared" si="237"/>
        <v>1493</v>
      </c>
      <c r="R1495" s="175">
        <f t="shared" si="236"/>
        <v>1</v>
      </c>
    </row>
    <row r="1496" spans="1:18" ht="24.75" customHeight="1">
      <c r="A1496" s="54">
        <f t="shared" si="234"/>
        <v>1494</v>
      </c>
      <c r="B1496" s="55" t="str">
        <f t="shared" si="231"/>
        <v>K16I1021</v>
      </c>
      <c r="C1496" s="54">
        <f t="shared" si="232"/>
        <v>21</v>
      </c>
      <c r="D1496" s="50">
        <v>162314648</v>
      </c>
      <c r="E1496" s="57" t="s">
        <v>2144</v>
      </c>
      <c r="F1496" s="58" t="s">
        <v>345</v>
      </c>
      <c r="G1496" s="53" t="s">
        <v>634</v>
      </c>
      <c r="H1496" s="51" t="s">
        <v>1119</v>
      </c>
      <c r="I1496" s="56">
        <v>405</v>
      </c>
      <c r="J1496" s="52" t="s">
        <v>2130</v>
      </c>
      <c r="K1496" s="171" t="str">
        <f t="shared" si="230"/>
        <v>405K16I10</v>
      </c>
      <c r="L1496" s="172">
        <f t="shared" si="233"/>
        <v>1</v>
      </c>
      <c r="M1496" s="173"/>
      <c r="N1496" s="174" t="str">
        <f t="shared" si="235"/>
        <v/>
      </c>
      <c r="O1496" s="190" t="str">
        <f>VLOOKUP(D1496,TH!D$3:K$3889,6,0)</f>
        <v>x</v>
      </c>
      <c r="P1496" s="175" t="str">
        <f>IF(M1496&lt;&gt;0,M1496,IF(ISNA(VLOOKUP(D1496,TH!D$4:K$3889,6,0))=TRUE,"Nợ HP",""))</f>
        <v/>
      </c>
      <c r="Q1496" s="174">
        <f t="shared" si="237"/>
        <v>1494</v>
      </c>
      <c r="R1496" s="175">
        <f t="shared" si="236"/>
        <v>1</v>
      </c>
    </row>
    <row r="1497" spans="1:18" ht="24.75" customHeight="1">
      <c r="A1497" s="54">
        <f t="shared" si="234"/>
        <v>1495</v>
      </c>
      <c r="B1497" s="55" t="str">
        <f t="shared" si="231"/>
        <v>K16I1022</v>
      </c>
      <c r="C1497" s="54">
        <f t="shared" si="232"/>
        <v>22</v>
      </c>
      <c r="D1497" s="50">
        <v>162524297</v>
      </c>
      <c r="E1497" s="57" t="s">
        <v>2145</v>
      </c>
      <c r="F1497" s="58" t="s">
        <v>891</v>
      </c>
      <c r="G1497" s="53" t="s">
        <v>1588</v>
      </c>
      <c r="H1497" s="51" t="s">
        <v>1115</v>
      </c>
      <c r="I1497" s="56">
        <v>405</v>
      </c>
      <c r="J1497" s="52" t="s">
        <v>2130</v>
      </c>
      <c r="K1497" s="171" t="str">
        <f t="shared" si="230"/>
        <v>405K16I10</v>
      </c>
      <c r="L1497" s="172">
        <f t="shared" si="233"/>
        <v>1</v>
      </c>
      <c r="M1497" s="173"/>
      <c r="N1497" s="174" t="str">
        <f t="shared" si="235"/>
        <v/>
      </c>
      <c r="O1497" s="190" t="str">
        <f>VLOOKUP(D1497,TH!D$3:K$3889,6,0)</f>
        <v>x</v>
      </c>
      <c r="P1497" s="175" t="str">
        <f>IF(M1497&lt;&gt;0,M1497,IF(ISNA(VLOOKUP(D1497,TH!D$4:K$3889,6,0))=TRUE,"Nợ HP",""))</f>
        <v/>
      </c>
      <c r="Q1497" s="174">
        <f t="shared" si="237"/>
        <v>1495</v>
      </c>
      <c r="R1497" s="175">
        <f t="shared" si="236"/>
        <v>1</v>
      </c>
    </row>
    <row r="1498" spans="1:18" ht="24.75" customHeight="1">
      <c r="A1498" s="54">
        <f t="shared" si="234"/>
        <v>1496</v>
      </c>
      <c r="B1498" s="55" t="str">
        <f t="shared" si="231"/>
        <v>K16I1023</v>
      </c>
      <c r="C1498" s="54">
        <f t="shared" si="232"/>
        <v>23</v>
      </c>
      <c r="D1498" s="50">
        <v>162314655</v>
      </c>
      <c r="E1498" s="57" t="s">
        <v>2146</v>
      </c>
      <c r="F1498" s="58" t="s">
        <v>464</v>
      </c>
      <c r="G1498" s="53" t="s">
        <v>1250</v>
      </c>
      <c r="H1498" s="51" t="s">
        <v>1190</v>
      </c>
      <c r="I1498" s="56">
        <v>405</v>
      </c>
      <c r="J1498" s="52" t="s">
        <v>2130</v>
      </c>
      <c r="K1498" s="171" t="str">
        <f t="shared" si="230"/>
        <v>405K16I10</v>
      </c>
      <c r="L1498" s="172">
        <f t="shared" si="233"/>
        <v>1</v>
      </c>
      <c r="M1498" s="173"/>
      <c r="N1498" s="174" t="str">
        <f t="shared" si="235"/>
        <v/>
      </c>
      <c r="O1498" s="190" t="str">
        <f>VLOOKUP(D1498,TH!D$3:K$3889,6,0)</f>
        <v>x</v>
      </c>
      <c r="P1498" s="175" t="str">
        <f>IF(M1498&lt;&gt;0,M1498,IF(ISNA(VLOOKUP(D1498,TH!D$4:K$3889,6,0))=TRUE,"Nợ HP",""))</f>
        <v/>
      </c>
      <c r="Q1498" s="174">
        <f t="shared" si="237"/>
        <v>1496</v>
      </c>
      <c r="R1498" s="175">
        <f t="shared" si="236"/>
        <v>1</v>
      </c>
    </row>
    <row r="1499" spans="1:18" ht="24.75" customHeight="1">
      <c r="A1499" s="54">
        <f t="shared" si="234"/>
        <v>1497</v>
      </c>
      <c r="B1499" s="55" t="str">
        <f t="shared" si="231"/>
        <v>K16I1024</v>
      </c>
      <c r="C1499" s="54">
        <f t="shared" si="232"/>
        <v>24</v>
      </c>
      <c r="D1499" s="50">
        <v>162314657</v>
      </c>
      <c r="E1499" s="57" t="s">
        <v>2147</v>
      </c>
      <c r="F1499" s="58" t="s">
        <v>464</v>
      </c>
      <c r="G1499" s="53" t="s">
        <v>1259</v>
      </c>
      <c r="H1499" s="51" t="s">
        <v>1251</v>
      </c>
      <c r="I1499" s="56">
        <v>405</v>
      </c>
      <c r="J1499" s="52" t="s">
        <v>2130</v>
      </c>
      <c r="K1499" s="171" t="str">
        <f t="shared" si="230"/>
        <v>405K16I10</v>
      </c>
      <c r="L1499" s="172">
        <f t="shared" si="233"/>
        <v>1</v>
      </c>
      <c r="M1499" s="173"/>
      <c r="N1499" s="174" t="str">
        <f t="shared" si="235"/>
        <v/>
      </c>
      <c r="O1499" s="190" t="str">
        <f>VLOOKUP(D1499,TH!D$3:K$3889,6,0)</f>
        <v>x</v>
      </c>
      <c r="P1499" s="175" t="str">
        <f>IF(M1499&lt;&gt;0,M1499,IF(ISNA(VLOOKUP(D1499,TH!D$4:K$3889,6,0))=TRUE,"Nợ HP",""))</f>
        <v/>
      </c>
      <c r="Q1499" s="174">
        <f t="shared" si="237"/>
        <v>1497</v>
      </c>
      <c r="R1499" s="175">
        <f t="shared" si="236"/>
        <v>1</v>
      </c>
    </row>
    <row r="1500" spans="1:18" ht="24.75" customHeight="1">
      <c r="A1500" s="54">
        <f t="shared" si="234"/>
        <v>1498</v>
      </c>
      <c r="B1500" s="55" t="str">
        <f t="shared" si="231"/>
        <v>K16I1025</v>
      </c>
      <c r="C1500" s="54">
        <f t="shared" si="232"/>
        <v>25</v>
      </c>
      <c r="D1500" s="50">
        <v>162314661</v>
      </c>
      <c r="E1500" s="57" t="s">
        <v>2148</v>
      </c>
      <c r="F1500" s="58" t="s">
        <v>254</v>
      </c>
      <c r="G1500" s="53" t="s">
        <v>324</v>
      </c>
      <c r="H1500" s="51" t="s">
        <v>1119</v>
      </c>
      <c r="I1500" s="56">
        <v>405</v>
      </c>
      <c r="J1500" s="52" t="s">
        <v>2130</v>
      </c>
      <c r="K1500" s="171" t="str">
        <f t="shared" si="230"/>
        <v>405K16I10</v>
      </c>
      <c r="L1500" s="172">
        <f t="shared" si="233"/>
        <v>1</v>
      </c>
      <c r="M1500" s="173"/>
      <c r="N1500" s="174" t="str">
        <f t="shared" si="235"/>
        <v/>
      </c>
      <c r="O1500" s="190" t="str">
        <f>VLOOKUP(D1500,TH!D$3:K$3889,6,0)</f>
        <v>x</v>
      </c>
      <c r="P1500" s="175" t="str">
        <f>IF(M1500&lt;&gt;0,M1500,IF(ISNA(VLOOKUP(D1500,TH!D$4:K$3889,6,0))=TRUE,"Nợ HP",""))</f>
        <v/>
      </c>
      <c r="Q1500" s="174">
        <f t="shared" si="237"/>
        <v>1498</v>
      </c>
      <c r="R1500" s="175">
        <f t="shared" si="236"/>
        <v>1</v>
      </c>
    </row>
    <row r="1501" spans="1:18" ht="24.75" customHeight="1">
      <c r="A1501" s="54">
        <f t="shared" si="234"/>
        <v>1499</v>
      </c>
      <c r="B1501" s="55" t="str">
        <f t="shared" si="231"/>
        <v>K16I1026</v>
      </c>
      <c r="C1501" s="54">
        <f t="shared" si="232"/>
        <v>26</v>
      </c>
      <c r="D1501" s="50">
        <v>162314671</v>
      </c>
      <c r="E1501" s="57" t="s">
        <v>123</v>
      </c>
      <c r="F1501" s="58" t="s">
        <v>2149</v>
      </c>
      <c r="G1501" s="53" t="s">
        <v>2150</v>
      </c>
      <c r="H1501" s="51" t="s">
        <v>1119</v>
      </c>
      <c r="I1501" s="56">
        <v>405</v>
      </c>
      <c r="J1501" s="52" t="s">
        <v>2130</v>
      </c>
      <c r="K1501" s="171" t="str">
        <f t="shared" si="230"/>
        <v>405K16I10</v>
      </c>
      <c r="L1501" s="172">
        <f t="shared" si="233"/>
        <v>1</v>
      </c>
      <c r="M1501" s="173"/>
      <c r="N1501" s="174" t="str">
        <f t="shared" si="235"/>
        <v/>
      </c>
      <c r="O1501" s="190" t="str">
        <f>VLOOKUP(D1501,TH!D$3:K$3889,6,0)</f>
        <v>x</v>
      </c>
      <c r="P1501" s="175" t="str">
        <f>IF(M1501&lt;&gt;0,M1501,IF(ISNA(VLOOKUP(D1501,TH!D$4:K$3889,6,0))=TRUE,"Nợ HP",""))</f>
        <v/>
      </c>
      <c r="Q1501" s="174">
        <f t="shared" si="237"/>
        <v>1499</v>
      </c>
      <c r="R1501" s="175">
        <f t="shared" si="236"/>
        <v>1</v>
      </c>
    </row>
    <row r="1502" spans="1:18" ht="24.75" customHeight="1">
      <c r="A1502" s="54">
        <f t="shared" si="234"/>
        <v>1500</v>
      </c>
      <c r="B1502" s="55" t="str">
        <f t="shared" si="231"/>
        <v>K16I1027</v>
      </c>
      <c r="C1502" s="54">
        <f t="shared" si="232"/>
        <v>27</v>
      </c>
      <c r="D1502" s="50">
        <v>162314672</v>
      </c>
      <c r="E1502" s="57" t="s">
        <v>2151</v>
      </c>
      <c r="F1502" s="58" t="s">
        <v>1096</v>
      </c>
      <c r="G1502" s="53" t="s">
        <v>1056</v>
      </c>
      <c r="H1502" s="51" t="s">
        <v>1190</v>
      </c>
      <c r="I1502" s="56">
        <v>405</v>
      </c>
      <c r="J1502" s="52" t="s">
        <v>2130</v>
      </c>
      <c r="K1502" s="171" t="str">
        <f t="shared" si="230"/>
        <v>405K16I10</v>
      </c>
      <c r="L1502" s="172">
        <f t="shared" si="233"/>
        <v>1</v>
      </c>
      <c r="M1502" s="173"/>
      <c r="N1502" s="174" t="str">
        <f t="shared" si="235"/>
        <v/>
      </c>
      <c r="O1502" s="190" t="str">
        <f>VLOOKUP(D1502,TH!D$3:K$3889,6,0)</f>
        <v>x</v>
      </c>
      <c r="P1502" s="175" t="str">
        <f>IF(M1502&lt;&gt;0,M1502,IF(ISNA(VLOOKUP(D1502,TH!D$4:K$3889,6,0))=TRUE,"Nợ HP",""))</f>
        <v/>
      </c>
      <c r="Q1502" s="174">
        <f t="shared" si="237"/>
        <v>1500</v>
      </c>
      <c r="R1502" s="175">
        <f t="shared" si="236"/>
        <v>1</v>
      </c>
    </row>
    <row r="1503" spans="1:18" ht="24.75" customHeight="1">
      <c r="A1503" s="54">
        <f t="shared" si="234"/>
        <v>1501</v>
      </c>
      <c r="B1503" s="55" t="str">
        <f t="shared" si="231"/>
        <v>K16I1028</v>
      </c>
      <c r="C1503" s="54">
        <f t="shared" si="232"/>
        <v>28</v>
      </c>
      <c r="D1503" s="50">
        <v>162314684</v>
      </c>
      <c r="E1503" s="57" t="s">
        <v>2152</v>
      </c>
      <c r="F1503" s="58" t="s">
        <v>276</v>
      </c>
      <c r="G1503" s="53" t="s">
        <v>1085</v>
      </c>
      <c r="H1503" s="51" t="s">
        <v>1115</v>
      </c>
      <c r="I1503" s="56">
        <v>405</v>
      </c>
      <c r="J1503" s="52" t="s">
        <v>2130</v>
      </c>
      <c r="K1503" s="171" t="str">
        <f t="shared" si="230"/>
        <v>405K16I10</v>
      </c>
      <c r="L1503" s="172">
        <f t="shared" si="233"/>
        <v>1</v>
      </c>
      <c r="M1503" s="173"/>
      <c r="N1503" s="174" t="str">
        <f t="shared" si="235"/>
        <v/>
      </c>
      <c r="O1503" s="190" t="str">
        <f>VLOOKUP(D1503,TH!D$3:K$3889,6,0)</f>
        <v>x</v>
      </c>
      <c r="P1503" s="175" t="str">
        <f>IF(M1503&lt;&gt;0,M1503,IF(ISNA(VLOOKUP(D1503,TH!D$4:K$3889,6,0))=TRUE,"Nợ HP",""))</f>
        <v/>
      </c>
      <c r="Q1503" s="174">
        <f t="shared" si="237"/>
        <v>1501</v>
      </c>
      <c r="R1503" s="175">
        <f t="shared" si="236"/>
        <v>1</v>
      </c>
    </row>
    <row r="1504" spans="1:18" ht="24.75" customHeight="1">
      <c r="A1504" s="54">
        <f t="shared" si="234"/>
        <v>1502</v>
      </c>
      <c r="B1504" s="55" t="str">
        <f t="shared" si="231"/>
        <v>K16I1029</v>
      </c>
      <c r="C1504" s="54">
        <f t="shared" si="232"/>
        <v>29</v>
      </c>
      <c r="D1504" s="50">
        <v>162317368</v>
      </c>
      <c r="E1504" s="57" t="s">
        <v>913</v>
      </c>
      <c r="F1504" s="58" t="s">
        <v>279</v>
      </c>
      <c r="G1504" s="53" t="s">
        <v>1675</v>
      </c>
      <c r="H1504" s="51" t="s">
        <v>1190</v>
      </c>
      <c r="I1504" s="56">
        <v>405</v>
      </c>
      <c r="J1504" s="52" t="s">
        <v>2130</v>
      </c>
      <c r="K1504" s="171" t="str">
        <f t="shared" si="230"/>
        <v>405K16I10</v>
      </c>
      <c r="L1504" s="172">
        <f t="shared" si="233"/>
        <v>1</v>
      </c>
      <c r="M1504" s="173"/>
      <c r="N1504" s="174" t="str">
        <f t="shared" si="235"/>
        <v/>
      </c>
      <c r="O1504" s="190" t="str">
        <f>VLOOKUP(D1504,TH!D$3:K$3889,6,0)</f>
        <v>x</v>
      </c>
      <c r="P1504" s="175" t="str">
        <f>IF(M1504&lt;&gt;0,M1504,IF(ISNA(VLOOKUP(D1504,TH!D$4:K$3889,6,0))=TRUE,"Nợ HP",""))</f>
        <v/>
      </c>
      <c r="Q1504" s="174">
        <f t="shared" si="237"/>
        <v>1502</v>
      </c>
      <c r="R1504" s="175">
        <f t="shared" si="236"/>
        <v>1</v>
      </c>
    </row>
    <row r="1505" spans="1:18" ht="24.75" customHeight="1">
      <c r="A1505" s="54">
        <f t="shared" si="234"/>
        <v>1503</v>
      </c>
      <c r="B1505" s="55" t="str">
        <f t="shared" si="231"/>
        <v>K16I1030</v>
      </c>
      <c r="C1505" s="54">
        <f t="shared" si="232"/>
        <v>30</v>
      </c>
      <c r="D1505" s="50">
        <v>162324907</v>
      </c>
      <c r="E1505" s="57" t="s">
        <v>2153</v>
      </c>
      <c r="F1505" s="58" t="s">
        <v>379</v>
      </c>
      <c r="G1505" s="53" t="s">
        <v>993</v>
      </c>
      <c r="H1505" s="51" t="s">
        <v>1119</v>
      </c>
      <c r="I1505" s="56">
        <v>405</v>
      </c>
      <c r="J1505" s="52" t="s">
        <v>2130</v>
      </c>
      <c r="K1505" s="171" t="str">
        <f t="shared" si="230"/>
        <v>405K16I10</v>
      </c>
      <c r="L1505" s="172">
        <f t="shared" si="233"/>
        <v>1</v>
      </c>
      <c r="M1505" s="173"/>
      <c r="N1505" s="174" t="str">
        <f t="shared" si="235"/>
        <v/>
      </c>
      <c r="O1505" s="190" t="str">
        <f>VLOOKUP(D1505,TH!D$3:K$3889,6,0)</f>
        <v>x</v>
      </c>
      <c r="P1505" s="175" t="str">
        <f>IF(M1505&lt;&gt;0,M1505,IF(ISNA(VLOOKUP(D1505,TH!D$4:K$3889,6,0))=TRUE,"Nợ HP",""))</f>
        <v/>
      </c>
      <c r="Q1505" s="174">
        <f t="shared" si="237"/>
        <v>1503</v>
      </c>
      <c r="R1505" s="175">
        <f t="shared" si="236"/>
        <v>1</v>
      </c>
    </row>
    <row r="1506" spans="1:18" ht="24.75" customHeight="1">
      <c r="A1506" s="54">
        <f t="shared" si="234"/>
        <v>1504</v>
      </c>
      <c r="B1506" s="55" t="str">
        <f t="shared" si="231"/>
        <v>K16I1031</v>
      </c>
      <c r="C1506" s="54">
        <f t="shared" si="232"/>
        <v>31</v>
      </c>
      <c r="D1506" s="50">
        <v>162314691</v>
      </c>
      <c r="E1506" s="57" t="s">
        <v>2154</v>
      </c>
      <c r="F1506" s="58" t="s">
        <v>2155</v>
      </c>
      <c r="G1506" s="53" t="s">
        <v>1623</v>
      </c>
      <c r="H1506" s="51" t="s">
        <v>1190</v>
      </c>
      <c r="I1506" s="56">
        <v>405</v>
      </c>
      <c r="J1506" s="52" t="s">
        <v>2130</v>
      </c>
      <c r="K1506" s="171" t="str">
        <f t="shared" si="230"/>
        <v>405K16I10</v>
      </c>
      <c r="L1506" s="172">
        <f t="shared" si="233"/>
        <v>1</v>
      </c>
      <c r="M1506" s="173"/>
      <c r="N1506" s="174" t="str">
        <f t="shared" si="235"/>
        <v/>
      </c>
      <c r="O1506" s="190" t="str">
        <f>VLOOKUP(D1506,TH!D$3:K$3889,6,0)</f>
        <v>x</v>
      </c>
      <c r="P1506" s="175" t="str">
        <f>IF(M1506&lt;&gt;0,M1506,IF(ISNA(VLOOKUP(D1506,TH!D$4:K$3889,6,0))=TRUE,"Nợ HP",""))</f>
        <v/>
      </c>
      <c r="Q1506" s="174">
        <f t="shared" si="237"/>
        <v>1504</v>
      </c>
      <c r="R1506" s="175">
        <f t="shared" si="236"/>
        <v>1</v>
      </c>
    </row>
    <row r="1507" spans="1:18" ht="24.75" customHeight="1">
      <c r="A1507" s="54">
        <f t="shared" si="234"/>
        <v>1505</v>
      </c>
      <c r="B1507" s="55" t="str">
        <f t="shared" si="231"/>
        <v>K16I1032</v>
      </c>
      <c r="C1507" s="54">
        <f t="shared" si="232"/>
        <v>32</v>
      </c>
      <c r="D1507" s="50">
        <v>162314694</v>
      </c>
      <c r="E1507" s="57" t="s">
        <v>2156</v>
      </c>
      <c r="F1507" s="58" t="s">
        <v>381</v>
      </c>
      <c r="G1507" s="53" t="s">
        <v>458</v>
      </c>
      <c r="H1507" s="51" t="s">
        <v>1251</v>
      </c>
      <c r="I1507" s="56">
        <v>405</v>
      </c>
      <c r="J1507" s="52" t="s">
        <v>2130</v>
      </c>
      <c r="K1507" s="171" t="str">
        <f t="shared" si="230"/>
        <v>405K16I10</v>
      </c>
      <c r="L1507" s="172">
        <f t="shared" si="233"/>
        <v>1</v>
      </c>
      <c r="M1507" s="173"/>
      <c r="N1507" s="174" t="str">
        <f t="shared" si="235"/>
        <v/>
      </c>
      <c r="O1507" s="190" t="str">
        <f>VLOOKUP(D1507,TH!D$3:K$3889,6,0)</f>
        <v>x</v>
      </c>
      <c r="P1507" s="175" t="str">
        <f>IF(M1507&lt;&gt;0,M1507,IF(ISNA(VLOOKUP(D1507,TH!D$4:K$3889,6,0))=TRUE,"Nợ HP",""))</f>
        <v/>
      </c>
      <c r="Q1507" s="174">
        <f t="shared" si="237"/>
        <v>1505</v>
      </c>
      <c r="R1507" s="175">
        <f t="shared" si="236"/>
        <v>1</v>
      </c>
    </row>
    <row r="1508" spans="1:18" ht="24.75" customHeight="1">
      <c r="A1508" s="54">
        <f t="shared" si="234"/>
        <v>1506</v>
      </c>
      <c r="B1508" s="55" t="str">
        <f t="shared" si="231"/>
        <v>K16I1033</v>
      </c>
      <c r="C1508" s="54">
        <f t="shared" si="232"/>
        <v>33</v>
      </c>
      <c r="D1508" s="50">
        <v>162314699</v>
      </c>
      <c r="E1508" s="57" t="s">
        <v>2157</v>
      </c>
      <c r="F1508" s="58" t="s">
        <v>546</v>
      </c>
      <c r="G1508" s="53" t="s">
        <v>1060</v>
      </c>
      <c r="H1508" s="51" t="s">
        <v>1190</v>
      </c>
      <c r="I1508" s="56">
        <v>405</v>
      </c>
      <c r="J1508" s="52" t="s">
        <v>2130</v>
      </c>
      <c r="K1508" s="171" t="str">
        <f t="shared" si="230"/>
        <v>405K16I10</v>
      </c>
      <c r="L1508" s="172">
        <f t="shared" si="233"/>
        <v>1</v>
      </c>
      <c r="M1508" s="173"/>
      <c r="N1508" s="174" t="str">
        <f t="shared" si="235"/>
        <v/>
      </c>
      <c r="O1508" s="190" t="str">
        <f>VLOOKUP(D1508,TH!D$3:K$3889,6,0)</f>
        <v>x</v>
      </c>
      <c r="P1508" s="175" t="str">
        <f>IF(M1508&lt;&gt;0,M1508,IF(ISNA(VLOOKUP(D1508,TH!D$4:K$3889,6,0))=TRUE,"Nợ HP",""))</f>
        <v/>
      </c>
      <c r="Q1508" s="174">
        <f t="shared" si="237"/>
        <v>1506</v>
      </c>
      <c r="R1508" s="175">
        <f t="shared" si="236"/>
        <v>1</v>
      </c>
    </row>
    <row r="1509" spans="1:18" ht="24.75" customHeight="1">
      <c r="A1509" s="54">
        <f t="shared" si="234"/>
        <v>1507</v>
      </c>
      <c r="B1509" s="55" t="str">
        <f t="shared" si="231"/>
        <v>K16I1034</v>
      </c>
      <c r="C1509" s="54">
        <f t="shared" si="232"/>
        <v>34</v>
      </c>
      <c r="D1509" s="50">
        <v>162314707</v>
      </c>
      <c r="E1509" s="57" t="s">
        <v>704</v>
      </c>
      <c r="F1509" s="58" t="s">
        <v>546</v>
      </c>
      <c r="G1509" s="53" t="s">
        <v>1146</v>
      </c>
      <c r="H1509" s="51" t="s">
        <v>1190</v>
      </c>
      <c r="I1509" s="56">
        <v>405</v>
      </c>
      <c r="J1509" s="52" t="s">
        <v>2130</v>
      </c>
      <c r="K1509" s="171" t="str">
        <f t="shared" si="230"/>
        <v>405K16I10</v>
      </c>
      <c r="L1509" s="172">
        <f t="shared" si="233"/>
        <v>1</v>
      </c>
      <c r="M1509" s="173"/>
      <c r="N1509" s="174" t="str">
        <f t="shared" si="235"/>
        <v/>
      </c>
      <c r="O1509" s="190" t="str">
        <f>VLOOKUP(D1509,TH!D$3:K$3889,6,0)</f>
        <v>x</v>
      </c>
      <c r="P1509" s="175" t="str">
        <f>IF(M1509&lt;&gt;0,M1509,IF(ISNA(VLOOKUP(D1509,TH!D$4:K$3889,6,0))=TRUE,"Nợ HP",""))</f>
        <v/>
      </c>
      <c r="Q1509" s="174">
        <f t="shared" si="237"/>
        <v>1507</v>
      </c>
      <c r="R1509" s="175">
        <f t="shared" si="236"/>
        <v>1</v>
      </c>
    </row>
    <row r="1510" spans="1:18" ht="24.75" customHeight="1">
      <c r="A1510" s="54">
        <f t="shared" si="234"/>
        <v>1508</v>
      </c>
      <c r="B1510" s="55" t="str">
        <f t="shared" si="231"/>
        <v>K16I1035</v>
      </c>
      <c r="C1510" s="54">
        <f t="shared" si="232"/>
        <v>35</v>
      </c>
      <c r="D1510" s="50">
        <v>162314714</v>
      </c>
      <c r="E1510" s="57" t="s">
        <v>1165</v>
      </c>
      <c r="F1510" s="58" t="s">
        <v>288</v>
      </c>
      <c r="G1510" s="53" t="s">
        <v>497</v>
      </c>
      <c r="H1510" s="51" t="s">
        <v>1251</v>
      </c>
      <c r="I1510" s="56">
        <v>405</v>
      </c>
      <c r="J1510" s="52" t="s">
        <v>2130</v>
      </c>
      <c r="K1510" s="171" t="str">
        <f t="shared" si="230"/>
        <v>405K16I10</v>
      </c>
      <c r="L1510" s="172">
        <f t="shared" si="233"/>
        <v>1</v>
      </c>
      <c r="M1510" s="173"/>
      <c r="N1510" s="174" t="str">
        <f t="shared" si="235"/>
        <v/>
      </c>
      <c r="O1510" s="190" t="str">
        <f>VLOOKUP(D1510,TH!D$3:K$3889,6,0)</f>
        <v>x</v>
      </c>
      <c r="P1510" s="175" t="str">
        <f>IF(M1510&lt;&gt;0,M1510,IF(ISNA(VLOOKUP(D1510,TH!D$4:K$3889,6,0))=TRUE,"Nợ HP",""))</f>
        <v/>
      </c>
      <c r="Q1510" s="174">
        <f t="shared" si="237"/>
        <v>1508</v>
      </c>
      <c r="R1510" s="175">
        <f t="shared" si="236"/>
        <v>1</v>
      </c>
    </row>
    <row r="1511" spans="1:18" ht="24.75" customHeight="1">
      <c r="A1511" s="54">
        <f t="shared" si="234"/>
        <v>1509</v>
      </c>
      <c r="B1511" s="55" t="str">
        <f t="shared" si="231"/>
        <v>K16I1036</v>
      </c>
      <c r="C1511" s="54">
        <f t="shared" si="232"/>
        <v>36</v>
      </c>
      <c r="D1511" s="50">
        <v>162314732</v>
      </c>
      <c r="E1511" s="57" t="s">
        <v>958</v>
      </c>
      <c r="F1511" s="58" t="s">
        <v>657</v>
      </c>
      <c r="G1511" s="53" t="s">
        <v>1233</v>
      </c>
      <c r="H1511" s="51" t="s">
        <v>1119</v>
      </c>
      <c r="I1511" s="56">
        <v>405</v>
      </c>
      <c r="J1511" s="52" t="s">
        <v>2130</v>
      </c>
      <c r="K1511" s="171" t="str">
        <f t="shared" si="230"/>
        <v>405K16I10</v>
      </c>
      <c r="L1511" s="172">
        <f t="shared" si="233"/>
        <v>1</v>
      </c>
      <c r="M1511" s="173"/>
      <c r="N1511" s="174" t="str">
        <f t="shared" si="235"/>
        <v/>
      </c>
      <c r="O1511" s="190" t="str">
        <f>VLOOKUP(D1511,TH!D$3:K$3889,6,0)</f>
        <v>x</v>
      </c>
      <c r="P1511" s="175" t="str">
        <f>IF(M1511&lt;&gt;0,M1511,IF(ISNA(VLOOKUP(D1511,TH!D$4:K$3889,6,0))=TRUE,"Nợ HP",""))</f>
        <v/>
      </c>
      <c r="Q1511" s="174">
        <f t="shared" si="237"/>
        <v>1509</v>
      </c>
      <c r="R1511" s="175">
        <f t="shared" si="236"/>
        <v>1</v>
      </c>
    </row>
    <row r="1512" spans="1:18" ht="24.75" customHeight="1">
      <c r="A1512" s="54">
        <f t="shared" si="234"/>
        <v>1510</v>
      </c>
      <c r="B1512" s="55" t="str">
        <f t="shared" si="231"/>
        <v>K16I1037</v>
      </c>
      <c r="C1512" s="54">
        <f t="shared" si="232"/>
        <v>37</v>
      </c>
      <c r="D1512" s="50">
        <v>162314736</v>
      </c>
      <c r="E1512" s="57" t="s">
        <v>1267</v>
      </c>
      <c r="F1512" s="58" t="s">
        <v>657</v>
      </c>
      <c r="G1512" s="53" t="s">
        <v>754</v>
      </c>
      <c r="H1512" s="51" t="s">
        <v>1190</v>
      </c>
      <c r="I1512" s="56">
        <v>405</v>
      </c>
      <c r="J1512" s="52" t="s">
        <v>2130</v>
      </c>
      <c r="K1512" s="171" t="str">
        <f t="shared" ref="K1512:K1576" si="238">I1512&amp;J1512</f>
        <v>405K16I10</v>
      </c>
      <c r="L1512" s="172">
        <f t="shared" si="233"/>
        <v>1</v>
      </c>
      <c r="M1512" s="173"/>
      <c r="N1512" s="174" t="str">
        <f t="shared" si="235"/>
        <v/>
      </c>
      <c r="O1512" s="190" t="str">
        <f>VLOOKUP(D1512,TH!D$3:K$3889,6,0)</f>
        <v>x</v>
      </c>
      <c r="P1512" s="175" t="str">
        <f>IF(M1512&lt;&gt;0,M1512,IF(ISNA(VLOOKUP(D1512,TH!D$4:K$3889,6,0))=TRUE,"Nợ HP",""))</f>
        <v/>
      </c>
      <c r="Q1512" s="174">
        <f t="shared" si="237"/>
        <v>1510</v>
      </c>
      <c r="R1512" s="175">
        <f t="shared" si="236"/>
        <v>1</v>
      </c>
    </row>
    <row r="1513" spans="1:18" ht="24.75" customHeight="1">
      <c r="A1513" s="54">
        <f t="shared" si="234"/>
        <v>1511</v>
      </c>
      <c r="B1513" s="55" t="str">
        <f t="shared" si="231"/>
        <v>K16I1038</v>
      </c>
      <c r="C1513" s="54">
        <f t="shared" si="232"/>
        <v>38</v>
      </c>
      <c r="D1513" s="50">
        <v>162314748</v>
      </c>
      <c r="E1513" s="57" t="s">
        <v>2158</v>
      </c>
      <c r="F1513" s="58" t="s">
        <v>660</v>
      </c>
      <c r="G1513" s="53" t="s">
        <v>501</v>
      </c>
      <c r="H1513" s="51" t="s">
        <v>1119</v>
      </c>
      <c r="I1513" s="56">
        <v>405</v>
      </c>
      <c r="J1513" s="52" t="s">
        <v>2130</v>
      </c>
      <c r="K1513" s="171" t="str">
        <f t="shared" si="238"/>
        <v>405K16I10</v>
      </c>
      <c r="L1513" s="172">
        <f t="shared" si="233"/>
        <v>1</v>
      </c>
      <c r="M1513" s="173"/>
      <c r="N1513" s="174" t="str">
        <f t="shared" si="235"/>
        <v/>
      </c>
      <c r="O1513" s="190" t="str">
        <f>VLOOKUP(D1513,TH!D$3:K$3889,6,0)</f>
        <v>x</v>
      </c>
      <c r="P1513" s="175" t="str">
        <f>IF(M1513&lt;&gt;0,M1513,IF(ISNA(VLOOKUP(D1513,TH!D$4:K$3889,6,0))=TRUE,"Nợ HP",""))</f>
        <v/>
      </c>
      <c r="Q1513" s="174">
        <f t="shared" si="237"/>
        <v>1511</v>
      </c>
      <c r="R1513" s="175">
        <f t="shared" si="236"/>
        <v>1</v>
      </c>
    </row>
    <row r="1514" spans="1:18" ht="24.75" customHeight="1">
      <c r="A1514" s="54">
        <f t="shared" si="234"/>
        <v>1512</v>
      </c>
      <c r="B1514" s="55" t="str">
        <f t="shared" si="231"/>
        <v>K16I1039</v>
      </c>
      <c r="C1514" s="54">
        <f t="shared" si="232"/>
        <v>39</v>
      </c>
      <c r="D1514" s="333">
        <v>132355529</v>
      </c>
      <c r="E1514" s="334" t="s">
        <v>2361</v>
      </c>
      <c r="F1514" s="335" t="s">
        <v>276</v>
      </c>
      <c r="G1514" s="336"/>
      <c r="H1514" s="51" t="s">
        <v>2362</v>
      </c>
      <c r="I1514" s="56">
        <v>403</v>
      </c>
      <c r="J1514" s="52" t="s">
        <v>2130</v>
      </c>
      <c r="K1514" s="171" t="str">
        <f t="shared" ref="K1514" si="239">I1514&amp;J1514</f>
        <v>403K16I10</v>
      </c>
      <c r="L1514" s="172">
        <f t="shared" si="233"/>
        <v>2</v>
      </c>
      <c r="M1514" s="173">
        <v>24008</v>
      </c>
      <c r="N1514" s="174" t="str">
        <f t="shared" ref="N1514" si="240">IF(M1514&lt;&gt;0,"Học Ghép","")</f>
        <v>Học Ghép</v>
      </c>
      <c r="O1514" s="190" t="e">
        <f>VLOOKUP(D1514,TH!D$3:K$3889,6,0)</f>
        <v>#N/A</v>
      </c>
      <c r="P1514" s="175">
        <f>IF(M1514&lt;&gt;0,M1514,IF(ISNA(VLOOKUP(D1514,TH!D$4:K$3889,6,0))=TRUE,"Nợ HP",""))</f>
        <v>24008</v>
      </c>
      <c r="Q1514" s="174">
        <f t="shared" si="237"/>
        <v>1512</v>
      </c>
      <c r="R1514" s="175">
        <f t="shared" si="236"/>
        <v>1</v>
      </c>
    </row>
    <row r="1515" spans="1:18" ht="24.75" customHeight="1">
      <c r="A1515" s="54">
        <f t="shared" si="234"/>
        <v>1513</v>
      </c>
      <c r="B1515" s="55" t="str">
        <f t="shared" si="231"/>
        <v>K16I1101</v>
      </c>
      <c r="C1515" s="54">
        <f t="shared" si="232"/>
        <v>1</v>
      </c>
      <c r="D1515" s="50">
        <v>162314520</v>
      </c>
      <c r="E1515" s="57" t="s">
        <v>2159</v>
      </c>
      <c r="F1515" s="58" t="s">
        <v>486</v>
      </c>
      <c r="G1515" s="53" t="s">
        <v>1729</v>
      </c>
      <c r="H1515" s="51" t="s">
        <v>1251</v>
      </c>
      <c r="I1515" s="56">
        <v>405</v>
      </c>
      <c r="J1515" s="52" t="s">
        <v>2160</v>
      </c>
      <c r="K1515" s="171" t="str">
        <f t="shared" si="238"/>
        <v>405K16I11</v>
      </c>
      <c r="L1515" s="172">
        <f t="shared" si="233"/>
        <v>1</v>
      </c>
      <c r="M1515" s="173"/>
      <c r="N1515" s="174" t="str">
        <f t="shared" si="235"/>
        <v/>
      </c>
      <c r="O1515" s="190" t="str">
        <f>VLOOKUP(D1515,TH!D$3:K$3889,6,0)</f>
        <v>x</v>
      </c>
      <c r="P1515" s="175" t="str">
        <f>IF(M1515&lt;&gt;0,M1515,IF(ISNA(VLOOKUP(D1515,TH!D$4:K$3889,6,0))=TRUE,"Nợ HP",""))</f>
        <v/>
      </c>
      <c r="Q1515" s="174">
        <f t="shared" si="237"/>
        <v>1513</v>
      </c>
      <c r="R1515" s="175">
        <f t="shared" si="236"/>
        <v>1</v>
      </c>
    </row>
    <row r="1516" spans="1:18" ht="24.75" customHeight="1">
      <c r="A1516" s="54">
        <f t="shared" si="234"/>
        <v>1514</v>
      </c>
      <c r="B1516" s="55" t="str">
        <f t="shared" si="231"/>
        <v>K16I1102</v>
      </c>
      <c r="C1516" s="54">
        <f t="shared" si="232"/>
        <v>2</v>
      </c>
      <c r="D1516" s="50">
        <v>162324800</v>
      </c>
      <c r="E1516" s="57" t="s">
        <v>123</v>
      </c>
      <c r="F1516" s="58" t="s">
        <v>1939</v>
      </c>
      <c r="G1516" s="53" t="s">
        <v>737</v>
      </c>
      <c r="H1516" s="51" t="s">
        <v>1251</v>
      </c>
      <c r="I1516" s="56">
        <v>405</v>
      </c>
      <c r="J1516" s="52" t="s">
        <v>2160</v>
      </c>
      <c r="K1516" s="171" t="str">
        <f t="shared" si="238"/>
        <v>405K16I11</v>
      </c>
      <c r="L1516" s="172">
        <f t="shared" si="233"/>
        <v>1</v>
      </c>
      <c r="M1516" s="173"/>
      <c r="N1516" s="174" t="str">
        <f t="shared" si="235"/>
        <v/>
      </c>
      <c r="O1516" s="190" t="str">
        <f>VLOOKUP(D1516,TH!D$3:K$3889,6,0)</f>
        <v>x</v>
      </c>
      <c r="P1516" s="175" t="str">
        <f>IF(M1516&lt;&gt;0,M1516,IF(ISNA(VLOOKUP(D1516,TH!D$4:K$3889,6,0))=TRUE,"Nợ HP",""))</f>
        <v/>
      </c>
      <c r="Q1516" s="174">
        <f t="shared" si="237"/>
        <v>1514</v>
      </c>
      <c r="R1516" s="175">
        <f t="shared" si="236"/>
        <v>1</v>
      </c>
    </row>
    <row r="1517" spans="1:18" ht="24.75" customHeight="1">
      <c r="A1517" s="54">
        <f t="shared" si="234"/>
        <v>1515</v>
      </c>
      <c r="B1517" s="55" t="str">
        <f t="shared" si="231"/>
        <v>K16I1103</v>
      </c>
      <c r="C1517" s="54">
        <f t="shared" si="232"/>
        <v>3</v>
      </c>
      <c r="D1517" s="50">
        <v>162314535</v>
      </c>
      <c r="E1517" s="57" t="s">
        <v>2161</v>
      </c>
      <c r="F1517" s="58" t="s">
        <v>1298</v>
      </c>
      <c r="G1517" s="53" t="s">
        <v>340</v>
      </c>
      <c r="H1517" s="51" t="s">
        <v>1248</v>
      </c>
      <c r="I1517" s="56">
        <v>405</v>
      </c>
      <c r="J1517" s="52" t="s">
        <v>2160</v>
      </c>
      <c r="K1517" s="171" t="str">
        <f t="shared" si="238"/>
        <v>405K16I11</v>
      </c>
      <c r="L1517" s="172">
        <f t="shared" si="233"/>
        <v>1</v>
      </c>
      <c r="M1517" s="173"/>
      <c r="N1517" s="174" t="str">
        <f t="shared" si="235"/>
        <v/>
      </c>
      <c r="O1517" s="190" t="str">
        <f>VLOOKUP(D1517,TH!D$3:K$3889,6,0)</f>
        <v>x</v>
      </c>
      <c r="P1517" s="175" t="str">
        <f>IF(M1517&lt;&gt;0,M1517,IF(ISNA(VLOOKUP(D1517,TH!D$4:K$3889,6,0))=TRUE,"Nợ HP",""))</f>
        <v/>
      </c>
      <c r="Q1517" s="174">
        <f t="shared" si="237"/>
        <v>1515</v>
      </c>
      <c r="R1517" s="175">
        <f t="shared" si="236"/>
        <v>1</v>
      </c>
    </row>
    <row r="1518" spans="1:18" ht="24.75" customHeight="1">
      <c r="A1518" s="54">
        <f t="shared" si="234"/>
        <v>1516</v>
      </c>
      <c r="B1518" s="55" t="str">
        <f t="shared" si="231"/>
        <v>K16I1104</v>
      </c>
      <c r="C1518" s="54">
        <f t="shared" si="232"/>
        <v>4</v>
      </c>
      <c r="D1518" s="50">
        <v>162314536</v>
      </c>
      <c r="E1518" s="57" t="s">
        <v>2162</v>
      </c>
      <c r="F1518" s="58" t="s">
        <v>184</v>
      </c>
      <c r="G1518" s="53" t="s">
        <v>874</v>
      </c>
      <c r="H1518" s="51" t="s">
        <v>1251</v>
      </c>
      <c r="I1518" s="56">
        <v>405</v>
      </c>
      <c r="J1518" s="52" t="s">
        <v>2160</v>
      </c>
      <c r="K1518" s="171" t="str">
        <f t="shared" si="238"/>
        <v>405K16I11</v>
      </c>
      <c r="L1518" s="172">
        <f t="shared" si="233"/>
        <v>1</v>
      </c>
      <c r="M1518" s="173"/>
      <c r="N1518" s="174" t="str">
        <f t="shared" si="235"/>
        <v/>
      </c>
      <c r="O1518" s="190" t="str">
        <f>VLOOKUP(D1518,TH!D$3:K$3889,6,0)</f>
        <v>x</v>
      </c>
      <c r="P1518" s="175" t="str">
        <f>IF(M1518&lt;&gt;0,M1518,IF(ISNA(VLOOKUP(D1518,TH!D$4:K$3889,6,0))=TRUE,"Nợ HP",""))</f>
        <v/>
      </c>
      <c r="Q1518" s="174">
        <f t="shared" si="237"/>
        <v>1516</v>
      </c>
      <c r="R1518" s="175">
        <f t="shared" si="236"/>
        <v>1</v>
      </c>
    </row>
    <row r="1519" spans="1:18" ht="24.75" customHeight="1">
      <c r="A1519" s="54">
        <f t="shared" si="234"/>
        <v>1517</v>
      </c>
      <c r="B1519" s="55" t="str">
        <f t="shared" si="231"/>
        <v>K16I1105</v>
      </c>
      <c r="C1519" s="54">
        <f t="shared" si="232"/>
        <v>5</v>
      </c>
      <c r="D1519" s="50">
        <v>162324810</v>
      </c>
      <c r="E1519" s="57" t="s">
        <v>2163</v>
      </c>
      <c r="F1519" s="58" t="s">
        <v>328</v>
      </c>
      <c r="G1519" s="53" t="s">
        <v>1821</v>
      </c>
      <c r="H1519" s="51" t="s">
        <v>1251</v>
      </c>
      <c r="I1519" s="56">
        <v>405</v>
      </c>
      <c r="J1519" s="52" t="s">
        <v>2160</v>
      </c>
      <c r="K1519" s="171" t="str">
        <f t="shared" si="238"/>
        <v>405K16I11</v>
      </c>
      <c r="L1519" s="172">
        <f t="shared" si="233"/>
        <v>1</v>
      </c>
      <c r="M1519" s="173"/>
      <c r="N1519" s="174" t="str">
        <f t="shared" si="235"/>
        <v/>
      </c>
      <c r="O1519" s="190" t="str">
        <f>VLOOKUP(D1519,TH!D$3:K$3889,6,0)</f>
        <v>x</v>
      </c>
      <c r="P1519" s="175" t="str">
        <f>IF(M1519&lt;&gt;0,M1519,IF(ISNA(VLOOKUP(D1519,TH!D$4:K$3889,6,0))=TRUE,"Nợ HP",""))</f>
        <v/>
      </c>
      <c r="Q1519" s="174">
        <f t="shared" si="237"/>
        <v>1517</v>
      </c>
      <c r="R1519" s="175">
        <f t="shared" si="236"/>
        <v>1</v>
      </c>
    </row>
    <row r="1520" spans="1:18" ht="24.75" customHeight="1">
      <c r="A1520" s="54">
        <f t="shared" si="234"/>
        <v>1518</v>
      </c>
      <c r="B1520" s="55" t="str">
        <f t="shared" si="231"/>
        <v>K16I1106</v>
      </c>
      <c r="C1520" s="54">
        <f t="shared" si="232"/>
        <v>6</v>
      </c>
      <c r="D1520" s="50">
        <v>162314559</v>
      </c>
      <c r="E1520" s="57" t="s">
        <v>1125</v>
      </c>
      <c r="F1520" s="58" t="s">
        <v>331</v>
      </c>
      <c r="G1520" s="53" t="s">
        <v>690</v>
      </c>
      <c r="H1520" s="51" t="s">
        <v>1251</v>
      </c>
      <c r="I1520" s="56">
        <v>405</v>
      </c>
      <c r="J1520" s="52" t="s">
        <v>2160</v>
      </c>
      <c r="K1520" s="171" t="str">
        <f t="shared" si="238"/>
        <v>405K16I11</v>
      </c>
      <c r="L1520" s="172">
        <f t="shared" si="233"/>
        <v>1</v>
      </c>
      <c r="M1520" s="173"/>
      <c r="N1520" s="174" t="str">
        <f t="shared" si="235"/>
        <v/>
      </c>
      <c r="O1520" s="190" t="str">
        <f>VLOOKUP(D1520,TH!D$3:K$3889,6,0)</f>
        <v>x</v>
      </c>
      <c r="P1520" s="175" t="str">
        <f>IF(M1520&lt;&gt;0,M1520,IF(ISNA(VLOOKUP(D1520,TH!D$4:K$3889,6,0))=TRUE,"Nợ HP",""))</f>
        <v/>
      </c>
      <c r="Q1520" s="174">
        <f t="shared" si="237"/>
        <v>1518</v>
      </c>
      <c r="R1520" s="175">
        <f t="shared" si="236"/>
        <v>1</v>
      </c>
    </row>
    <row r="1521" spans="1:18" ht="24.75" customHeight="1">
      <c r="A1521" s="54">
        <f t="shared" si="234"/>
        <v>1519</v>
      </c>
      <c r="B1521" s="55" t="str">
        <f t="shared" si="231"/>
        <v>K16I1107</v>
      </c>
      <c r="C1521" s="54">
        <f t="shared" si="232"/>
        <v>7</v>
      </c>
      <c r="D1521" s="50">
        <v>162314562</v>
      </c>
      <c r="E1521" s="57" t="s">
        <v>123</v>
      </c>
      <c r="F1521" s="58" t="s">
        <v>504</v>
      </c>
      <c r="G1521" s="53" t="s">
        <v>633</v>
      </c>
      <c r="H1521" s="51" t="s">
        <v>1248</v>
      </c>
      <c r="I1521" s="56">
        <v>405</v>
      </c>
      <c r="J1521" s="52" t="s">
        <v>2160</v>
      </c>
      <c r="K1521" s="171" t="str">
        <f t="shared" si="238"/>
        <v>405K16I11</v>
      </c>
      <c r="L1521" s="172">
        <f t="shared" si="233"/>
        <v>1</v>
      </c>
      <c r="M1521" s="173"/>
      <c r="N1521" s="174" t="str">
        <f t="shared" si="235"/>
        <v/>
      </c>
      <c r="O1521" s="190" t="str">
        <f>VLOOKUP(D1521,TH!D$3:K$3889,6,0)</f>
        <v>x</v>
      </c>
      <c r="P1521" s="175" t="str">
        <f>IF(M1521&lt;&gt;0,M1521,IF(ISNA(VLOOKUP(D1521,TH!D$4:K$3889,6,0))=TRUE,"Nợ HP",""))</f>
        <v/>
      </c>
      <c r="Q1521" s="174">
        <f t="shared" si="237"/>
        <v>1519</v>
      </c>
      <c r="R1521" s="175">
        <f t="shared" si="236"/>
        <v>1</v>
      </c>
    </row>
    <row r="1522" spans="1:18" ht="24.75" customHeight="1">
      <c r="A1522" s="54">
        <f t="shared" si="234"/>
        <v>1520</v>
      </c>
      <c r="B1522" s="55" t="str">
        <f t="shared" si="231"/>
        <v>K16I1108</v>
      </c>
      <c r="C1522" s="54">
        <f t="shared" si="232"/>
        <v>8</v>
      </c>
      <c r="D1522" s="50">
        <v>162314571</v>
      </c>
      <c r="E1522" s="57" t="s">
        <v>1130</v>
      </c>
      <c r="F1522" s="58" t="s">
        <v>428</v>
      </c>
      <c r="G1522" s="53" t="s">
        <v>1336</v>
      </c>
      <c r="H1522" s="51" t="s">
        <v>1251</v>
      </c>
      <c r="I1522" s="56">
        <v>405</v>
      </c>
      <c r="J1522" s="52" t="s">
        <v>2160</v>
      </c>
      <c r="K1522" s="171" t="str">
        <f t="shared" si="238"/>
        <v>405K16I11</v>
      </c>
      <c r="L1522" s="172">
        <f t="shared" si="233"/>
        <v>1</v>
      </c>
      <c r="M1522" s="173"/>
      <c r="N1522" s="174" t="str">
        <f t="shared" si="235"/>
        <v/>
      </c>
      <c r="O1522" s="190" t="str">
        <f>VLOOKUP(D1522,TH!D$3:K$3889,6,0)</f>
        <v>x</v>
      </c>
      <c r="P1522" s="175" t="str">
        <f>IF(M1522&lt;&gt;0,M1522,IF(ISNA(VLOOKUP(D1522,TH!D$4:K$3889,6,0))=TRUE,"Nợ HP",""))</f>
        <v/>
      </c>
      <c r="Q1522" s="174">
        <f t="shared" si="237"/>
        <v>1520</v>
      </c>
      <c r="R1522" s="175">
        <f t="shared" si="236"/>
        <v>1</v>
      </c>
    </row>
    <row r="1523" spans="1:18" ht="24.75" customHeight="1">
      <c r="A1523" s="54">
        <f t="shared" si="234"/>
        <v>1521</v>
      </c>
      <c r="B1523" s="55" t="str">
        <f t="shared" si="231"/>
        <v>K16I1109</v>
      </c>
      <c r="C1523" s="54">
        <f t="shared" si="232"/>
        <v>9</v>
      </c>
      <c r="D1523" s="50">
        <v>162324822</v>
      </c>
      <c r="E1523" s="57" t="s">
        <v>910</v>
      </c>
      <c r="F1523" s="58" t="s">
        <v>1027</v>
      </c>
      <c r="G1523" s="53" t="s">
        <v>941</v>
      </c>
      <c r="H1523" s="51" t="s">
        <v>1251</v>
      </c>
      <c r="I1523" s="56">
        <v>405</v>
      </c>
      <c r="J1523" s="52" t="s">
        <v>2160</v>
      </c>
      <c r="K1523" s="171" t="str">
        <f t="shared" si="238"/>
        <v>405K16I11</v>
      </c>
      <c r="L1523" s="172">
        <f t="shared" si="233"/>
        <v>1</v>
      </c>
      <c r="M1523" s="173"/>
      <c r="N1523" s="174" t="str">
        <f t="shared" si="235"/>
        <v/>
      </c>
      <c r="O1523" s="190" t="str">
        <f>VLOOKUP(D1523,TH!D$3:K$3889,6,0)</f>
        <v>x</v>
      </c>
      <c r="P1523" s="175" t="str">
        <f>IF(M1523&lt;&gt;0,M1523,IF(ISNA(VLOOKUP(D1523,TH!D$4:K$3889,6,0))=TRUE,"Nợ HP",""))</f>
        <v/>
      </c>
      <c r="Q1523" s="174">
        <f t="shared" si="237"/>
        <v>1521</v>
      </c>
      <c r="R1523" s="175">
        <f t="shared" si="236"/>
        <v>1</v>
      </c>
    </row>
    <row r="1524" spans="1:18" ht="24.75" customHeight="1">
      <c r="A1524" s="54">
        <f t="shared" si="234"/>
        <v>1522</v>
      </c>
      <c r="B1524" s="55" t="str">
        <f t="shared" si="231"/>
        <v>K16I1110</v>
      </c>
      <c r="C1524" s="54">
        <f t="shared" si="232"/>
        <v>10</v>
      </c>
      <c r="D1524" s="50">
        <v>162314582</v>
      </c>
      <c r="E1524" s="57" t="s">
        <v>2164</v>
      </c>
      <c r="F1524" s="58" t="s">
        <v>2165</v>
      </c>
      <c r="G1524" s="53" t="s">
        <v>2166</v>
      </c>
      <c r="H1524" s="51" t="s">
        <v>1294</v>
      </c>
      <c r="I1524" s="56">
        <v>405</v>
      </c>
      <c r="J1524" s="52" t="s">
        <v>2160</v>
      </c>
      <c r="K1524" s="171" t="str">
        <f t="shared" si="238"/>
        <v>405K16I11</v>
      </c>
      <c r="L1524" s="172">
        <f t="shared" si="233"/>
        <v>1</v>
      </c>
      <c r="M1524" s="173"/>
      <c r="N1524" s="174" t="str">
        <f t="shared" si="235"/>
        <v/>
      </c>
      <c r="O1524" s="190" t="str">
        <f>VLOOKUP(D1524,TH!D$3:K$3889,6,0)</f>
        <v>x</v>
      </c>
      <c r="P1524" s="175" t="str">
        <f>IF(M1524&lt;&gt;0,M1524,IF(ISNA(VLOOKUP(D1524,TH!D$4:K$3889,6,0))=TRUE,"Nợ HP",""))</f>
        <v/>
      </c>
      <c r="Q1524" s="174">
        <f t="shared" si="237"/>
        <v>1522</v>
      </c>
      <c r="R1524" s="175">
        <f t="shared" si="236"/>
        <v>1</v>
      </c>
    </row>
    <row r="1525" spans="1:18" ht="24.75" customHeight="1">
      <c r="A1525" s="54">
        <f t="shared" si="234"/>
        <v>1523</v>
      </c>
      <c r="B1525" s="55" t="str">
        <f t="shared" si="231"/>
        <v>K16I1111</v>
      </c>
      <c r="C1525" s="54">
        <f t="shared" si="232"/>
        <v>11</v>
      </c>
      <c r="D1525" s="50">
        <v>162314584</v>
      </c>
      <c r="E1525" s="57" t="s">
        <v>1880</v>
      </c>
      <c r="F1525" s="58" t="s">
        <v>211</v>
      </c>
      <c r="G1525" s="53" t="s">
        <v>1488</v>
      </c>
      <c r="H1525" s="51" t="s">
        <v>1251</v>
      </c>
      <c r="I1525" s="56">
        <v>405</v>
      </c>
      <c r="J1525" s="52" t="s">
        <v>2160</v>
      </c>
      <c r="K1525" s="171" t="str">
        <f t="shared" si="238"/>
        <v>405K16I11</v>
      </c>
      <c r="L1525" s="172">
        <f t="shared" si="233"/>
        <v>1</v>
      </c>
      <c r="M1525" s="173"/>
      <c r="N1525" s="174" t="str">
        <f t="shared" si="235"/>
        <v/>
      </c>
      <c r="O1525" s="190" t="str">
        <f>VLOOKUP(D1525,TH!D$3:K$3889,6,0)</f>
        <v>x</v>
      </c>
      <c r="P1525" s="175" t="str">
        <f>IF(M1525&lt;&gt;0,M1525,IF(ISNA(VLOOKUP(D1525,TH!D$4:K$3889,6,0))=TRUE,"Nợ HP",""))</f>
        <v/>
      </c>
      <c r="Q1525" s="174">
        <f t="shared" si="237"/>
        <v>1523</v>
      </c>
      <c r="R1525" s="175">
        <f t="shared" si="236"/>
        <v>1</v>
      </c>
    </row>
    <row r="1526" spans="1:18" ht="24.75" customHeight="1">
      <c r="A1526" s="54">
        <f t="shared" si="234"/>
        <v>1524</v>
      </c>
      <c r="B1526" s="55" t="str">
        <f t="shared" si="231"/>
        <v>K16I1112</v>
      </c>
      <c r="C1526" s="54">
        <f t="shared" si="232"/>
        <v>12</v>
      </c>
      <c r="D1526" s="50">
        <v>152314061</v>
      </c>
      <c r="E1526" s="57" t="s">
        <v>2167</v>
      </c>
      <c r="F1526" s="58" t="s">
        <v>1261</v>
      </c>
      <c r="G1526" s="53" t="s">
        <v>1701</v>
      </c>
      <c r="H1526" s="51" t="s">
        <v>1248</v>
      </c>
      <c r="I1526" s="56">
        <v>405</v>
      </c>
      <c r="J1526" s="52" t="s">
        <v>2160</v>
      </c>
      <c r="K1526" s="171" t="str">
        <f t="shared" si="238"/>
        <v>405K16I11</v>
      </c>
      <c r="L1526" s="172">
        <f t="shared" si="233"/>
        <v>1</v>
      </c>
      <c r="M1526" s="173"/>
      <c r="N1526" s="174" t="str">
        <f t="shared" si="235"/>
        <v/>
      </c>
      <c r="O1526" s="190" t="str">
        <f>VLOOKUP(D1526,TH!D$3:K$3889,6,0)</f>
        <v>x</v>
      </c>
      <c r="P1526" s="175" t="str">
        <f>IF(M1526&lt;&gt;0,M1526,IF(ISNA(VLOOKUP(D1526,TH!D$4:K$3889,6,0))=TRUE,"Nợ HP",""))</f>
        <v/>
      </c>
      <c r="Q1526" s="174">
        <f t="shared" si="237"/>
        <v>1524</v>
      </c>
      <c r="R1526" s="175">
        <f t="shared" si="236"/>
        <v>1</v>
      </c>
    </row>
    <row r="1527" spans="1:18" ht="24.75" customHeight="1">
      <c r="A1527" s="54">
        <f t="shared" si="234"/>
        <v>1525</v>
      </c>
      <c r="B1527" s="55" t="str">
        <f t="shared" si="231"/>
        <v>K16I1113</v>
      </c>
      <c r="C1527" s="54">
        <f t="shared" si="232"/>
        <v>13</v>
      </c>
      <c r="D1527" s="50">
        <v>162314592</v>
      </c>
      <c r="E1527" s="57" t="s">
        <v>857</v>
      </c>
      <c r="F1527" s="58" t="s">
        <v>2017</v>
      </c>
      <c r="G1527" s="53" t="s">
        <v>981</v>
      </c>
      <c r="H1527" s="51" t="s">
        <v>1251</v>
      </c>
      <c r="I1527" s="56">
        <v>405</v>
      </c>
      <c r="J1527" s="52" t="s">
        <v>2160</v>
      </c>
      <c r="K1527" s="171" t="str">
        <f t="shared" si="238"/>
        <v>405K16I11</v>
      </c>
      <c r="L1527" s="172">
        <f t="shared" si="233"/>
        <v>1</v>
      </c>
      <c r="M1527" s="173"/>
      <c r="N1527" s="174" t="str">
        <f t="shared" si="235"/>
        <v/>
      </c>
      <c r="O1527" s="190" t="str">
        <f>VLOOKUP(D1527,TH!D$3:K$3889,6,0)</f>
        <v>x</v>
      </c>
      <c r="P1527" s="175" t="str">
        <f>IF(M1527&lt;&gt;0,M1527,IF(ISNA(VLOOKUP(D1527,TH!D$4:K$3889,6,0))=TRUE,"Nợ HP",""))</f>
        <v/>
      </c>
      <c r="Q1527" s="174">
        <f t="shared" si="237"/>
        <v>1525</v>
      </c>
      <c r="R1527" s="175">
        <f t="shared" si="236"/>
        <v>1</v>
      </c>
    </row>
    <row r="1528" spans="1:18" ht="24.75" customHeight="1">
      <c r="A1528" s="54">
        <f t="shared" si="234"/>
        <v>1526</v>
      </c>
      <c r="B1528" s="55" t="str">
        <f t="shared" si="231"/>
        <v>K16I1114</v>
      </c>
      <c r="C1528" s="54">
        <f t="shared" si="232"/>
        <v>14</v>
      </c>
      <c r="D1528" s="50">
        <v>162316953</v>
      </c>
      <c r="E1528" s="57" t="s">
        <v>783</v>
      </c>
      <c r="F1528" s="58" t="s">
        <v>218</v>
      </c>
      <c r="G1528" s="53" t="s">
        <v>1535</v>
      </c>
      <c r="H1528" s="51" t="s">
        <v>1251</v>
      </c>
      <c r="I1528" s="56">
        <v>405</v>
      </c>
      <c r="J1528" s="52" t="s">
        <v>2160</v>
      </c>
      <c r="K1528" s="171" t="str">
        <f t="shared" si="238"/>
        <v>405K16I11</v>
      </c>
      <c r="L1528" s="172">
        <f t="shared" si="233"/>
        <v>1</v>
      </c>
      <c r="M1528" s="173"/>
      <c r="N1528" s="174" t="str">
        <f t="shared" si="235"/>
        <v/>
      </c>
      <c r="O1528" s="190" t="str">
        <f>VLOOKUP(D1528,TH!D$3:K$3889,6,0)</f>
        <v>x</v>
      </c>
      <c r="P1528" s="175" t="str">
        <f>IF(M1528&lt;&gt;0,M1528,IF(ISNA(VLOOKUP(D1528,TH!D$4:K$3889,6,0))=TRUE,"Nợ HP",""))</f>
        <v/>
      </c>
      <c r="Q1528" s="174">
        <f t="shared" si="237"/>
        <v>1526</v>
      </c>
      <c r="R1528" s="175">
        <f t="shared" si="236"/>
        <v>1</v>
      </c>
    </row>
    <row r="1529" spans="1:18" ht="24.75" customHeight="1">
      <c r="A1529" s="54">
        <f t="shared" si="234"/>
        <v>1527</v>
      </c>
      <c r="B1529" s="55" t="str">
        <f t="shared" si="231"/>
        <v>K16I1115</v>
      </c>
      <c r="C1529" s="54">
        <f t="shared" si="232"/>
        <v>15</v>
      </c>
      <c r="D1529" s="50">
        <v>162314596</v>
      </c>
      <c r="E1529" s="57" t="s">
        <v>1736</v>
      </c>
      <c r="F1529" s="58" t="s">
        <v>601</v>
      </c>
      <c r="G1529" s="53" t="s">
        <v>389</v>
      </c>
      <c r="H1529" s="51" t="s">
        <v>1251</v>
      </c>
      <c r="I1529" s="56">
        <v>405</v>
      </c>
      <c r="J1529" s="52" t="s">
        <v>2160</v>
      </c>
      <c r="K1529" s="171" t="str">
        <f t="shared" si="238"/>
        <v>405K16I11</v>
      </c>
      <c r="L1529" s="172">
        <f t="shared" si="233"/>
        <v>1</v>
      </c>
      <c r="M1529" s="173"/>
      <c r="N1529" s="174" t="str">
        <f t="shared" si="235"/>
        <v/>
      </c>
      <c r="O1529" s="190" t="str">
        <f>VLOOKUP(D1529,TH!D$3:K$3889,6,0)</f>
        <v>x</v>
      </c>
      <c r="P1529" s="175" t="str">
        <f>IF(M1529&lt;&gt;0,M1529,IF(ISNA(VLOOKUP(D1529,TH!D$4:K$3889,6,0))=TRUE,"Nợ HP",""))</f>
        <v/>
      </c>
      <c r="Q1529" s="174">
        <f t="shared" si="237"/>
        <v>1527</v>
      </c>
      <c r="R1529" s="175">
        <f t="shared" si="236"/>
        <v>1</v>
      </c>
    </row>
    <row r="1530" spans="1:18" ht="24.75" customHeight="1">
      <c r="A1530" s="54">
        <f t="shared" si="234"/>
        <v>1528</v>
      </c>
      <c r="B1530" s="55" t="str">
        <f t="shared" si="231"/>
        <v>K16I1116</v>
      </c>
      <c r="C1530" s="54">
        <f t="shared" si="232"/>
        <v>16</v>
      </c>
      <c r="D1530" s="50">
        <v>162524223</v>
      </c>
      <c r="E1530" s="57" t="s">
        <v>2168</v>
      </c>
      <c r="F1530" s="58" t="s">
        <v>1544</v>
      </c>
      <c r="G1530" s="53" t="s">
        <v>933</v>
      </c>
      <c r="H1530" s="51" t="s">
        <v>1294</v>
      </c>
      <c r="I1530" s="56">
        <v>405</v>
      </c>
      <c r="J1530" s="52" t="s">
        <v>2160</v>
      </c>
      <c r="K1530" s="171" t="str">
        <f t="shared" si="238"/>
        <v>405K16I11</v>
      </c>
      <c r="L1530" s="172">
        <f t="shared" si="233"/>
        <v>1</v>
      </c>
      <c r="M1530" s="173"/>
      <c r="N1530" s="174" t="str">
        <f t="shared" si="235"/>
        <v/>
      </c>
      <c r="O1530" s="190" t="str">
        <f>VLOOKUP(D1530,TH!D$3:K$3889,6,0)</f>
        <v>x</v>
      </c>
      <c r="P1530" s="175" t="str">
        <f>IF(M1530&lt;&gt;0,M1530,IF(ISNA(VLOOKUP(D1530,TH!D$4:K$3889,6,0))=TRUE,"Nợ HP",""))</f>
        <v/>
      </c>
      <c r="Q1530" s="174">
        <f t="shared" si="237"/>
        <v>1528</v>
      </c>
      <c r="R1530" s="175">
        <f t="shared" si="236"/>
        <v>1</v>
      </c>
    </row>
    <row r="1531" spans="1:18" ht="24.75" customHeight="1">
      <c r="A1531" s="54">
        <f t="shared" si="234"/>
        <v>1529</v>
      </c>
      <c r="B1531" s="55" t="str">
        <f t="shared" si="231"/>
        <v>K16I1117</v>
      </c>
      <c r="C1531" s="54">
        <f t="shared" si="232"/>
        <v>17</v>
      </c>
      <c r="D1531" s="50">
        <v>162324857</v>
      </c>
      <c r="E1531" s="57" t="s">
        <v>123</v>
      </c>
      <c r="F1531" s="58" t="s">
        <v>1313</v>
      </c>
      <c r="G1531" s="53" t="s">
        <v>694</v>
      </c>
      <c r="H1531" s="51" t="s">
        <v>1248</v>
      </c>
      <c r="I1531" s="56">
        <v>405</v>
      </c>
      <c r="J1531" s="52" t="s">
        <v>2160</v>
      </c>
      <c r="K1531" s="171" t="str">
        <f t="shared" si="238"/>
        <v>405K16I11</v>
      </c>
      <c r="L1531" s="172">
        <f t="shared" si="233"/>
        <v>1</v>
      </c>
      <c r="M1531" s="173"/>
      <c r="N1531" s="174" t="str">
        <f t="shared" si="235"/>
        <v/>
      </c>
      <c r="O1531" s="190" t="str">
        <f>VLOOKUP(D1531,TH!D$3:K$3889,6,0)</f>
        <v>x</v>
      </c>
      <c r="P1531" s="175" t="str">
        <f>IF(M1531&lt;&gt;0,M1531,IF(ISNA(VLOOKUP(D1531,TH!D$4:K$3889,6,0))=TRUE,"Nợ HP",""))</f>
        <v/>
      </c>
      <c r="Q1531" s="174">
        <f t="shared" si="237"/>
        <v>1529</v>
      </c>
      <c r="R1531" s="175">
        <f t="shared" si="236"/>
        <v>1</v>
      </c>
    </row>
    <row r="1532" spans="1:18" ht="24.75" customHeight="1">
      <c r="A1532" s="54">
        <f t="shared" si="234"/>
        <v>1530</v>
      </c>
      <c r="B1532" s="55" t="str">
        <f t="shared" si="231"/>
        <v>K16I1118</v>
      </c>
      <c r="C1532" s="54">
        <f t="shared" si="232"/>
        <v>18</v>
      </c>
      <c r="D1532" s="50">
        <v>162314612</v>
      </c>
      <c r="E1532" s="57" t="s">
        <v>2169</v>
      </c>
      <c r="F1532" s="58" t="s">
        <v>238</v>
      </c>
      <c r="G1532" s="53" t="s">
        <v>1522</v>
      </c>
      <c r="H1532" s="51" t="s">
        <v>1294</v>
      </c>
      <c r="I1532" s="56">
        <v>405</v>
      </c>
      <c r="J1532" s="52" t="s">
        <v>2160</v>
      </c>
      <c r="K1532" s="171" t="str">
        <f t="shared" si="238"/>
        <v>405K16I11</v>
      </c>
      <c r="L1532" s="172">
        <f t="shared" si="233"/>
        <v>1</v>
      </c>
      <c r="M1532" s="173"/>
      <c r="N1532" s="174" t="str">
        <f t="shared" si="235"/>
        <v/>
      </c>
      <c r="O1532" s="190" t="str">
        <f>VLOOKUP(D1532,TH!D$3:K$3889,6,0)</f>
        <v>x</v>
      </c>
      <c r="P1532" s="175" t="str">
        <f>IF(M1532&lt;&gt;0,M1532,IF(ISNA(VLOOKUP(D1532,TH!D$4:K$3889,6,0))=TRUE,"Nợ HP",""))</f>
        <v/>
      </c>
      <c r="Q1532" s="174">
        <f t="shared" si="237"/>
        <v>1530</v>
      </c>
      <c r="R1532" s="175">
        <f t="shared" si="236"/>
        <v>1</v>
      </c>
    </row>
    <row r="1533" spans="1:18" ht="24.75" customHeight="1">
      <c r="A1533" s="54">
        <f t="shared" si="234"/>
        <v>1531</v>
      </c>
      <c r="B1533" s="55" t="str">
        <f t="shared" si="231"/>
        <v>K16I1119</v>
      </c>
      <c r="C1533" s="54">
        <f t="shared" si="232"/>
        <v>19</v>
      </c>
      <c r="D1533" s="50">
        <v>162314618</v>
      </c>
      <c r="E1533" s="57" t="s">
        <v>2170</v>
      </c>
      <c r="F1533" s="58" t="s">
        <v>1143</v>
      </c>
      <c r="G1533" s="53" t="s">
        <v>819</v>
      </c>
      <c r="H1533" s="51" t="s">
        <v>1294</v>
      </c>
      <c r="I1533" s="56">
        <v>405</v>
      </c>
      <c r="J1533" s="52" t="s">
        <v>2160</v>
      </c>
      <c r="K1533" s="171" t="str">
        <f t="shared" si="238"/>
        <v>405K16I11</v>
      </c>
      <c r="L1533" s="172">
        <f t="shared" si="233"/>
        <v>1</v>
      </c>
      <c r="M1533" s="173"/>
      <c r="N1533" s="174" t="str">
        <f t="shared" si="235"/>
        <v/>
      </c>
      <c r="O1533" s="190" t="str">
        <f>VLOOKUP(D1533,TH!D$3:K$3889,6,0)</f>
        <v>x</v>
      </c>
      <c r="P1533" s="175" t="str">
        <f>IF(M1533&lt;&gt;0,M1533,IF(ISNA(VLOOKUP(D1533,TH!D$4:K$3889,6,0))=TRUE,"Nợ HP",""))</f>
        <v/>
      </c>
      <c r="Q1533" s="174">
        <f t="shared" si="237"/>
        <v>1531</v>
      </c>
      <c r="R1533" s="175">
        <f t="shared" si="236"/>
        <v>1</v>
      </c>
    </row>
    <row r="1534" spans="1:18" ht="24.75" customHeight="1">
      <c r="A1534" s="54">
        <f t="shared" si="234"/>
        <v>1532</v>
      </c>
      <c r="B1534" s="55" t="str">
        <f t="shared" si="231"/>
        <v>K16I1120</v>
      </c>
      <c r="C1534" s="54">
        <f t="shared" si="232"/>
        <v>20</v>
      </c>
      <c r="D1534" s="50">
        <v>162314636</v>
      </c>
      <c r="E1534" s="57" t="s">
        <v>2171</v>
      </c>
      <c r="F1534" s="58" t="s">
        <v>1089</v>
      </c>
      <c r="G1534" s="53" t="s">
        <v>1314</v>
      </c>
      <c r="H1534" s="51" t="s">
        <v>1248</v>
      </c>
      <c r="I1534" s="56">
        <v>405</v>
      </c>
      <c r="J1534" s="52" t="s">
        <v>2160</v>
      </c>
      <c r="K1534" s="171" t="str">
        <f t="shared" si="238"/>
        <v>405K16I11</v>
      </c>
      <c r="L1534" s="172">
        <f t="shared" si="233"/>
        <v>1</v>
      </c>
      <c r="M1534" s="173"/>
      <c r="N1534" s="174" t="str">
        <f t="shared" si="235"/>
        <v/>
      </c>
      <c r="O1534" s="190" t="str">
        <f>VLOOKUP(D1534,TH!D$3:K$3889,6,0)</f>
        <v>x</v>
      </c>
      <c r="P1534" s="175" t="str">
        <f>IF(M1534&lt;&gt;0,M1534,IF(ISNA(VLOOKUP(D1534,TH!D$4:K$3889,6,0))=TRUE,"Nợ HP",""))</f>
        <v/>
      </c>
      <c r="Q1534" s="174">
        <f t="shared" si="237"/>
        <v>1532</v>
      </c>
      <c r="R1534" s="175">
        <f t="shared" si="236"/>
        <v>1</v>
      </c>
    </row>
    <row r="1535" spans="1:18" ht="24.75" customHeight="1">
      <c r="A1535" s="54">
        <f t="shared" si="234"/>
        <v>1533</v>
      </c>
      <c r="B1535" s="55" t="str">
        <f t="shared" si="231"/>
        <v>K16I1121</v>
      </c>
      <c r="C1535" s="54">
        <f t="shared" si="232"/>
        <v>21</v>
      </c>
      <c r="D1535" s="50">
        <v>162317195</v>
      </c>
      <c r="E1535" s="57" t="s">
        <v>1315</v>
      </c>
      <c r="F1535" s="58" t="s">
        <v>453</v>
      </c>
      <c r="G1535" s="53" t="s">
        <v>249</v>
      </c>
      <c r="H1535" s="51" t="s">
        <v>1248</v>
      </c>
      <c r="I1535" s="56">
        <v>405</v>
      </c>
      <c r="J1535" s="52" t="s">
        <v>2160</v>
      </c>
      <c r="K1535" s="171" t="str">
        <f t="shared" si="238"/>
        <v>405K16I11</v>
      </c>
      <c r="L1535" s="172">
        <f t="shared" si="233"/>
        <v>1</v>
      </c>
      <c r="M1535" s="173"/>
      <c r="N1535" s="174" t="str">
        <f t="shared" si="235"/>
        <v/>
      </c>
      <c r="O1535" s="190" t="str">
        <f>VLOOKUP(D1535,TH!D$3:K$3889,6,0)</f>
        <v>x</v>
      </c>
      <c r="P1535" s="175" t="str">
        <f>IF(M1535&lt;&gt;0,M1535,IF(ISNA(VLOOKUP(D1535,TH!D$4:K$3889,6,0))=TRUE,"Nợ HP",""))</f>
        <v/>
      </c>
      <c r="Q1535" s="174">
        <f t="shared" si="237"/>
        <v>1533</v>
      </c>
      <c r="R1535" s="175">
        <f t="shared" si="236"/>
        <v>1</v>
      </c>
    </row>
    <row r="1536" spans="1:18" ht="24.75" customHeight="1">
      <c r="A1536" s="54">
        <f t="shared" si="234"/>
        <v>1534</v>
      </c>
      <c r="B1536" s="55" t="str">
        <f t="shared" si="231"/>
        <v>K16I1122</v>
      </c>
      <c r="C1536" s="54">
        <f t="shared" si="232"/>
        <v>22</v>
      </c>
      <c r="D1536" s="50">
        <v>162314644</v>
      </c>
      <c r="E1536" s="57" t="s">
        <v>2172</v>
      </c>
      <c r="F1536" s="58" t="s">
        <v>459</v>
      </c>
      <c r="G1536" s="53" t="s">
        <v>547</v>
      </c>
      <c r="H1536" s="51" t="s">
        <v>1251</v>
      </c>
      <c r="I1536" s="56">
        <v>405</v>
      </c>
      <c r="J1536" s="52" t="s">
        <v>2160</v>
      </c>
      <c r="K1536" s="171" t="str">
        <f t="shared" si="238"/>
        <v>405K16I11</v>
      </c>
      <c r="L1536" s="172">
        <f t="shared" si="233"/>
        <v>1</v>
      </c>
      <c r="M1536" s="173"/>
      <c r="N1536" s="174" t="str">
        <f t="shared" si="235"/>
        <v/>
      </c>
      <c r="O1536" s="190" t="str">
        <f>VLOOKUP(D1536,TH!D$3:K$3889,6,0)</f>
        <v>x</v>
      </c>
      <c r="P1536" s="175" t="str">
        <f>IF(M1536&lt;&gt;0,M1536,IF(ISNA(VLOOKUP(D1536,TH!D$4:K$3889,6,0))=TRUE,"Nợ HP",""))</f>
        <v/>
      </c>
      <c r="Q1536" s="174">
        <f t="shared" si="237"/>
        <v>1534</v>
      </c>
      <c r="R1536" s="175">
        <f t="shared" si="236"/>
        <v>1</v>
      </c>
    </row>
    <row r="1537" spans="1:18" ht="24.75" customHeight="1">
      <c r="A1537" s="54">
        <f t="shared" si="234"/>
        <v>1535</v>
      </c>
      <c r="B1537" s="55" t="str">
        <f t="shared" si="231"/>
        <v>K16I1123</v>
      </c>
      <c r="C1537" s="54">
        <f t="shared" si="232"/>
        <v>23</v>
      </c>
      <c r="D1537" s="50">
        <v>162314645</v>
      </c>
      <c r="E1537" s="57" t="s">
        <v>833</v>
      </c>
      <c r="F1537" s="58" t="s">
        <v>459</v>
      </c>
      <c r="G1537" s="53" t="s">
        <v>973</v>
      </c>
      <c r="H1537" s="51" t="s">
        <v>1251</v>
      </c>
      <c r="I1537" s="56">
        <v>405</v>
      </c>
      <c r="J1537" s="52" t="s">
        <v>2160</v>
      </c>
      <c r="K1537" s="171" t="str">
        <f t="shared" si="238"/>
        <v>405K16I11</v>
      </c>
      <c r="L1537" s="172">
        <f t="shared" si="233"/>
        <v>1</v>
      </c>
      <c r="M1537" s="173"/>
      <c r="N1537" s="174" t="str">
        <f t="shared" si="235"/>
        <v/>
      </c>
      <c r="O1537" s="190" t="str">
        <f>VLOOKUP(D1537,TH!D$3:K$3889,6,0)</f>
        <v>x</v>
      </c>
      <c r="P1537" s="175" t="str">
        <f>IF(M1537&lt;&gt;0,M1537,IF(ISNA(VLOOKUP(D1537,TH!D$4:K$3889,6,0))=TRUE,"Nợ HP",""))</f>
        <v/>
      </c>
      <c r="Q1537" s="174">
        <f t="shared" si="237"/>
        <v>1535</v>
      </c>
      <c r="R1537" s="175">
        <f t="shared" si="236"/>
        <v>1</v>
      </c>
    </row>
    <row r="1538" spans="1:18" ht="24.75" customHeight="1">
      <c r="A1538" s="54">
        <f t="shared" si="234"/>
        <v>1536</v>
      </c>
      <c r="B1538" s="55" t="str">
        <f t="shared" si="231"/>
        <v>K16I1124</v>
      </c>
      <c r="C1538" s="54">
        <f t="shared" si="232"/>
        <v>24</v>
      </c>
      <c r="D1538" s="50">
        <v>162316955</v>
      </c>
      <c r="E1538" s="57" t="s">
        <v>1127</v>
      </c>
      <c r="F1538" s="58" t="s">
        <v>459</v>
      </c>
      <c r="G1538" s="53" t="s">
        <v>959</v>
      </c>
      <c r="H1538" s="51" t="s">
        <v>1294</v>
      </c>
      <c r="I1538" s="56">
        <v>405</v>
      </c>
      <c r="J1538" s="52" t="s">
        <v>2160</v>
      </c>
      <c r="K1538" s="171" t="str">
        <f t="shared" si="238"/>
        <v>405K16I11</v>
      </c>
      <c r="L1538" s="172">
        <f t="shared" si="233"/>
        <v>1</v>
      </c>
      <c r="M1538" s="173"/>
      <c r="N1538" s="174" t="str">
        <f t="shared" si="235"/>
        <v/>
      </c>
      <c r="O1538" s="190" t="str">
        <f>VLOOKUP(D1538,TH!D$3:K$3889,6,0)</f>
        <v>x</v>
      </c>
      <c r="P1538" s="175" t="str">
        <f>IF(M1538&lt;&gt;0,M1538,IF(ISNA(VLOOKUP(D1538,TH!D$4:K$3889,6,0))=TRUE,"Nợ HP",""))</f>
        <v/>
      </c>
      <c r="Q1538" s="174">
        <f t="shared" si="237"/>
        <v>1536</v>
      </c>
      <c r="R1538" s="175">
        <f t="shared" si="236"/>
        <v>1</v>
      </c>
    </row>
    <row r="1539" spans="1:18" ht="24.75" customHeight="1">
      <c r="A1539" s="54">
        <f t="shared" si="234"/>
        <v>1537</v>
      </c>
      <c r="B1539" s="55" t="str">
        <f t="shared" ref="B1539:B1602" si="241">J1539&amp;TEXT(C1539,"00")</f>
        <v>K16I1125</v>
      </c>
      <c r="C1539" s="54">
        <f t="shared" ref="C1539:C1602" si="242">IF(J1539&lt;&gt;J1538,1,C1538+1)</f>
        <v>25</v>
      </c>
      <c r="D1539" s="50">
        <v>162314654</v>
      </c>
      <c r="E1539" s="57" t="s">
        <v>2173</v>
      </c>
      <c r="F1539" s="58" t="s">
        <v>629</v>
      </c>
      <c r="G1539" s="53" t="s">
        <v>2174</v>
      </c>
      <c r="H1539" s="51" t="s">
        <v>1251</v>
      </c>
      <c r="I1539" s="56">
        <v>405</v>
      </c>
      <c r="J1539" s="52" t="s">
        <v>2160</v>
      </c>
      <c r="K1539" s="171" t="str">
        <f t="shared" si="238"/>
        <v>405K16I11</v>
      </c>
      <c r="L1539" s="172">
        <f t="shared" ref="L1539:L1602" si="243">COUNTIF($D$3:$D$4101,D1539)</f>
        <v>1</v>
      </c>
      <c r="M1539" s="173"/>
      <c r="N1539" s="174" t="str">
        <f t="shared" si="235"/>
        <v/>
      </c>
      <c r="O1539" s="190" t="str">
        <f>VLOOKUP(D1539,TH!D$3:K$3889,6,0)</f>
        <v>x</v>
      </c>
      <c r="P1539" s="175" t="str">
        <f>IF(M1539&lt;&gt;0,M1539,IF(ISNA(VLOOKUP(D1539,TH!D$4:K$3889,6,0))=TRUE,"Nợ HP",""))</f>
        <v/>
      </c>
      <c r="Q1539" s="174">
        <f t="shared" si="237"/>
        <v>1537</v>
      </c>
      <c r="R1539" s="175">
        <f t="shared" si="236"/>
        <v>1</v>
      </c>
    </row>
    <row r="1540" spans="1:18" ht="24.75" customHeight="1">
      <c r="A1540" s="54">
        <f t="shared" si="234"/>
        <v>1538</v>
      </c>
      <c r="B1540" s="55" t="str">
        <f t="shared" si="241"/>
        <v>K16I1126</v>
      </c>
      <c r="C1540" s="54">
        <f t="shared" si="242"/>
        <v>26</v>
      </c>
      <c r="D1540" s="50">
        <v>162354047</v>
      </c>
      <c r="E1540" s="57" t="s">
        <v>2175</v>
      </c>
      <c r="F1540" s="58" t="s">
        <v>254</v>
      </c>
      <c r="G1540" s="53" t="s">
        <v>403</v>
      </c>
      <c r="H1540" s="51" t="s">
        <v>1251</v>
      </c>
      <c r="I1540" s="56">
        <v>405</v>
      </c>
      <c r="J1540" s="52" t="s">
        <v>2160</v>
      </c>
      <c r="K1540" s="171" t="str">
        <f t="shared" si="238"/>
        <v>405K16I11</v>
      </c>
      <c r="L1540" s="172">
        <f t="shared" si="243"/>
        <v>1</v>
      </c>
      <c r="M1540" s="173"/>
      <c r="N1540" s="174" t="str">
        <f t="shared" si="235"/>
        <v/>
      </c>
      <c r="O1540" s="190" t="str">
        <f>VLOOKUP(D1540,TH!D$3:K$3889,6,0)</f>
        <v>x</v>
      </c>
      <c r="P1540" s="175" t="str">
        <f>IF(M1540&lt;&gt;0,M1540,IF(ISNA(VLOOKUP(D1540,TH!D$4:K$3889,6,0))=TRUE,"Nợ HP",""))</f>
        <v/>
      </c>
      <c r="Q1540" s="174">
        <f t="shared" si="237"/>
        <v>1538</v>
      </c>
      <c r="R1540" s="175">
        <f t="shared" si="236"/>
        <v>1</v>
      </c>
    </row>
    <row r="1541" spans="1:18" ht="24.75" customHeight="1">
      <c r="A1541" s="54">
        <f t="shared" si="234"/>
        <v>1539</v>
      </c>
      <c r="B1541" s="55" t="str">
        <f t="shared" si="241"/>
        <v>K16I1127</v>
      </c>
      <c r="C1541" s="54">
        <f t="shared" si="242"/>
        <v>27</v>
      </c>
      <c r="D1541" s="50">
        <v>162314668</v>
      </c>
      <c r="E1541" s="57" t="s">
        <v>2176</v>
      </c>
      <c r="F1541" s="58" t="s">
        <v>532</v>
      </c>
      <c r="G1541" s="53" t="s">
        <v>883</v>
      </c>
      <c r="H1541" s="51" t="s">
        <v>1251</v>
      </c>
      <c r="I1541" s="56">
        <v>405</v>
      </c>
      <c r="J1541" s="52" t="s">
        <v>2160</v>
      </c>
      <c r="K1541" s="171" t="str">
        <f t="shared" si="238"/>
        <v>405K16I11</v>
      </c>
      <c r="L1541" s="172">
        <f t="shared" si="243"/>
        <v>1</v>
      </c>
      <c r="M1541" s="173"/>
      <c r="N1541" s="174" t="str">
        <f t="shared" si="235"/>
        <v/>
      </c>
      <c r="O1541" s="190" t="str">
        <f>VLOOKUP(D1541,TH!D$3:K$3889,6,0)</f>
        <v>x</v>
      </c>
      <c r="P1541" s="175" t="str">
        <f>IF(M1541&lt;&gt;0,M1541,IF(ISNA(VLOOKUP(D1541,TH!D$4:K$3889,6,0))=TRUE,"Nợ HP",""))</f>
        <v/>
      </c>
      <c r="Q1541" s="174">
        <f t="shared" si="237"/>
        <v>1539</v>
      </c>
      <c r="R1541" s="175">
        <f t="shared" si="236"/>
        <v>1</v>
      </c>
    </row>
    <row r="1542" spans="1:18" ht="24.75" customHeight="1">
      <c r="A1542" s="54">
        <f t="shared" si="234"/>
        <v>1540</v>
      </c>
      <c r="B1542" s="55" t="str">
        <f t="shared" si="241"/>
        <v>K16I1128</v>
      </c>
      <c r="C1542" s="54">
        <f t="shared" si="242"/>
        <v>28</v>
      </c>
      <c r="D1542" s="50">
        <v>162336517</v>
      </c>
      <c r="E1542" s="57" t="s">
        <v>813</v>
      </c>
      <c r="F1542" s="58" t="s">
        <v>2177</v>
      </c>
      <c r="G1542" s="53" t="s">
        <v>988</v>
      </c>
      <c r="H1542" s="51" t="s">
        <v>1251</v>
      </c>
      <c r="I1542" s="56">
        <v>405</v>
      </c>
      <c r="J1542" s="52" t="s">
        <v>2160</v>
      </c>
      <c r="K1542" s="171" t="str">
        <f t="shared" si="238"/>
        <v>405K16I11</v>
      </c>
      <c r="L1542" s="172">
        <f t="shared" si="243"/>
        <v>1</v>
      </c>
      <c r="M1542" s="173"/>
      <c r="N1542" s="174" t="str">
        <f t="shared" si="235"/>
        <v/>
      </c>
      <c r="O1542" s="190" t="str">
        <f>VLOOKUP(D1542,TH!D$3:K$3889,6,0)</f>
        <v>x</v>
      </c>
      <c r="P1542" s="175" t="str">
        <f>IF(M1542&lt;&gt;0,M1542,IF(ISNA(VLOOKUP(D1542,TH!D$4:K$3889,6,0))=TRUE,"Nợ HP",""))</f>
        <v/>
      </c>
      <c r="Q1542" s="174">
        <f t="shared" si="237"/>
        <v>1540</v>
      </c>
      <c r="R1542" s="175">
        <f t="shared" si="236"/>
        <v>1</v>
      </c>
    </row>
    <row r="1543" spans="1:18" ht="24.75" customHeight="1">
      <c r="A1543" s="54">
        <f t="shared" si="234"/>
        <v>1541</v>
      </c>
      <c r="B1543" s="55" t="str">
        <f t="shared" si="241"/>
        <v>K16I1129</v>
      </c>
      <c r="C1543" s="54">
        <f t="shared" si="242"/>
        <v>29</v>
      </c>
      <c r="D1543" s="50">
        <v>162314676</v>
      </c>
      <c r="E1543" s="57" t="s">
        <v>2178</v>
      </c>
      <c r="F1543" s="58" t="s">
        <v>358</v>
      </c>
      <c r="G1543" s="53" t="s">
        <v>1226</v>
      </c>
      <c r="H1543" s="51" t="s">
        <v>1294</v>
      </c>
      <c r="I1543" s="56">
        <v>405</v>
      </c>
      <c r="J1543" s="52" t="s">
        <v>2160</v>
      </c>
      <c r="K1543" s="171" t="str">
        <f t="shared" si="238"/>
        <v>405K16I11</v>
      </c>
      <c r="L1543" s="172">
        <f t="shared" si="243"/>
        <v>1</v>
      </c>
      <c r="M1543" s="173"/>
      <c r="N1543" s="174" t="str">
        <f t="shared" si="235"/>
        <v/>
      </c>
      <c r="O1543" s="190" t="str">
        <f>VLOOKUP(D1543,TH!D$3:K$3889,6,0)</f>
        <v>x</v>
      </c>
      <c r="P1543" s="175" t="str">
        <f>IF(M1543&lt;&gt;0,M1543,IF(ISNA(VLOOKUP(D1543,TH!D$4:K$3889,6,0))=TRUE,"Nợ HP",""))</f>
        <v/>
      </c>
      <c r="Q1543" s="174">
        <f t="shared" si="237"/>
        <v>1541</v>
      </c>
      <c r="R1543" s="175">
        <f t="shared" si="236"/>
        <v>1</v>
      </c>
    </row>
    <row r="1544" spans="1:18" ht="24.75" customHeight="1">
      <c r="A1544" s="54">
        <f t="shared" ref="A1544:A1607" si="244">A1543+1</f>
        <v>1542</v>
      </c>
      <c r="B1544" s="55" t="str">
        <f t="shared" si="241"/>
        <v>K16I1130</v>
      </c>
      <c r="C1544" s="54">
        <f t="shared" si="242"/>
        <v>30</v>
      </c>
      <c r="D1544" s="50">
        <v>162526716</v>
      </c>
      <c r="E1544" s="57" t="s">
        <v>2179</v>
      </c>
      <c r="F1544" s="58" t="s">
        <v>358</v>
      </c>
      <c r="G1544" s="53" t="s">
        <v>2180</v>
      </c>
      <c r="H1544" s="51" t="s">
        <v>1294</v>
      </c>
      <c r="I1544" s="56">
        <v>405</v>
      </c>
      <c r="J1544" s="52" t="s">
        <v>2160</v>
      </c>
      <c r="K1544" s="171" t="str">
        <f t="shared" si="238"/>
        <v>405K16I11</v>
      </c>
      <c r="L1544" s="172">
        <f t="shared" si="243"/>
        <v>1</v>
      </c>
      <c r="M1544" s="173"/>
      <c r="N1544" s="174" t="str">
        <f t="shared" si="235"/>
        <v/>
      </c>
      <c r="O1544" s="190" t="str">
        <f>VLOOKUP(D1544,TH!D$3:K$3889,6,0)</f>
        <v>x</v>
      </c>
      <c r="P1544" s="175" t="str">
        <f>IF(M1544&lt;&gt;0,M1544,IF(ISNA(VLOOKUP(D1544,TH!D$4:K$3889,6,0))=TRUE,"Nợ HP",""))</f>
        <v/>
      </c>
      <c r="Q1544" s="174">
        <f t="shared" si="237"/>
        <v>1542</v>
      </c>
      <c r="R1544" s="175">
        <f t="shared" ref="R1544:R1607" si="245">R1543</f>
        <v>1</v>
      </c>
    </row>
    <row r="1545" spans="1:18" ht="24.75" customHeight="1">
      <c r="A1545" s="54">
        <f t="shared" si="244"/>
        <v>1543</v>
      </c>
      <c r="B1545" s="55" t="str">
        <f t="shared" si="241"/>
        <v>K16I1131</v>
      </c>
      <c r="C1545" s="54">
        <f t="shared" si="242"/>
        <v>31</v>
      </c>
      <c r="D1545" s="50">
        <v>162314680</v>
      </c>
      <c r="E1545" s="57" t="s">
        <v>2181</v>
      </c>
      <c r="F1545" s="58" t="s">
        <v>539</v>
      </c>
      <c r="G1545" s="53" t="s">
        <v>2182</v>
      </c>
      <c r="H1545" s="51" t="s">
        <v>1251</v>
      </c>
      <c r="I1545" s="56">
        <v>405</v>
      </c>
      <c r="J1545" s="52" t="s">
        <v>2160</v>
      </c>
      <c r="K1545" s="171" t="str">
        <f t="shared" si="238"/>
        <v>405K16I11</v>
      </c>
      <c r="L1545" s="172">
        <f t="shared" si="243"/>
        <v>1</v>
      </c>
      <c r="M1545" s="173"/>
      <c r="N1545" s="174" t="str">
        <f t="shared" ref="N1545:N1608" si="246">IF(M1545&lt;&gt;0,"Học Ghép","")</f>
        <v/>
      </c>
      <c r="O1545" s="190" t="str">
        <f>VLOOKUP(D1545,TH!D$3:K$3889,6,0)</f>
        <v>x</v>
      </c>
      <c r="P1545" s="175" t="str">
        <f>IF(M1545&lt;&gt;0,M1545,IF(ISNA(VLOOKUP(D1545,TH!D$4:K$3889,6,0))=TRUE,"Nợ HP",""))</f>
        <v/>
      </c>
      <c r="Q1545" s="174">
        <f t="shared" si="237"/>
        <v>1543</v>
      </c>
      <c r="R1545" s="175">
        <f t="shared" si="245"/>
        <v>1</v>
      </c>
    </row>
    <row r="1546" spans="1:18" ht="24.75" customHeight="1">
      <c r="A1546" s="54">
        <f t="shared" si="244"/>
        <v>1544</v>
      </c>
      <c r="B1546" s="55" t="str">
        <f t="shared" si="241"/>
        <v>K16I1132</v>
      </c>
      <c r="C1546" s="54">
        <f t="shared" si="242"/>
        <v>32</v>
      </c>
      <c r="D1546" s="50">
        <v>162314685</v>
      </c>
      <c r="E1546" s="57" t="s">
        <v>1308</v>
      </c>
      <c r="F1546" s="58" t="s">
        <v>379</v>
      </c>
      <c r="G1546" s="53" t="s">
        <v>927</v>
      </c>
      <c r="H1546" s="51" t="s">
        <v>1294</v>
      </c>
      <c r="I1546" s="56">
        <v>405</v>
      </c>
      <c r="J1546" s="52" t="s">
        <v>2160</v>
      </c>
      <c r="K1546" s="171" t="str">
        <f t="shared" si="238"/>
        <v>405K16I11</v>
      </c>
      <c r="L1546" s="172">
        <f t="shared" si="243"/>
        <v>1</v>
      </c>
      <c r="M1546" s="173"/>
      <c r="N1546" s="174" t="str">
        <f t="shared" si="246"/>
        <v/>
      </c>
      <c r="O1546" s="190" t="str">
        <f>VLOOKUP(D1546,TH!D$3:K$3889,6,0)</f>
        <v>x</v>
      </c>
      <c r="P1546" s="175" t="str">
        <f>IF(M1546&lt;&gt;0,M1546,IF(ISNA(VLOOKUP(D1546,TH!D$4:K$3889,6,0))=TRUE,"Nợ HP",""))</f>
        <v/>
      </c>
      <c r="Q1546" s="174">
        <f t="shared" si="237"/>
        <v>1544</v>
      </c>
      <c r="R1546" s="175">
        <f t="shared" si="245"/>
        <v>1</v>
      </c>
    </row>
    <row r="1547" spans="1:18" ht="24.75" customHeight="1">
      <c r="A1547" s="54">
        <f t="shared" si="244"/>
        <v>1545</v>
      </c>
      <c r="B1547" s="55" t="str">
        <f t="shared" si="241"/>
        <v>K16I1133</v>
      </c>
      <c r="C1547" s="54">
        <f t="shared" si="242"/>
        <v>33</v>
      </c>
      <c r="D1547" s="50">
        <v>162314700</v>
      </c>
      <c r="E1547" s="57" t="s">
        <v>901</v>
      </c>
      <c r="F1547" s="58" t="s">
        <v>546</v>
      </c>
      <c r="G1547" s="53" t="s">
        <v>947</v>
      </c>
      <c r="H1547" s="51" t="s">
        <v>1251</v>
      </c>
      <c r="I1547" s="56">
        <v>405</v>
      </c>
      <c r="J1547" s="52" t="s">
        <v>2160</v>
      </c>
      <c r="K1547" s="171" t="str">
        <f t="shared" si="238"/>
        <v>405K16I11</v>
      </c>
      <c r="L1547" s="172">
        <f t="shared" si="243"/>
        <v>1</v>
      </c>
      <c r="M1547" s="173"/>
      <c r="N1547" s="174" t="str">
        <f t="shared" si="246"/>
        <v/>
      </c>
      <c r="O1547" s="190" t="str">
        <f>VLOOKUP(D1547,TH!D$3:K$3889,6,0)</f>
        <v>x</v>
      </c>
      <c r="P1547" s="175" t="str">
        <f>IF(M1547&lt;&gt;0,M1547,IF(ISNA(VLOOKUP(D1547,TH!D$4:K$3889,6,0))=TRUE,"Nợ HP",""))</f>
        <v/>
      </c>
      <c r="Q1547" s="174">
        <f t="shared" ref="Q1547:Q1610" si="247">Q1546+1</f>
        <v>1545</v>
      </c>
      <c r="R1547" s="175">
        <f t="shared" si="245"/>
        <v>1</v>
      </c>
    </row>
    <row r="1548" spans="1:18" ht="24.75" customHeight="1">
      <c r="A1548" s="54">
        <f t="shared" si="244"/>
        <v>1546</v>
      </c>
      <c r="B1548" s="55" t="str">
        <f t="shared" si="241"/>
        <v>K16I1134</v>
      </c>
      <c r="C1548" s="54">
        <f t="shared" si="242"/>
        <v>34</v>
      </c>
      <c r="D1548" s="50">
        <v>162314702</v>
      </c>
      <c r="E1548" s="57" t="s">
        <v>956</v>
      </c>
      <c r="F1548" s="58" t="s">
        <v>546</v>
      </c>
      <c r="G1548" s="53" t="s">
        <v>763</v>
      </c>
      <c r="H1548" s="51" t="s">
        <v>1248</v>
      </c>
      <c r="I1548" s="56">
        <v>405</v>
      </c>
      <c r="J1548" s="52" t="s">
        <v>2160</v>
      </c>
      <c r="K1548" s="171" t="str">
        <f t="shared" si="238"/>
        <v>405K16I11</v>
      </c>
      <c r="L1548" s="172">
        <f t="shared" si="243"/>
        <v>1</v>
      </c>
      <c r="M1548" s="173"/>
      <c r="N1548" s="174" t="str">
        <f t="shared" si="246"/>
        <v/>
      </c>
      <c r="O1548" s="190" t="str">
        <f>VLOOKUP(D1548,TH!D$3:K$3889,6,0)</f>
        <v>x</v>
      </c>
      <c r="P1548" s="175" t="str">
        <f>IF(M1548&lt;&gt;0,M1548,IF(ISNA(VLOOKUP(D1548,TH!D$4:K$3889,6,0))=TRUE,"Nợ HP",""))</f>
        <v/>
      </c>
      <c r="Q1548" s="174">
        <f t="shared" si="247"/>
        <v>1546</v>
      </c>
      <c r="R1548" s="175">
        <f t="shared" si="245"/>
        <v>1</v>
      </c>
    </row>
    <row r="1549" spans="1:18" ht="24.75" customHeight="1">
      <c r="A1549" s="54">
        <f t="shared" si="244"/>
        <v>1547</v>
      </c>
      <c r="B1549" s="55" t="str">
        <f t="shared" si="241"/>
        <v>K16I1135</v>
      </c>
      <c r="C1549" s="54">
        <f t="shared" si="242"/>
        <v>35</v>
      </c>
      <c r="D1549" s="50">
        <v>162314709</v>
      </c>
      <c r="E1549" s="57" t="s">
        <v>1152</v>
      </c>
      <c r="F1549" s="58" t="s">
        <v>383</v>
      </c>
      <c r="G1549" s="53" t="s">
        <v>1023</v>
      </c>
      <c r="H1549" s="51" t="s">
        <v>1251</v>
      </c>
      <c r="I1549" s="56">
        <v>405</v>
      </c>
      <c r="J1549" s="52" t="s">
        <v>2160</v>
      </c>
      <c r="K1549" s="171" t="str">
        <f t="shared" si="238"/>
        <v>405K16I11</v>
      </c>
      <c r="L1549" s="172">
        <f t="shared" si="243"/>
        <v>1</v>
      </c>
      <c r="M1549" s="173"/>
      <c r="N1549" s="174" t="str">
        <f t="shared" si="246"/>
        <v/>
      </c>
      <c r="O1549" s="190" t="str">
        <f>VLOOKUP(D1549,TH!D$3:K$3889,6,0)</f>
        <v>x</v>
      </c>
      <c r="P1549" s="175" t="str">
        <f>IF(M1549&lt;&gt;0,M1549,IF(ISNA(VLOOKUP(D1549,TH!D$4:K$3889,6,0))=TRUE,"Nợ HP",""))</f>
        <v/>
      </c>
      <c r="Q1549" s="174">
        <f t="shared" si="247"/>
        <v>1547</v>
      </c>
      <c r="R1549" s="175">
        <f t="shared" si="245"/>
        <v>1</v>
      </c>
    </row>
    <row r="1550" spans="1:18" ht="24.75" customHeight="1">
      <c r="A1550" s="54">
        <f t="shared" si="244"/>
        <v>1548</v>
      </c>
      <c r="B1550" s="55" t="str">
        <f t="shared" si="241"/>
        <v>K16I1136</v>
      </c>
      <c r="C1550" s="54">
        <f t="shared" si="242"/>
        <v>36</v>
      </c>
      <c r="D1550" s="50">
        <v>162524376</v>
      </c>
      <c r="E1550" s="57" t="s">
        <v>880</v>
      </c>
      <c r="F1550" s="58" t="s">
        <v>2183</v>
      </c>
      <c r="G1550" s="53" t="s">
        <v>510</v>
      </c>
      <c r="H1550" s="51" t="s">
        <v>1248</v>
      </c>
      <c r="I1550" s="56">
        <v>405</v>
      </c>
      <c r="J1550" s="52" t="s">
        <v>2160</v>
      </c>
      <c r="K1550" s="171" t="str">
        <f t="shared" si="238"/>
        <v>405K16I11</v>
      </c>
      <c r="L1550" s="172">
        <f t="shared" si="243"/>
        <v>1</v>
      </c>
      <c r="M1550" s="173"/>
      <c r="N1550" s="174" t="str">
        <f t="shared" si="246"/>
        <v/>
      </c>
      <c r="O1550" s="190" t="str">
        <f>VLOOKUP(D1550,TH!D$3:K$3889,6,0)</f>
        <v>x</v>
      </c>
      <c r="P1550" s="175" t="str">
        <f>IF(M1550&lt;&gt;0,M1550,IF(ISNA(VLOOKUP(D1550,TH!D$4:K$3889,6,0))=TRUE,"Nợ HP",""))</f>
        <v/>
      </c>
      <c r="Q1550" s="174">
        <f t="shared" si="247"/>
        <v>1548</v>
      </c>
      <c r="R1550" s="175">
        <f t="shared" si="245"/>
        <v>1</v>
      </c>
    </row>
    <row r="1551" spans="1:18" ht="24.75" customHeight="1">
      <c r="A1551" s="54">
        <f t="shared" si="244"/>
        <v>1549</v>
      </c>
      <c r="B1551" s="55" t="str">
        <f t="shared" si="241"/>
        <v>K16I1137</v>
      </c>
      <c r="C1551" s="54">
        <f t="shared" si="242"/>
        <v>37</v>
      </c>
      <c r="D1551" s="50">
        <v>162256929</v>
      </c>
      <c r="E1551" s="57" t="s">
        <v>813</v>
      </c>
      <c r="F1551" s="58" t="s">
        <v>2092</v>
      </c>
      <c r="G1551" s="53" t="s">
        <v>1625</v>
      </c>
      <c r="H1551" s="51" t="s">
        <v>1294</v>
      </c>
      <c r="I1551" s="56">
        <v>405</v>
      </c>
      <c r="J1551" s="52" t="s">
        <v>2160</v>
      </c>
      <c r="K1551" s="171" t="str">
        <f t="shared" si="238"/>
        <v>405K16I11</v>
      </c>
      <c r="L1551" s="172">
        <f t="shared" si="243"/>
        <v>1</v>
      </c>
      <c r="M1551" s="173"/>
      <c r="N1551" s="174" t="str">
        <f t="shared" si="246"/>
        <v/>
      </c>
      <c r="O1551" s="190" t="str">
        <f>VLOOKUP(D1551,TH!D$3:K$3889,6,0)</f>
        <v>x</v>
      </c>
      <c r="P1551" s="175" t="str">
        <f>IF(M1551&lt;&gt;0,M1551,IF(ISNA(VLOOKUP(D1551,TH!D$4:K$3889,6,0))=TRUE,"Nợ HP",""))</f>
        <v/>
      </c>
      <c r="Q1551" s="174">
        <f t="shared" si="247"/>
        <v>1549</v>
      </c>
      <c r="R1551" s="175">
        <f t="shared" si="245"/>
        <v>1</v>
      </c>
    </row>
    <row r="1552" spans="1:18" ht="24.75" customHeight="1">
      <c r="A1552" s="54">
        <f t="shared" si="244"/>
        <v>1550</v>
      </c>
      <c r="B1552" s="55" t="str">
        <f t="shared" si="241"/>
        <v>K16I1138</v>
      </c>
      <c r="C1552" s="54">
        <f t="shared" si="242"/>
        <v>38</v>
      </c>
      <c r="D1552" s="50">
        <v>162163193</v>
      </c>
      <c r="E1552" s="57" t="s">
        <v>2184</v>
      </c>
      <c r="F1552" s="58" t="s">
        <v>2185</v>
      </c>
      <c r="G1552" s="53" t="s">
        <v>645</v>
      </c>
      <c r="H1552" s="51" t="s">
        <v>1251</v>
      </c>
      <c r="I1552" s="56">
        <v>405</v>
      </c>
      <c r="J1552" s="52" t="s">
        <v>2160</v>
      </c>
      <c r="K1552" s="171" t="str">
        <f t="shared" si="238"/>
        <v>405K16I11</v>
      </c>
      <c r="L1552" s="172">
        <f t="shared" si="243"/>
        <v>1</v>
      </c>
      <c r="M1552" s="173"/>
      <c r="N1552" s="174" t="str">
        <f t="shared" si="246"/>
        <v/>
      </c>
      <c r="O1552" s="190" t="str">
        <f>VLOOKUP(D1552,TH!D$3:K$3889,6,0)</f>
        <v>x</v>
      </c>
      <c r="P1552" s="175" t="str">
        <f>IF(M1552&lt;&gt;0,M1552,IF(ISNA(VLOOKUP(D1552,TH!D$4:K$3889,6,0))=TRUE,"Nợ HP",""))</f>
        <v/>
      </c>
      <c r="Q1552" s="174">
        <f t="shared" si="247"/>
        <v>1550</v>
      </c>
      <c r="R1552" s="175">
        <f t="shared" si="245"/>
        <v>1</v>
      </c>
    </row>
    <row r="1553" spans="1:18" ht="24.75" customHeight="1">
      <c r="A1553" s="54">
        <f t="shared" si="244"/>
        <v>1551</v>
      </c>
      <c r="B1553" s="55" t="str">
        <f t="shared" si="241"/>
        <v>K16I1139</v>
      </c>
      <c r="C1553" s="54">
        <f t="shared" si="242"/>
        <v>39</v>
      </c>
      <c r="D1553" s="50">
        <v>162324943</v>
      </c>
      <c r="E1553" s="57" t="s">
        <v>958</v>
      </c>
      <c r="F1553" s="58" t="s">
        <v>657</v>
      </c>
      <c r="G1553" s="53" t="s">
        <v>599</v>
      </c>
      <c r="H1553" s="51" t="s">
        <v>1251</v>
      </c>
      <c r="I1553" s="56">
        <v>405</v>
      </c>
      <c r="J1553" s="52" t="s">
        <v>2160</v>
      </c>
      <c r="K1553" s="171" t="str">
        <f t="shared" si="238"/>
        <v>405K16I11</v>
      </c>
      <c r="L1553" s="172">
        <f t="shared" si="243"/>
        <v>1</v>
      </c>
      <c r="M1553" s="173"/>
      <c r="N1553" s="174" t="str">
        <f t="shared" si="246"/>
        <v/>
      </c>
      <c r="O1553" s="190" t="str">
        <f>VLOOKUP(D1553,TH!D$3:K$3889,6,0)</f>
        <v>x</v>
      </c>
      <c r="P1553" s="175" t="str">
        <f>IF(M1553&lt;&gt;0,M1553,IF(ISNA(VLOOKUP(D1553,TH!D$4:K$3889,6,0))=TRUE,"Nợ HP",""))</f>
        <v/>
      </c>
      <c r="Q1553" s="174">
        <f t="shared" si="247"/>
        <v>1551</v>
      </c>
      <c r="R1553" s="175">
        <f t="shared" si="245"/>
        <v>1</v>
      </c>
    </row>
    <row r="1554" spans="1:18" ht="24.75" customHeight="1">
      <c r="A1554" s="54">
        <f t="shared" si="244"/>
        <v>1552</v>
      </c>
      <c r="B1554" s="55" t="str">
        <f t="shared" si="241"/>
        <v>K16I1140</v>
      </c>
      <c r="C1554" s="54">
        <f t="shared" si="242"/>
        <v>40</v>
      </c>
      <c r="D1554" s="50">
        <v>162314750</v>
      </c>
      <c r="E1554" s="57" t="s">
        <v>123</v>
      </c>
      <c r="F1554" s="58" t="s">
        <v>660</v>
      </c>
      <c r="G1554" s="53" t="s">
        <v>1259</v>
      </c>
      <c r="H1554" s="51" t="s">
        <v>1294</v>
      </c>
      <c r="I1554" s="56">
        <v>405</v>
      </c>
      <c r="J1554" s="52" t="s">
        <v>2160</v>
      </c>
      <c r="K1554" s="171" t="str">
        <f t="shared" si="238"/>
        <v>405K16I11</v>
      </c>
      <c r="L1554" s="172">
        <f t="shared" si="243"/>
        <v>1</v>
      </c>
      <c r="M1554" s="173"/>
      <c r="N1554" s="174" t="str">
        <f t="shared" si="246"/>
        <v/>
      </c>
      <c r="O1554" s="190" t="str">
        <f>VLOOKUP(D1554,TH!D$3:K$3889,6,0)</f>
        <v>x</v>
      </c>
      <c r="P1554" s="175" t="str">
        <f>IF(M1554&lt;&gt;0,M1554,IF(ISNA(VLOOKUP(D1554,TH!D$4:K$3889,6,0))=TRUE,"Nợ HP",""))</f>
        <v/>
      </c>
      <c r="Q1554" s="174">
        <f t="shared" si="247"/>
        <v>1552</v>
      </c>
      <c r="R1554" s="175">
        <f t="shared" si="245"/>
        <v>1</v>
      </c>
    </row>
    <row r="1555" spans="1:18" ht="24.75" customHeight="1">
      <c r="A1555" s="54">
        <f t="shared" si="244"/>
        <v>1553</v>
      </c>
      <c r="B1555" s="55" t="str">
        <f t="shared" si="241"/>
        <v>K16I1141</v>
      </c>
      <c r="C1555" s="54">
        <f t="shared" si="242"/>
        <v>41</v>
      </c>
      <c r="D1555" s="50">
        <v>162314757</v>
      </c>
      <c r="E1555" s="57" t="s">
        <v>2186</v>
      </c>
      <c r="F1555" s="58" t="s">
        <v>402</v>
      </c>
      <c r="G1555" s="53" t="s">
        <v>796</v>
      </c>
      <c r="H1555" s="51" t="s">
        <v>1294</v>
      </c>
      <c r="I1555" s="56">
        <v>405</v>
      </c>
      <c r="J1555" s="52" t="s">
        <v>2160</v>
      </c>
      <c r="K1555" s="171" t="str">
        <f t="shared" si="238"/>
        <v>405K16I11</v>
      </c>
      <c r="L1555" s="172">
        <f t="shared" si="243"/>
        <v>1</v>
      </c>
      <c r="M1555" s="173"/>
      <c r="N1555" s="174" t="str">
        <f t="shared" si="246"/>
        <v/>
      </c>
      <c r="O1555" s="190" t="str">
        <f>VLOOKUP(D1555,TH!D$3:K$3889,6,0)</f>
        <v>x</v>
      </c>
      <c r="P1555" s="175" t="str">
        <f>IF(M1555&lt;&gt;0,M1555,IF(ISNA(VLOOKUP(D1555,TH!D$4:K$3889,6,0))=TRUE,"Nợ HP",""))</f>
        <v/>
      </c>
      <c r="Q1555" s="174">
        <f t="shared" si="247"/>
        <v>1553</v>
      </c>
      <c r="R1555" s="175">
        <f t="shared" si="245"/>
        <v>1</v>
      </c>
    </row>
    <row r="1556" spans="1:18" ht="24.75" customHeight="1">
      <c r="A1556" s="54">
        <f t="shared" si="244"/>
        <v>1554</v>
      </c>
      <c r="B1556" s="55" t="str">
        <f t="shared" si="241"/>
        <v>K16I1142</v>
      </c>
      <c r="C1556" s="54">
        <f t="shared" si="242"/>
        <v>42</v>
      </c>
      <c r="D1556" s="50">
        <v>162314762</v>
      </c>
      <c r="E1556" s="57" t="s">
        <v>2187</v>
      </c>
      <c r="F1556" s="58" t="s">
        <v>405</v>
      </c>
      <c r="G1556" s="53" t="s">
        <v>936</v>
      </c>
      <c r="H1556" s="51" t="s">
        <v>1251</v>
      </c>
      <c r="I1556" s="56">
        <v>405</v>
      </c>
      <c r="J1556" s="52" t="s">
        <v>2160</v>
      </c>
      <c r="K1556" s="171" t="str">
        <f t="shared" si="238"/>
        <v>405K16I11</v>
      </c>
      <c r="L1556" s="172">
        <f t="shared" si="243"/>
        <v>1</v>
      </c>
      <c r="M1556" s="173"/>
      <c r="N1556" s="174" t="str">
        <f t="shared" si="246"/>
        <v/>
      </c>
      <c r="O1556" s="190" t="str">
        <f>VLOOKUP(D1556,TH!D$3:K$3889,6,0)</f>
        <v>x</v>
      </c>
      <c r="P1556" s="175" t="str">
        <f>IF(M1556&lt;&gt;0,M1556,IF(ISNA(VLOOKUP(D1556,TH!D$4:K$3889,6,0))=TRUE,"Nợ HP",""))</f>
        <v/>
      </c>
      <c r="Q1556" s="174">
        <f t="shared" si="247"/>
        <v>1554</v>
      </c>
      <c r="R1556" s="175">
        <f t="shared" si="245"/>
        <v>1</v>
      </c>
    </row>
    <row r="1557" spans="1:18" ht="24.75" customHeight="1">
      <c r="A1557" s="54">
        <f t="shared" si="244"/>
        <v>1555</v>
      </c>
      <c r="B1557" s="55" t="str">
        <f t="shared" si="241"/>
        <v>K16I1201</v>
      </c>
      <c r="C1557" s="54">
        <f t="shared" si="242"/>
        <v>1</v>
      </c>
      <c r="D1557" s="50">
        <v>162333690</v>
      </c>
      <c r="E1557" s="57" t="s">
        <v>2188</v>
      </c>
      <c r="F1557" s="58" t="s">
        <v>486</v>
      </c>
      <c r="G1557" s="53" t="s">
        <v>456</v>
      </c>
      <c r="H1557" s="51" t="s">
        <v>1400</v>
      </c>
      <c r="I1557" s="56">
        <v>400</v>
      </c>
      <c r="J1557" s="52" t="s">
        <v>2189</v>
      </c>
      <c r="K1557" s="171" t="str">
        <f t="shared" si="238"/>
        <v>400K16I12</v>
      </c>
      <c r="L1557" s="172">
        <f t="shared" si="243"/>
        <v>1</v>
      </c>
      <c r="M1557" s="173"/>
      <c r="N1557" s="174" t="str">
        <f t="shared" si="246"/>
        <v/>
      </c>
      <c r="O1557" s="190" t="str">
        <f>VLOOKUP(D1557,TH!D$3:K$3889,6,0)</f>
        <v>x</v>
      </c>
      <c r="P1557" s="175" t="str">
        <f>IF(M1557&lt;&gt;0,M1557,IF(ISNA(VLOOKUP(D1557,TH!D$4:K$3889,6,0))=TRUE,"Nợ HP",""))</f>
        <v/>
      </c>
      <c r="Q1557" s="174">
        <f t="shared" si="247"/>
        <v>1555</v>
      </c>
      <c r="R1557" s="175">
        <f t="shared" si="245"/>
        <v>1</v>
      </c>
    </row>
    <row r="1558" spans="1:18" ht="24.75" customHeight="1">
      <c r="A1558" s="54">
        <f t="shared" si="244"/>
        <v>1556</v>
      </c>
      <c r="B1558" s="55" t="str">
        <f t="shared" si="241"/>
        <v>K16I1202</v>
      </c>
      <c r="C1558" s="54">
        <f t="shared" si="242"/>
        <v>2</v>
      </c>
      <c r="D1558" s="50">
        <v>162333692</v>
      </c>
      <c r="E1558" s="57" t="s">
        <v>1496</v>
      </c>
      <c r="F1558" s="58" t="s">
        <v>486</v>
      </c>
      <c r="G1558" s="53" t="s">
        <v>1050</v>
      </c>
      <c r="H1558" s="51" t="s">
        <v>1354</v>
      </c>
      <c r="I1558" s="56">
        <v>400</v>
      </c>
      <c r="J1558" s="52" t="s">
        <v>2189</v>
      </c>
      <c r="K1558" s="171" t="str">
        <f t="shared" si="238"/>
        <v>400K16I12</v>
      </c>
      <c r="L1558" s="172">
        <f t="shared" si="243"/>
        <v>1</v>
      </c>
      <c r="M1558" s="173"/>
      <c r="N1558" s="174" t="str">
        <f t="shared" si="246"/>
        <v/>
      </c>
      <c r="O1558" s="190" t="str">
        <f>VLOOKUP(D1558,TH!D$3:K$3889,6,0)</f>
        <v>x</v>
      </c>
      <c r="P1558" s="175" t="str">
        <f>IF(M1558&lt;&gt;0,M1558,IF(ISNA(VLOOKUP(D1558,TH!D$4:K$3889,6,0))=TRUE,"Nợ HP",""))</f>
        <v/>
      </c>
      <c r="Q1558" s="174">
        <f t="shared" si="247"/>
        <v>1556</v>
      </c>
      <c r="R1558" s="175">
        <f t="shared" si="245"/>
        <v>1</v>
      </c>
    </row>
    <row r="1559" spans="1:18" ht="24.75" customHeight="1">
      <c r="A1559" s="54">
        <f t="shared" si="244"/>
        <v>1557</v>
      </c>
      <c r="B1559" s="55" t="str">
        <f t="shared" si="241"/>
        <v>K16I1203</v>
      </c>
      <c r="C1559" s="54">
        <f t="shared" si="242"/>
        <v>3</v>
      </c>
      <c r="D1559" s="50">
        <v>162333695</v>
      </c>
      <c r="E1559" s="57" t="s">
        <v>475</v>
      </c>
      <c r="F1559" s="58" t="s">
        <v>486</v>
      </c>
      <c r="G1559" s="53" t="s">
        <v>946</v>
      </c>
      <c r="H1559" s="51" t="s">
        <v>1354</v>
      </c>
      <c r="I1559" s="56">
        <v>400</v>
      </c>
      <c r="J1559" s="52" t="s">
        <v>2189</v>
      </c>
      <c r="K1559" s="171" t="str">
        <f t="shared" si="238"/>
        <v>400K16I12</v>
      </c>
      <c r="L1559" s="172">
        <f t="shared" si="243"/>
        <v>1</v>
      </c>
      <c r="M1559" s="173"/>
      <c r="N1559" s="174" t="str">
        <f t="shared" si="246"/>
        <v/>
      </c>
      <c r="O1559" s="190" t="str">
        <f>VLOOKUP(D1559,TH!D$3:K$3889,6,0)</f>
        <v>x</v>
      </c>
      <c r="P1559" s="175" t="str">
        <f>IF(M1559&lt;&gt;0,M1559,IF(ISNA(VLOOKUP(D1559,TH!D$4:K$3889,6,0))=TRUE,"Nợ HP",""))</f>
        <v/>
      </c>
      <c r="Q1559" s="174">
        <f t="shared" si="247"/>
        <v>1557</v>
      </c>
      <c r="R1559" s="175">
        <f t="shared" si="245"/>
        <v>1</v>
      </c>
    </row>
    <row r="1560" spans="1:18" ht="24.75" customHeight="1">
      <c r="A1560" s="54">
        <f t="shared" si="244"/>
        <v>1558</v>
      </c>
      <c r="B1560" s="55" t="str">
        <f t="shared" si="241"/>
        <v>K16I1204</v>
      </c>
      <c r="C1560" s="54">
        <f t="shared" si="242"/>
        <v>4</v>
      </c>
      <c r="D1560" s="50">
        <v>162524122</v>
      </c>
      <c r="E1560" s="57" t="s">
        <v>2190</v>
      </c>
      <c r="F1560" s="58" t="s">
        <v>486</v>
      </c>
      <c r="G1560" s="53">
        <v>33839</v>
      </c>
      <c r="H1560" s="51" t="s">
        <v>1354</v>
      </c>
      <c r="I1560" s="56">
        <v>400</v>
      </c>
      <c r="J1560" s="52" t="s">
        <v>2189</v>
      </c>
      <c r="K1560" s="171" t="str">
        <f t="shared" si="238"/>
        <v>400K16I12</v>
      </c>
      <c r="L1560" s="172">
        <f t="shared" si="243"/>
        <v>1</v>
      </c>
      <c r="M1560" s="173"/>
      <c r="N1560" s="174" t="str">
        <f t="shared" si="246"/>
        <v/>
      </c>
      <c r="O1560" s="190" t="str">
        <f>VLOOKUP(D1560,TH!D$3:K$3889,6,0)</f>
        <v>x</v>
      </c>
      <c r="P1560" s="175" t="str">
        <f>IF(M1560&lt;&gt;0,M1560,IF(ISNA(VLOOKUP(D1560,TH!D$4:K$3889,6,0))=TRUE,"Nợ HP",""))</f>
        <v/>
      </c>
      <c r="Q1560" s="174">
        <f t="shared" si="247"/>
        <v>1558</v>
      </c>
      <c r="R1560" s="175">
        <f t="shared" si="245"/>
        <v>1</v>
      </c>
    </row>
    <row r="1561" spans="1:18" ht="24.75" customHeight="1">
      <c r="A1561" s="54">
        <f t="shared" si="244"/>
        <v>1559</v>
      </c>
      <c r="B1561" s="55" t="str">
        <f t="shared" si="241"/>
        <v>K16I1205</v>
      </c>
      <c r="C1561" s="54">
        <f t="shared" si="242"/>
        <v>5</v>
      </c>
      <c r="D1561" s="50">
        <v>162333705</v>
      </c>
      <c r="E1561" s="57" t="s">
        <v>2191</v>
      </c>
      <c r="F1561" s="58" t="s">
        <v>424</v>
      </c>
      <c r="G1561" s="53" t="s">
        <v>1501</v>
      </c>
      <c r="H1561" s="51" t="s">
        <v>1354</v>
      </c>
      <c r="I1561" s="56">
        <v>400</v>
      </c>
      <c r="J1561" s="52" t="s">
        <v>2189</v>
      </c>
      <c r="K1561" s="171" t="str">
        <f t="shared" si="238"/>
        <v>400K16I12</v>
      </c>
      <c r="L1561" s="172">
        <f t="shared" si="243"/>
        <v>1</v>
      </c>
      <c r="M1561" s="173"/>
      <c r="N1561" s="174" t="str">
        <f t="shared" si="246"/>
        <v/>
      </c>
      <c r="O1561" s="190" t="str">
        <f>VLOOKUP(D1561,TH!D$3:K$3889,6,0)</f>
        <v>x</v>
      </c>
      <c r="P1561" s="175" t="str">
        <f>IF(M1561&lt;&gt;0,M1561,IF(ISNA(VLOOKUP(D1561,TH!D$4:K$3889,6,0))=TRUE,"Nợ HP",""))</f>
        <v/>
      </c>
      <c r="Q1561" s="174">
        <f t="shared" si="247"/>
        <v>1559</v>
      </c>
      <c r="R1561" s="175">
        <f t="shared" si="245"/>
        <v>1</v>
      </c>
    </row>
    <row r="1562" spans="1:18" ht="24.75" customHeight="1">
      <c r="A1562" s="54">
        <f t="shared" si="244"/>
        <v>1560</v>
      </c>
      <c r="B1562" s="55" t="str">
        <f t="shared" si="241"/>
        <v>K16I1206</v>
      </c>
      <c r="C1562" s="54">
        <f t="shared" si="242"/>
        <v>6</v>
      </c>
      <c r="D1562" s="50">
        <v>162333709</v>
      </c>
      <c r="E1562" s="57" t="s">
        <v>1629</v>
      </c>
      <c r="F1562" s="58" t="s">
        <v>323</v>
      </c>
      <c r="G1562" s="53" t="s">
        <v>493</v>
      </c>
      <c r="H1562" s="51" t="s">
        <v>1354</v>
      </c>
      <c r="I1562" s="56">
        <v>400</v>
      </c>
      <c r="J1562" s="52" t="s">
        <v>2189</v>
      </c>
      <c r="K1562" s="171" t="str">
        <f t="shared" si="238"/>
        <v>400K16I12</v>
      </c>
      <c r="L1562" s="172">
        <f t="shared" si="243"/>
        <v>1</v>
      </c>
      <c r="M1562" s="173"/>
      <c r="N1562" s="174" t="str">
        <f t="shared" si="246"/>
        <v/>
      </c>
      <c r="O1562" s="190" t="str">
        <f>VLOOKUP(D1562,TH!D$3:K$3889,6,0)</f>
        <v>x</v>
      </c>
      <c r="P1562" s="175" t="str">
        <f>IF(M1562&lt;&gt;0,M1562,IF(ISNA(VLOOKUP(D1562,TH!D$4:K$3889,6,0))=TRUE,"Nợ HP",""))</f>
        <v/>
      </c>
      <c r="Q1562" s="174">
        <f t="shared" si="247"/>
        <v>1560</v>
      </c>
      <c r="R1562" s="175">
        <f t="shared" si="245"/>
        <v>1</v>
      </c>
    </row>
    <row r="1563" spans="1:18" ht="24.75" customHeight="1">
      <c r="A1563" s="54">
        <f t="shared" si="244"/>
        <v>1561</v>
      </c>
      <c r="B1563" s="55" t="str">
        <f t="shared" si="241"/>
        <v>K16I1207</v>
      </c>
      <c r="C1563" s="54">
        <f t="shared" si="242"/>
        <v>7</v>
      </c>
      <c r="D1563" s="50">
        <v>162333710</v>
      </c>
      <c r="E1563" s="57" t="s">
        <v>2192</v>
      </c>
      <c r="F1563" s="58" t="s">
        <v>323</v>
      </c>
      <c r="G1563" s="53" t="s">
        <v>973</v>
      </c>
      <c r="H1563" s="51" t="s">
        <v>1400</v>
      </c>
      <c r="I1563" s="56">
        <v>400</v>
      </c>
      <c r="J1563" s="52" t="s">
        <v>2189</v>
      </c>
      <c r="K1563" s="171" t="str">
        <f t="shared" si="238"/>
        <v>400K16I12</v>
      </c>
      <c r="L1563" s="172">
        <f t="shared" si="243"/>
        <v>1</v>
      </c>
      <c r="M1563" s="173"/>
      <c r="N1563" s="174" t="str">
        <f t="shared" si="246"/>
        <v/>
      </c>
      <c r="O1563" s="190" t="str">
        <f>VLOOKUP(D1563,TH!D$3:K$3889,6,0)</f>
        <v>x</v>
      </c>
      <c r="P1563" s="175" t="str">
        <f>IF(M1563&lt;&gt;0,M1563,IF(ISNA(VLOOKUP(D1563,TH!D$4:K$3889,6,0))=TRUE,"Nợ HP",""))</f>
        <v/>
      </c>
      <c r="Q1563" s="174">
        <f t="shared" si="247"/>
        <v>1561</v>
      </c>
      <c r="R1563" s="175">
        <f t="shared" si="245"/>
        <v>1</v>
      </c>
    </row>
    <row r="1564" spans="1:18" ht="24.75" customHeight="1">
      <c r="A1564" s="54">
        <f t="shared" si="244"/>
        <v>1562</v>
      </c>
      <c r="B1564" s="55" t="str">
        <f t="shared" si="241"/>
        <v>K16I1208</v>
      </c>
      <c r="C1564" s="54">
        <f t="shared" si="242"/>
        <v>8</v>
      </c>
      <c r="D1564" s="50">
        <v>162337638</v>
      </c>
      <c r="E1564" s="57" t="s">
        <v>1357</v>
      </c>
      <c r="F1564" s="58" t="s">
        <v>323</v>
      </c>
      <c r="G1564" s="53">
        <v>33635</v>
      </c>
      <c r="H1564" s="51" t="s">
        <v>1354</v>
      </c>
      <c r="I1564" s="56">
        <v>400</v>
      </c>
      <c r="J1564" s="52" t="s">
        <v>2189</v>
      </c>
      <c r="K1564" s="171" t="str">
        <f t="shared" si="238"/>
        <v>400K16I12</v>
      </c>
      <c r="L1564" s="172">
        <f t="shared" si="243"/>
        <v>1</v>
      </c>
      <c r="M1564" s="173"/>
      <c r="N1564" s="174" t="str">
        <f t="shared" si="246"/>
        <v/>
      </c>
      <c r="O1564" s="190" t="str">
        <f>VLOOKUP(D1564,TH!D$3:K$3889,6,0)</f>
        <v>x</v>
      </c>
      <c r="P1564" s="175" t="str">
        <f>IF(M1564&lt;&gt;0,M1564,IF(ISNA(VLOOKUP(D1564,TH!D$4:K$3889,6,0))=TRUE,"Nợ HP",""))</f>
        <v/>
      </c>
      <c r="Q1564" s="174">
        <f t="shared" si="247"/>
        <v>1562</v>
      </c>
      <c r="R1564" s="175">
        <f t="shared" si="245"/>
        <v>1</v>
      </c>
    </row>
    <row r="1565" spans="1:18" ht="24.75" customHeight="1">
      <c r="A1565" s="54">
        <f t="shared" si="244"/>
        <v>1563</v>
      </c>
      <c r="B1565" s="55" t="str">
        <f t="shared" si="241"/>
        <v>K16I1209</v>
      </c>
      <c r="C1565" s="54">
        <f t="shared" si="242"/>
        <v>9</v>
      </c>
      <c r="D1565" s="50">
        <v>162333715</v>
      </c>
      <c r="E1565" s="57" t="s">
        <v>580</v>
      </c>
      <c r="F1565" s="58" t="s">
        <v>1754</v>
      </c>
      <c r="G1565" s="53" t="s">
        <v>387</v>
      </c>
      <c r="H1565" s="51" t="s">
        <v>1400</v>
      </c>
      <c r="I1565" s="56">
        <v>400</v>
      </c>
      <c r="J1565" s="52" t="s">
        <v>2189</v>
      </c>
      <c r="K1565" s="171" t="str">
        <f t="shared" si="238"/>
        <v>400K16I12</v>
      </c>
      <c r="L1565" s="172">
        <f t="shared" si="243"/>
        <v>1</v>
      </c>
      <c r="M1565" s="173"/>
      <c r="N1565" s="174" t="str">
        <f t="shared" si="246"/>
        <v/>
      </c>
      <c r="O1565" s="190" t="str">
        <f>VLOOKUP(D1565,TH!D$3:K$3889,6,0)</f>
        <v>x</v>
      </c>
      <c r="P1565" s="175" t="str">
        <f>IF(M1565&lt;&gt;0,M1565,IF(ISNA(VLOOKUP(D1565,TH!D$4:K$3889,6,0))=TRUE,"Nợ HP",""))</f>
        <v/>
      </c>
      <c r="Q1565" s="174">
        <f t="shared" si="247"/>
        <v>1563</v>
      </c>
      <c r="R1565" s="175">
        <f t="shared" si="245"/>
        <v>1</v>
      </c>
    </row>
    <row r="1566" spans="1:18" ht="24.75" customHeight="1">
      <c r="A1566" s="54">
        <f t="shared" si="244"/>
        <v>1564</v>
      </c>
      <c r="B1566" s="55" t="str">
        <f t="shared" si="241"/>
        <v>K16I1210</v>
      </c>
      <c r="C1566" s="54">
        <f t="shared" si="242"/>
        <v>10</v>
      </c>
      <c r="D1566" s="50">
        <v>162333716</v>
      </c>
      <c r="E1566" s="57" t="s">
        <v>1358</v>
      </c>
      <c r="F1566" s="58" t="s">
        <v>1754</v>
      </c>
      <c r="G1566" s="53" t="s">
        <v>794</v>
      </c>
      <c r="H1566" s="51" t="s">
        <v>1349</v>
      </c>
      <c r="I1566" s="56">
        <v>400</v>
      </c>
      <c r="J1566" s="52" t="s">
        <v>2189</v>
      </c>
      <c r="K1566" s="171" t="str">
        <f t="shared" si="238"/>
        <v>400K16I12</v>
      </c>
      <c r="L1566" s="172">
        <f t="shared" si="243"/>
        <v>1</v>
      </c>
      <c r="M1566" s="173"/>
      <c r="N1566" s="174" t="str">
        <f t="shared" si="246"/>
        <v/>
      </c>
      <c r="O1566" s="190" t="str">
        <f>VLOOKUP(D1566,TH!D$3:K$3889,6,0)</f>
        <v>x</v>
      </c>
      <c r="P1566" s="175" t="str">
        <f>IF(M1566&lt;&gt;0,M1566,IF(ISNA(VLOOKUP(D1566,TH!D$4:K$3889,6,0))=TRUE,"Nợ HP",""))</f>
        <v/>
      </c>
      <c r="Q1566" s="174">
        <f t="shared" si="247"/>
        <v>1564</v>
      </c>
      <c r="R1566" s="175">
        <f t="shared" si="245"/>
        <v>1</v>
      </c>
    </row>
    <row r="1567" spans="1:18" ht="24.75" customHeight="1">
      <c r="A1567" s="54">
        <f t="shared" si="244"/>
        <v>1565</v>
      </c>
      <c r="B1567" s="55" t="str">
        <f t="shared" si="241"/>
        <v>K16I1211</v>
      </c>
      <c r="C1567" s="54">
        <f t="shared" si="242"/>
        <v>11</v>
      </c>
      <c r="D1567" s="50">
        <v>162524181</v>
      </c>
      <c r="E1567" s="57" t="s">
        <v>1231</v>
      </c>
      <c r="F1567" s="58" t="s">
        <v>199</v>
      </c>
      <c r="G1567" s="53" t="s">
        <v>458</v>
      </c>
      <c r="H1567" s="51" t="s">
        <v>1354</v>
      </c>
      <c r="I1567" s="56">
        <v>400</v>
      </c>
      <c r="J1567" s="52" t="s">
        <v>2189</v>
      </c>
      <c r="K1567" s="171" t="str">
        <f t="shared" si="238"/>
        <v>400K16I12</v>
      </c>
      <c r="L1567" s="172">
        <f t="shared" si="243"/>
        <v>1</v>
      </c>
      <c r="M1567" s="173"/>
      <c r="N1567" s="174" t="str">
        <f t="shared" si="246"/>
        <v/>
      </c>
      <c r="O1567" s="190" t="str">
        <f>VLOOKUP(D1567,TH!D$3:K$3889,6,0)</f>
        <v>x</v>
      </c>
      <c r="P1567" s="175" t="str">
        <f>IF(M1567&lt;&gt;0,M1567,IF(ISNA(VLOOKUP(D1567,TH!D$4:K$3889,6,0))=TRUE,"Nợ HP",""))</f>
        <v/>
      </c>
      <c r="Q1567" s="174">
        <f t="shared" si="247"/>
        <v>1565</v>
      </c>
      <c r="R1567" s="175">
        <f t="shared" si="245"/>
        <v>1</v>
      </c>
    </row>
    <row r="1568" spans="1:18" ht="24.75" customHeight="1">
      <c r="A1568" s="54">
        <f t="shared" si="244"/>
        <v>1566</v>
      </c>
      <c r="B1568" s="55" t="str">
        <f t="shared" si="241"/>
        <v>K16I1212</v>
      </c>
      <c r="C1568" s="54">
        <f t="shared" si="242"/>
        <v>12</v>
      </c>
      <c r="D1568" s="50">
        <v>162333717</v>
      </c>
      <c r="E1568" s="57" t="s">
        <v>2193</v>
      </c>
      <c r="F1568" s="58" t="s">
        <v>428</v>
      </c>
      <c r="G1568" s="53" t="s">
        <v>1693</v>
      </c>
      <c r="H1568" s="51" t="s">
        <v>1354</v>
      </c>
      <c r="I1568" s="56">
        <v>400</v>
      </c>
      <c r="J1568" s="52" t="s">
        <v>2189</v>
      </c>
      <c r="K1568" s="171" t="str">
        <f t="shared" si="238"/>
        <v>400K16I12</v>
      </c>
      <c r="L1568" s="172">
        <f t="shared" si="243"/>
        <v>1</v>
      </c>
      <c r="M1568" s="173"/>
      <c r="N1568" s="174" t="str">
        <f t="shared" si="246"/>
        <v/>
      </c>
      <c r="O1568" s="190" t="str">
        <f>VLOOKUP(D1568,TH!D$3:K$3889,6,0)</f>
        <v>x</v>
      </c>
      <c r="P1568" s="175" t="str">
        <f>IF(M1568&lt;&gt;0,M1568,IF(ISNA(VLOOKUP(D1568,TH!D$4:K$3889,6,0))=TRUE,"Nợ HP",""))</f>
        <v/>
      </c>
      <c r="Q1568" s="174">
        <f t="shared" si="247"/>
        <v>1566</v>
      </c>
      <c r="R1568" s="175">
        <f t="shared" si="245"/>
        <v>1</v>
      </c>
    </row>
    <row r="1569" spans="1:18" ht="24.75" customHeight="1">
      <c r="A1569" s="54">
        <f t="shared" si="244"/>
        <v>1567</v>
      </c>
      <c r="B1569" s="55" t="str">
        <f t="shared" si="241"/>
        <v>K16I1213</v>
      </c>
      <c r="C1569" s="54">
        <f t="shared" si="242"/>
        <v>13</v>
      </c>
      <c r="D1569" s="50">
        <v>162333726</v>
      </c>
      <c r="E1569" s="57" t="s">
        <v>330</v>
      </c>
      <c r="F1569" s="58" t="s">
        <v>437</v>
      </c>
      <c r="G1569" s="53" t="s">
        <v>790</v>
      </c>
      <c r="H1569" s="51" t="s">
        <v>1400</v>
      </c>
      <c r="I1569" s="56">
        <v>400</v>
      </c>
      <c r="J1569" s="52" t="s">
        <v>2189</v>
      </c>
      <c r="K1569" s="171" t="str">
        <f t="shared" si="238"/>
        <v>400K16I12</v>
      </c>
      <c r="L1569" s="172">
        <f t="shared" si="243"/>
        <v>1</v>
      </c>
      <c r="M1569" s="173"/>
      <c r="N1569" s="174" t="str">
        <f t="shared" si="246"/>
        <v/>
      </c>
      <c r="O1569" s="190" t="str">
        <f>VLOOKUP(D1569,TH!D$3:K$3889,6,0)</f>
        <v>x</v>
      </c>
      <c r="P1569" s="175" t="str">
        <f>IF(M1569&lt;&gt;0,M1569,IF(ISNA(VLOOKUP(D1569,TH!D$4:K$3889,6,0))=TRUE,"Nợ HP",""))</f>
        <v/>
      </c>
      <c r="Q1569" s="174">
        <f t="shared" si="247"/>
        <v>1567</v>
      </c>
      <c r="R1569" s="175">
        <f t="shared" si="245"/>
        <v>1</v>
      </c>
    </row>
    <row r="1570" spans="1:18" ht="24.75" customHeight="1">
      <c r="A1570" s="54">
        <f t="shared" si="244"/>
        <v>1568</v>
      </c>
      <c r="B1570" s="55" t="str">
        <f t="shared" si="241"/>
        <v>K16I1214</v>
      </c>
      <c r="C1570" s="54">
        <f t="shared" si="242"/>
        <v>14</v>
      </c>
      <c r="D1570" s="50">
        <v>162333732</v>
      </c>
      <c r="E1570" s="57" t="s">
        <v>2194</v>
      </c>
      <c r="F1570" s="58" t="s">
        <v>221</v>
      </c>
      <c r="G1570" s="53" t="s">
        <v>1039</v>
      </c>
      <c r="H1570" s="51" t="s">
        <v>1354</v>
      </c>
      <c r="I1570" s="56">
        <v>400</v>
      </c>
      <c r="J1570" s="52" t="s">
        <v>2189</v>
      </c>
      <c r="K1570" s="171" t="str">
        <f t="shared" si="238"/>
        <v>400K16I12</v>
      </c>
      <c r="L1570" s="172">
        <f t="shared" si="243"/>
        <v>1</v>
      </c>
      <c r="M1570" s="173"/>
      <c r="N1570" s="174" t="str">
        <f t="shared" si="246"/>
        <v/>
      </c>
      <c r="O1570" s="190" t="str">
        <f>VLOOKUP(D1570,TH!D$3:K$3889,6,0)</f>
        <v>x</v>
      </c>
      <c r="P1570" s="175" t="str">
        <f>IF(M1570&lt;&gt;0,M1570,IF(ISNA(VLOOKUP(D1570,TH!D$4:K$3889,6,0))=TRUE,"Nợ HP",""))</f>
        <v/>
      </c>
      <c r="Q1570" s="174">
        <f t="shared" si="247"/>
        <v>1568</v>
      </c>
      <c r="R1570" s="175">
        <f t="shared" si="245"/>
        <v>1</v>
      </c>
    </row>
    <row r="1571" spans="1:18" ht="24.75" customHeight="1">
      <c r="A1571" s="54">
        <f t="shared" si="244"/>
        <v>1569</v>
      </c>
      <c r="B1571" s="55" t="str">
        <f t="shared" si="241"/>
        <v>K16I1215</v>
      </c>
      <c r="C1571" s="54">
        <f t="shared" si="242"/>
        <v>15</v>
      </c>
      <c r="D1571" s="50">
        <v>162333736</v>
      </c>
      <c r="E1571" s="57" t="s">
        <v>2195</v>
      </c>
      <c r="F1571" s="58" t="s">
        <v>238</v>
      </c>
      <c r="G1571" s="53" t="s">
        <v>355</v>
      </c>
      <c r="H1571" s="51" t="s">
        <v>1400</v>
      </c>
      <c r="I1571" s="56">
        <v>400</v>
      </c>
      <c r="J1571" s="52" t="s">
        <v>2189</v>
      </c>
      <c r="K1571" s="171" t="str">
        <f t="shared" si="238"/>
        <v>400K16I12</v>
      </c>
      <c r="L1571" s="172">
        <f t="shared" si="243"/>
        <v>1</v>
      </c>
      <c r="M1571" s="173"/>
      <c r="N1571" s="174" t="str">
        <f t="shared" si="246"/>
        <v/>
      </c>
      <c r="O1571" s="190" t="str">
        <f>VLOOKUP(D1571,TH!D$3:K$3889,6,0)</f>
        <v>x</v>
      </c>
      <c r="P1571" s="175" t="str">
        <f>IF(M1571&lt;&gt;0,M1571,IF(ISNA(VLOOKUP(D1571,TH!D$4:K$3889,6,0))=TRUE,"Nợ HP",""))</f>
        <v/>
      </c>
      <c r="Q1571" s="174">
        <f t="shared" si="247"/>
        <v>1569</v>
      </c>
      <c r="R1571" s="175">
        <f t="shared" si="245"/>
        <v>1</v>
      </c>
    </row>
    <row r="1572" spans="1:18" ht="24.75" customHeight="1">
      <c r="A1572" s="54">
        <f t="shared" si="244"/>
        <v>1570</v>
      </c>
      <c r="B1572" s="55" t="str">
        <f t="shared" si="241"/>
        <v>K16I1216</v>
      </c>
      <c r="C1572" s="54">
        <f t="shared" si="242"/>
        <v>16</v>
      </c>
      <c r="D1572" s="50">
        <v>162336933</v>
      </c>
      <c r="E1572" s="57" t="s">
        <v>466</v>
      </c>
      <c r="F1572" s="58" t="s">
        <v>1143</v>
      </c>
      <c r="G1572" s="53" t="s">
        <v>375</v>
      </c>
      <c r="H1572" s="51" t="s">
        <v>1400</v>
      </c>
      <c r="I1572" s="56">
        <v>400</v>
      </c>
      <c r="J1572" s="52" t="s">
        <v>2189</v>
      </c>
      <c r="K1572" s="171" t="str">
        <f t="shared" si="238"/>
        <v>400K16I12</v>
      </c>
      <c r="L1572" s="172">
        <f t="shared" si="243"/>
        <v>1</v>
      </c>
      <c r="M1572" s="173"/>
      <c r="N1572" s="174" t="str">
        <f t="shared" si="246"/>
        <v/>
      </c>
      <c r="O1572" s="190" t="str">
        <f>VLOOKUP(D1572,TH!D$3:K$3889,6,0)</f>
        <v>x</v>
      </c>
      <c r="P1572" s="175" t="str">
        <f>IF(M1572&lt;&gt;0,M1572,IF(ISNA(VLOOKUP(D1572,TH!D$4:K$3889,6,0))=TRUE,"Nợ HP",""))</f>
        <v/>
      </c>
      <c r="Q1572" s="174">
        <f t="shared" si="247"/>
        <v>1570</v>
      </c>
      <c r="R1572" s="175">
        <f t="shared" si="245"/>
        <v>1</v>
      </c>
    </row>
    <row r="1573" spans="1:18" ht="24.75" customHeight="1">
      <c r="A1573" s="54">
        <f t="shared" si="244"/>
        <v>1571</v>
      </c>
      <c r="B1573" s="55" t="str">
        <f t="shared" si="241"/>
        <v>K16I1217</v>
      </c>
      <c r="C1573" s="54">
        <f t="shared" si="242"/>
        <v>17</v>
      </c>
      <c r="D1573" s="50">
        <v>162333745</v>
      </c>
      <c r="E1573" s="57" t="s">
        <v>210</v>
      </c>
      <c r="F1573" s="58" t="s">
        <v>2196</v>
      </c>
      <c r="G1573" s="53" t="s">
        <v>763</v>
      </c>
      <c r="H1573" s="51" t="s">
        <v>1354</v>
      </c>
      <c r="I1573" s="56">
        <v>400</v>
      </c>
      <c r="J1573" s="52" t="s">
        <v>2189</v>
      </c>
      <c r="K1573" s="171" t="str">
        <f t="shared" si="238"/>
        <v>400K16I12</v>
      </c>
      <c r="L1573" s="172">
        <f t="shared" si="243"/>
        <v>1</v>
      </c>
      <c r="M1573" s="173"/>
      <c r="N1573" s="174" t="str">
        <f t="shared" si="246"/>
        <v/>
      </c>
      <c r="O1573" s="190" t="str">
        <f>VLOOKUP(D1573,TH!D$3:K$3889,6,0)</f>
        <v>x</v>
      </c>
      <c r="P1573" s="175" t="str">
        <f>IF(M1573&lt;&gt;0,M1573,IF(ISNA(VLOOKUP(D1573,TH!D$4:K$3889,6,0))=TRUE,"Nợ HP",""))</f>
        <v/>
      </c>
      <c r="Q1573" s="174">
        <f t="shared" si="247"/>
        <v>1571</v>
      </c>
      <c r="R1573" s="175">
        <f t="shared" si="245"/>
        <v>1</v>
      </c>
    </row>
    <row r="1574" spans="1:18" ht="24.75" customHeight="1">
      <c r="A1574" s="54">
        <f t="shared" si="244"/>
        <v>1572</v>
      </c>
      <c r="B1574" s="55" t="str">
        <f t="shared" si="241"/>
        <v>K16I1218</v>
      </c>
      <c r="C1574" s="54">
        <f t="shared" si="242"/>
        <v>18</v>
      </c>
      <c r="D1574" s="50">
        <v>162333751</v>
      </c>
      <c r="E1574" s="57" t="s">
        <v>198</v>
      </c>
      <c r="F1574" s="58" t="s">
        <v>453</v>
      </c>
      <c r="G1574" s="53" t="s">
        <v>505</v>
      </c>
      <c r="H1574" s="51" t="s">
        <v>1400</v>
      </c>
      <c r="I1574" s="56">
        <v>400</v>
      </c>
      <c r="J1574" s="52" t="s">
        <v>2189</v>
      </c>
      <c r="K1574" s="171" t="str">
        <f t="shared" si="238"/>
        <v>400K16I12</v>
      </c>
      <c r="L1574" s="172">
        <f t="shared" si="243"/>
        <v>1</v>
      </c>
      <c r="M1574" s="173"/>
      <c r="N1574" s="174" t="str">
        <f t="shared" si="246"/>
        <v/>
      </c>
      <c r="O1574" s="190" t="str">
        <f>VLOOKUP(D1574,TH!D$3:K$3889,6,0)</f>
        <v>x</v>
      </c>
      <c r="P1574" s="175" t="str">
        <f>IF(M1574&lt;&gt;0,M1574,IF(ISNA(VLOOKUP(D1574,TH!D$4:K$3889,6,0))=TRUE,"Nợ HP",""))</f>
        <v/>
      </c>
      <c r="Q1574" s="174">
        <f t="shared" si="247"/>
        <v>1572</v>
      </c>
      <c r="R1574" s="175">
        <f t="shared" si="245"/>
        <v>1</v>
      </c>
    </row>
    <row r="1575" spans="1:18" ht="24.75" customHeight="1">
      <c r="A1575" s="54">
        <f t="shared" si="244"/>
        <v>1573</v>
      </c>
      <c r="B1575" s="55" t="str">
        <f t="shared" si="241"/>
        <v>K16I1219</v>
      </c>
      <c r="C1575" s="54">
        <f t="shared" si="242"/>
        <v>19</v>
      </c>
      <c r="D1575" s="50">
        <v>162333753</v>
      </c>
      <c r="E1575" s="57" t="s">
        <v>198</v>
      </c>
      <c r="F1575" s="58" t="s">
        <v>453</v>
      </c>
      <c r="G1575" s="53" t="s">
        <v>876</v>
      </c>
      <c r="H1575" s="51" t="s">
        <v>1354</v>
      </c>
      <c r="I1575" s="56">
        <v>400</v>
      </c>
      <c r="J1575" s="52" t="s">
        <v>2189</v>
      </c>
      <c r="K1575" s="171" t="str">
        <f t="shared" si="238"/>
        <v>400K16I12</v>
      </c>
      <c r="L1575" s="172">
        <f t="shared" si="243"/>
        <v>1</v>
      </c>
      <c r="M1575" s="173"/>
      <c r="N1575" s="174" t="str">
        <f t="shared" si="246"/>
        <v/>
      </c>
      <c r="O1575" s="190" t="str">
        <f>VLOOKUP(D1575,TH!D$3:K$3889,6,0)</f>
        <v>x</v>
      </c>
      <c r="P1575" s="175" t="str">
        <f>IF(M1575&lt;&gt;0,M1575,IF(ISNA(VLOOKUP(D1575,TH!D$4:K$3889,6,0))=TRUE,"Nợ HP",""))</f>
        <v/>
      </c>
      <c r="Q1575" s="174">
        <f t="shared" si="247"/>
        <v>1573</v>
      </c>
      <c r="R1575" s="175">
        <f t="shared" si="245"/>
        <v>1</v>
      </c>
    </row>
    <row r="1576" spans="1:18" ht="24.75" customHeight="1">
      <c r="A1576" s="54">
        <f t="shared" si="244"/>
        <v>1574</v>
      </c>
      <c r="B1576" s="55" t="str">
        <f t="shared" si="241"/>
        <v>K16I1220</v>
      </c>
      <c r="C1576" s="54">
        <f t="shared" si="242"/>
        <v>20</v>
      </c>
      <c r="D1576" s="50">
        <v>162333756</v>
      </c>
      <c r="E1576" s="57" t="s">
        <v>2197</v>
      </c>
      <c r="F1576" s="58" t="s">
        <v>767</v>
      </c>
      <c r="G1576" s="53" t="s">
        <v>289</v>
      </c>
      <c r="H1576" s="51" t="s">
        <v>1400</v>
      </c>
      <c r="I1576" s="56">
        <v>400</v>
      </c>
      <c r="J1576" s="52" t="s">
        <v>2189</v>
      </c>
      <c r="K1576" s="171" t="str">
        <f t="shared" si="238"/>
        <v>400K16I12</v>
      </c>
      <c r="L1576" s="172">
        <f t="shared" si="243"/>
        <v>1</v>
      </c>
      <c r="M1576" s="173"/>
      <c r="N1576" s="174" t="str">
        <f t="shared" si="246"/>
        <v/>
      </c>
      <c r="O1576" s="190" t="str">
        <f>VLOOKUP(D1576,TH!D$3:K$3889,6,0)</f>
        <v>x</v>
      </c>
      <c r="P1576" s="175" t="str">
        <f>IF(M1576&lt;&gt;0,M1576,IF(ISNA(VLOOKUP(D1576,TH!D$4:K$3889,6,0))=TRUE,"Nợ HP",""))</f>
        <v/>
      </c>
      <c r="Q1576" s="174">
        <f t="shared" si="247"/>
        <v>1574</v>
      </c>
      <c r="R1576" s="175">
        <f t="shared" si="245"/>
        <v>1</v>
      </c>
    </row>
    <row r="1577" spans="1:18" ht="24.75" customHeight="1">
      <c r="A1577" s="54">
        <f t="shared" si="244"/>
        <v>1575</v>
      </c>
      <c r="B1577" s="55" t="str">
        <f t="shared" si="241"/>
        <v>K16I1221</v>
      </c>
      <c r="C1577" s="54">
        <f t="shared" si="242"/>
        <v>21</v>
      </c>
      <c r="D1577" s="50">
        <v>162336516</v>
      </c>
      <c r="E1577" s="57" t="s">
        <v>2198</v>
      </c>
      <c r="F1577" s="58" t="s">
        <v>459</v>
      </c>
      <c r="G1577" s="53" t="s">
        <v>2199</v>
      </c>
      <c r="H1577" s="51" t="s">
        <v>1400</v>
      </c>
      <c r="I1577" s="56">
        <v>400</v>
      </c>
      <c r="J1577" s="52" t="s">
        <v>2189</v>
      </c>
      <c r="K1577" s="171" t="str">
        <f t="shared" ref="K1577:K1640" si="248">I1577&amp;J1577</f>
        <v>400K16I12</v>
      </c>
      <c r="L1577" s="172">
        <f t="shared" si="243"/>
        <v>1</v>
      </c>
      <c r="M1577" s="173"/>
      <c r="N1577" s="174" t="str">
        <f t="shared" si="246"/>
        <v/>
      </c>
      <c r="O1577" s="190" t="str">
        <f>VLOOKUP(D1577,TH!D$3:K$3889,6,0)</f>
        <v>x</v>
      </c>
      <c r="P1577" s="175" t="str">
        <f>IF(M1577&lt;&gt;0,M1577,IF(ISNA(VLOOKUP(D1577,TH!D$4:K$3889,6,0))=TRUE,"Nợ HP",""))</f>
        <v/>
      </c>
      <c r="Q1577" s="174">
        <f t="shared" si="247"/>
        <v>1575</v>
      </c>
      <c r="R1577" s="175">
        <f t="shared" si="245"/>
        <v>1</v>
      </c>
    </row>
    <row r="1578" spans="1:18" ht="24.75" customHeight="1">
      <c r="A1578" s="54">
        <f t="shared" si="244"/>
        <v>1576</v>
      </c>
      <c r="B1578" s="55" t="str">
        <f t="shared" si="241"/>
        <v>K16I1222</v>
      </c>
      <c r="C1578" s="54">
        <f t="shared" si="242"/>
        <v>22</v>
      </c>
      <c r="D1578" s="50">
        <v>162333764</v>
      </c>
      <c r="E1578" s="57" t="s">
        <v>2200</v>
      </c>
      <c r="F1578" s="58" t="s">
        <v>254</v>
      </c>
      <c r="G1578" s="53" t="s">
        <v>346</v>
      </c>
      <c r="H1578" s="51" t="s">
        <v>1354</v>
      </c>
      <c r="I1578" s="56">
        <v>400</v>
      </c>
      <c r="J1578" s="52" t="s">
        <v>2189</v>
      </c>
      <c r="K1578" s="171" t="str">
        <f t="shared" si="248"/>
        <v>400K16I12</v>
      </c>
      <c r="L1578" s="172">
        <f t="shared" si="243"/>
        <v>1</v>
      </c>
      <c r="M1578" s="173"/>
      <c r="N1578" s="174" t="str">
        <f t="shared" si="246"/>
        <v/>
      </c>
      <c r="O1578" s="190" t="str">
        <f>VLOOKUP(D1578,TH!D$3:K$3889,6,0)</f>
        <v>x</v>
      </c>
      <c r="P1578" s="175" t="str">
        <f>IF(M1578&lt;&gt;0,M1578,IF(ISNA(VLOOKUP(D1578,TH!D$4:K$3889,6,0))=TRUE,"Nợ HP",""))</f>
        <v/>
      </c>
      <c r="Q1578" s="174">
        <f t="shared" si="247"/>
        <v>1576</v>
      </c>
      <c r="R1578" s="175">
        <f t="shared" si="245"/>
        <v>1</v>
      </c>
    </row>
    <row r="1579" spans="1:18" ht="24.75" customHeight="1">
      <c r="A1579" s="54">
        <f t="shared" si="244"/>
        <v>1577</v>
      </c>
      <c r="B1579" s="55" t="str">
        <f t="shared" si="241"/>
        <v>K16I1223</v>
      </c>
      <c r="C1579" s="54">
        <f t="shared" si="242"/>
        <v>23</v>
      </c>
      <c r="D1579" s="50">
        <v>162337096</v>
      </c>
      <c r="E1579" s="57" t="s">
        <v>1629</v>
      </c>
      <c r="F1579" s="58" t="s">
        <v>254</v>
      </c>
      <c r="G1579" s="53" t="s">
        <v>1644</v>
      </c>
      <c r="H1579" s="51" t="s">
        <v>1354</v>
      </c>
      <c r="I1579" s="56">
        <v>400</v>
      </c>
      <c r="J1579" s="52" t="s">
        <v>2189</v>
      </c>
      <c r="K1579" s="171" t="str">
        <f t="shared" si="248"/>
        <v>400K16I12</v>
      </c>
      <c r="L1579" s="172">
        <f t="shared" si="243"/>
        <v>1</v>
      </c>
      <c r="M1579" s="173"/>
      <c r="N1579" s="174" t="str">
        <f t="shared" si="246"/>
        <v/>
      </c>
      <c r="O1579" s="190" t="str">
        <f>VLOOKUP(D1579,TH!D$3:K$3889,6,0)</f>
        <v>x</v>
      </c>
      <c r="P1579" s="175" t="str">
        <f>IF(M1579&lt;&gt;0,M1579,IF(ISNA(VLOOKUP(D1579,TH!D$4:K$3889,6,0))=TRUE,"Nợ HP",""))</f>
        <v/>
      </c>
      <c r="Q1579" s="174">
        <f t="shared" si="247"/>
        <v>1577</v>
      </c>
      <c r="R1579" s="175">
        <f t="shared" si="245"/>
        <v>1</v>
      </c>
    </row>
    <row r="1580" spans="1:18" ht="24.75" customHeight="1">
      <c r="A1580" s="54">
        <f t="shared" si="244"/>
        <v>1578</v>
      </c>
      <c r="B1580" s="55" t="str">
        <f t="shared" si="241"/>
        <v>K16I1224</v>
      </c>
      <c r="C1580" s="54">
        <f t="shared" si="242"/>
        <v>24</v>
      </c>
      <c r="D1580" s="50">
        <v>162333767</v>
      </c>
      <c r="E1580" s="57" t="s">
        <v>2201</v>
      </c>
      <c r="F1580" s="58" t="s">
        <v>1633</v>
      </c>
      <c r="G1580" s="53" t="s">
        <v>1046</v>
      </c>
      <c r="H1580" s="51" t="s">
        <v>1400</v>
      </c>
      <c r="I1580" s="56">
        <v>400</v>
      </c>
      <c r="J1580" s="52" t="s">
        <v>2189</v>
      </c>
      <c r="K1580" s="171" t="str">
        <f t="shared" si="248"/>
        <v>400K16I12</v>
      </c>
      <c r="L1580" s="172">
        <f t="shared" si="243"/>
        <v>1</v>
      </c>
      <c r="M1580" s="173"/>
      <c r="N1580" s="174" t="str">
        <f t="shared" si="246"/>
        <v/>
      </c>
      <c r="O1580" s="190" t="str">
        <f>VLOOKUP(D1580,TH!D$3:K$3889,6,0)</f>
        <v>x</v>
      </c>
      <c r="P1580" s="175" t="str">
        <f>IF(M1580&lt;&gt;0,M1580,IF(ISNA(VLOOKUP(D1580,TH!D$4:K$3889,6,0))=TRUE,"Nợ HP",""))</f>
        <v/>
      </c>
      <c r="Q1580" s="174">
        <f t="shared" si="247"/>
        <v>1578</v>
      </c>
      <c r="R1580" s="175">
        <f t="shared" si="245"/>
        <v>1</v>
      </c>
    </row>
    <row r="1581" spans="1:18" ht="24.75" customHeight="1">
      <c r="A1581" s="54">
        <f t="shared" si="244"/>
        <v>1579</v>
      </c>
      <c r="B1581" s="55" t="str">
        <f t="shared" si="241"/>
        <v>K16I1225</v>
      </c>
      <c r="C1581" s="54">
        <f t="shared" si="242"/>
        <v>25</v>
      </c>
      <c r="D1581" s="50">
        <v>162333777</v>
      </c>
      <c r="E1581" s="57" t="s">
        <v>2202</v>
      </c>
      <c r="F1581" s="58" t="s">
        <v>361</v>
      </c>
      <c r="G1581" s="53" t="s">
        <v>329</v>
      </c>
      <c r="H1581" s="51" t="s">
        <v>1354</v>
      </c>
      <c r="I1581" s="56">
        <v>400</v>
      </c>
      <c r="J1581" s="52" t="s">
        <v>2189</v>
      </c>
      <c r="K1581" s="171" t="str">
        <f t="shared" si="248"/>
        <v>400K16I12</v>
      </c>
      <c r="L1581" s="172">
        <f t="shared" si="243"/>
        <v>1</v>
      </c>
      <c r="M1581" s="173"/>
      <c r="N1581" s="174" t="str">
        <f t="shared" si="246"/>
        <v/>
      </c>
      <c r="O1581" s="190" t="str">
        <f>VLOOKUP(D1581,TH!D$3:K$3889,6,0)</f>
        <v>x</v>
      </c>
      <c r="P1581" s="175" t="str">
        <f>IF(M1581&lt;&gt;0,M1581,IF(ISNA(VLOOKUP(D1581,TH!D$4:K$3889,6,0))=TRUE,"Nợ HP",""))</f>
        <v/>
      </c>
      <c r="Q1581" s="174">
        <f t="shared" si="247"/>
        <v>1579</v>
      </c>
      <c r="R1581" s="175">
        <f t="shared" si="245"/>
        <v>1</v>
      </c>
    </row>
    <row r="1582" spans="1:18" ht="24.75" customHeight="1">
      <c r="A1582" s="54">
        <f t="shared" si="244"/>
        <v>1580</v>
      </c>
      <c r="B1582" s="55" t="str">
        <f t="shared" si="241"/>
        <v>K16I1226</v>
      </c>
      <c r="C1582" s="54">
        <f t="shared" si="242"/>
        <v>26</v>
      </c>
      <c r="D1582" s="50">
        <v>162333781</v>
      </c>
      <c r="E1582" s="57" t="s">
        <v>621</v>
      </c>
      <c r="F1582" s="58" t="s">
        <v>2063</v>
      </c>
      <c r="G1582" s="53" t="s">
        <v>689</v>
      </c>
      <c r="H1582" s="51" t="s">
        <v>1354</v>
      </c>
      <c r="I1582" s="56">
        <v>400</v>
      </c>
      <c r="J1582" s="52" t="s">
        <v>2189</v>
      </c>
      <c r="K1582" s="171" t="str">
        <f t="shared" si="248"/>
        <v>400K16I12</v>
      </c>
      <c r="L1582" s="172">
        <f t="shared" si="243"/>
        <v>1</v>
      </c>
      <c r="M1582" s="173"/>
      <c r="N1582" s="174" t="str">
        <f t="shared" si="246"/>
        <v/>
      </c>
      <c r="O1582" s="190" t="str">
        <f>VLOOKUP(D1582,TH!D$3:K$3889,6,0)</f>
        <v>x</v>
      </c>
      <c r="P1582" s="175" t="str">
        <f>IF(M1582&lt;&gt;0,M1582,IF(ISNA(VLOOKUP(D1582,TH!D$4:K$3889,6,0))=TRUE,"Nợ HP",""))</f>
        <v/>
      </c>
      <c r="Q1582" s="174">
        <f t="shared" si="247"/>
        <v>1580</v>
      </c>
      <c r="R1582" s="175">
        <f t="shared" si="245"/>
        <v>1</v>
      </c>
    </row>
    <row r="1583" spans="1:18" ht="24.75" customHeight="1">
      <c r="A1583" s="54">
        <f t="shared" si="244"/>
        <v>1581</v>
      </c>
      <c r="B1583" s="55" t="str">
        <f t="shared" si="241"/>
        <v>K16I1227</v>
      </c>
      <c r="C1583" s="54">
        <f t="shared" si="242"/>
        <v>27</v>
      </c>
      <c r="D1583" s="50">
        <v>162337622</v>
      </c>
      <c r="E1583" s="57" t="s">
        <v>2203</v>
      </c>
      <c r="F1583" s="58" t="s">
        <v>2204</v>
      </c>
      <c r="G1583" s="53" t="s">
        <v>2205</v>
      </c>
      <c r="H1583" s="51" t="s">
        <v>1400</v>
      </c>
      <c r="I1583" s="56">
        <v>400</v>
      </c>
      <c r="J1583" s="52" t="s">
        <v>2189</v>
      </c>
      <c r="K1583" s="171" t="str">
        <f t="shared" si="248"/>
        <v>400K16I12</v>
      </c>
      <c r="L1583" s="172">
        <f t="shared" si="243"/>
        <v>1</v>
      </c>
      <c r="M1583" s="173"/>
      <c r="N1583" s="174" t="str">
        <f t="shared" si="246"/>
        <v/>
      </c>
      <c r="O1583" s="190" t="str">
        <f>VLOOKUP(D1583,TH!D$3:K$3889,6,0)</f>
        <v>x</v>
      </c>
      <c r="P1583" s="175" t="str">
        <f>IF(M1583&lt;&gt;0,M1583,IF(ISNA(VLOOKUP(D1583,TH!D$4:K$3889,6,0))=TRUE,"Nợ HP",""))</f>
        <v/>
      </c>
      <c r="Q1583" s="174">
        <f t="shared" si="247"/>
        <v>1581</v>
      </c>
      <c r="R1583" s="175">
        <f t="shared" si="245"/>
        <v>1</v>
      </c>
    </row>
    <row r="1584" spans="1:18" ht="24.75" customHeight="1">
      <c r="A1584" s="54">
        <f t="shared" si="244"/>
        <v>1582</v>
      </c>
      <c r="B1584" s="55" t="str">
        <f t="shared" si="241"/>
        <v>K16I1228</v>
      </c>
      <c r="C1584" s="54">
        <f t="shared" si="242"/>
        <v>28</v>
      </c>
      <c r="D1584" s="50">
        <v>162333785</v>
      </c>
      <c r="E1584" s="57" t="s">
        <v>743</v>
      </c>
      <c r="F1584" s="58" t="s">
        <v>379</v>
      </c>
      <c r="G1584" s="53" t="s">
        <v>1258</v>
      </c>
      <c r="H1584" s="51" t="s">
        <v>1400</v>
      </c>
      <c r="I1584" s="56">
        <v>400</v>
      </c>
      <c r="J1584" s="52" t="s">
        <v>2189</v>
      </c>
      <c r="K1584" s="171" t="str">
        <f t="shared" si="248"/>
        <v>400K16I12</v>
      </c>
      <c r="L1584" s="172">
        <f t="shared" si="243"/>
        <v>1</v>
      </c>
      <c r="M1584" s="173"/>
      <c r="N1584" s="174" t="str">
        <f t="shared" si="246"/>
        <v/>
      </c>
      <c r="O1584" s="190" t="str">
        <f>VLOOKUP(D1584,TH!D$3:K$3889,6,0)</f>
        <v>x</v>
      </c>
      <c r="P1584" s="175" t="str">
        <f>IF(M1584&lt;&gt;0,M1584,IF(ISNA(VLOOKUP(D1584,TH!D$4:K$3889,6,0))=TRUE,"Nợ HP",""))</f>
        <v/>
      </c>
      <c r="Q1584" s="174">
        <f t="shared" si="247"/>
        <v>1582</v>
      </c>
      <c r="R1584" s="175">
        <f t="shared" si="245"/>
        <v>1</v>
      </c>
    </row>
    <row r="1585" spans="1:18" ht="24.75" customHeight="1">
      <c r="A1585" s="54">
        <f t="shared" si="244"/>
        <v>1583</v>
      </c>
      <c r="B1585" s="55" t="str">
        <f t="shared" si="241"/>
        <v>K16I1229</v>
      </c>
      <c r="C1585" s="54">
        <f t="shared" si="242"/>
        <v>29</v>
      </c>
      <c r="D1585" s="50">
        <v>162524346</v>
      </c>
      <c r="E1585" s="57" t="s">
        <v>2206</v>
      </c>
      <c r="F1585" s="58" t="s">
        <v>379</v>
      </c>
      <c r="G1585" s="53" t="s">
        <v>2207</v>
      </c>
      <c r="H1585" s="51" t="s">
        <v>1354</v>
      </c>
      <c r="I1585" s="56">
        <v>400</v>
      </c>
      <c r="J1585" s="52" t="s">
        <v>2189</v>
      </c>
      <c r="K1585" s="171" t="str">
        <f t="shared" si="248"/>
        <v>400K16I12</v>
      </c>
      <c r="L1585" s="172">
        <f t="shared" si="243"/>
        <v>1</v>
      </c>
      <c r="M1585" s="173"/>
      <c r="N1585" s="174" t="str">
        <f t="shared" si="246"/>
        <v/>
      </c>
      <c r="O1585" s="190" t="str">
        <f>VLOOKUP(D1585,TH!D$3:K$3889,6,0)</f>
        <v>x</v>
      </c>
      <c r="P1585" s="175" t="str">
        <f>IF(M1585&lt;&gt;0,M1585,IF(ISNA(VLOOKUP(D1585,TH!D$4:K$3889,6,0))=TRUE,"Nợ HP",""))</f>
        <v/>
      </c>
      <c r="Q1585" s="174">
        <f t="shared" si="247"/>
        <v>1583</v>
      </c>
      <c r="R1585" s="175">
        <f t="shared" si="245"/>
        <v>1</v>
      </c>
    </row>
    <row r="1586" spans="1:18" ht="24.75" customHeight="1">
      <c r="A1586" s="54">
        <f t="shared" si="244"/>
        <v>1584</v>
      </c>
      <c r="B1586" s="55" t="str">
        <f t="shared" si="241"/>
        <v>K16I1230</v>
      </c>
      <c r="C1586" s="54">
        <f t="shared" si="242"/>
        <v>30</v>
      </c>
      <c r="D1586" s="50">
        <v>162333790</v>
      </c>
      <c r="E1586" s="57" t="s">
        <v>2208</v>
      </c>
      <c r="F1586" s="58" t="s">
        <v>1284</v>
      </c>
      <c r="G1586" s="53" t="s">
        <v>356</v>
      </c>
      <c r="H1586" s="51" t="s">
        <v>1354</v>
      </c>
      <c r="I1586" s="56">
        <v>400</v>
      </c>
      <c r="J1586" s="52" t="s">
        <v>2189</v>
      </c>
      <c r="K1586" s="171" t="str">
        <f t="shared" si="248"/>
        <v>400K16I12</v>
      </c>
      <c r="L1586" s="172">
        <f t="shared" si="243"/>
        <v>1</v>
      </c>
      <c r="M1586" s="173"/>
      <c r="N1586" s="174" t="str">
        <f t="shared" si="246"/>
        <v/>
      </c>
      <c r="O1586" s="190" t="str">
        <f>VLOOKUP(D1586,TH!D$3:K$3889,6,0)</f>
        <v>x</v>
      </c>
      <c r="P1586" s="175" t="str">
        <f>IF(M1586&lt;&gt;0,M1586,IF(ISNA(VLOOKUP(D1586,TH!D$4:K$3889,6,0))=TRUE,"Nợ HP",""))</f>
        <v/>
      </c>
      <c r="Q1586" s="174">
        <f t="shared" si="247"/>
        <v>1584</v>
      </c>
      <c r="R1586" s="175">
        <f t="shared" si="245"/>
        <v>1</v>
      </c>
    </row>
    <row r="1587" spans="1:18" ht="24.75" customHeight="1">
      <c r="A1587" s="54">
        <f t="shared" si="244"/>
        <v>1585</v>
      </c>
      <c r="B1587" s="55" t="str">
        <f t="shared" si="241"/>
        <v>K16I1231</v>
      </c>
      <c r="C1587" s="54">
        <f t="shared" si="242"/>
        <v>31</v>
      </c>
      <c r="D1587" s="50">
        <v>162333791</v>
      </c>
      <c r="E1587" s="57" t="s">
        <v>2209</v>
      </c>
      <c r="F1587" s="58" t="s">
        <v>2210</v>
      </c>
      <c r="G1587" s="53" t="s">
        <v>573</v>
      </c>
      <c r="H1587" s="51" t="s">
        <v>1400</v>
      </c>
      <c r="I1587" s="56">
        <v>400</v>
      </c>
      <c r="J1587" s="52" t="s">
        <v>2189</v>
      </c>
      <c r="K1587" s="171" t="str">
        <f t="shared" si="248"/>
        <v>400K16I12</v>
      </c>
      <c r="L1587" s="172">
        <f t="shared" si="243"/>
        <v>1</v>
      </c>
      <c r="M1587" s="173"/>
      <c r="N1587" s="174" t="str">
        <f t="shared" si="246"/>
        <v/>
      </c>
      <c r="O1587" s="190" t="str">
        <f>VLOOKUP(D1587,TH!D$3:K$3889,6,0)</f>
        <v>x</v>
      </c>
      <c r="P1587" s="175" t="str">
        <f>IF(M1587&lt;&gt;0,M1587,IF(ISNA(VLOOKUP(D1587,TH!D$4:K$3889,6,0))=TRUE,"Nợ HP",""))</f>
        <v/>
      </c>
      <c r="Q1587" s="174">
        <f t="shared" si="247"/>
        <v>1585</v>
      </c>
      <c r="R1587" s="175">
        <f t="shared" si="245"/>
        <v>1</v>
      </c>
    </row>
    <row r="1588" spans="1:18" ht="24.75" customHeight="1">
      <c r="A1588" s="54">
        <f t="shared" si="244"/>
        <v>1586</v>
      </c>
      <c r="B1588" s="55" t="str">
        <f t="shared" si="241"/>
        <v>K16I1232</v>
      </c>
      <c r="C1588" s="54">
        <f t="shared" si="242"/>
        <v>32</v>
      </c>
      <c r="D1588" s="50">
        <v>162337427</v>
      </c>
      <c r="E1588" s="57" t="s">
        <v>2211</v>
      </c>
      <c r="F1588" s="58" t="s">
        <v>642</v>
      </c>
      <c r="G1588" s="53" t="s">
        <v>1336</v>
      </c>
      <c r="H1588" s="51" t="s">
        <v>1400</v>
      </c>
      <c r="I1588" s="56">
        <v>400</v>
      </c>
      <c r="J1588" s="52" t="s">
        <v>2189</v>
      </c>
      <c r="K1588" s="171" t="str">
        <f t="shared" si="248"/>
        <v>400K16I12</v>
      </c>
      <c r="L1588" s="172">
        <f t="shared" si="243"/>
        <v>1</v>
      </c>
      <c r="M1588" s="173"/>
      <c r="N1588" s="174" t="str">
        <f t="shared" si="246"/>
        <v/>
      </c>
      <c r="O1588" s="190" t="str">
        <f>VLOOKUP(D1588,TH!D$3:K$3889,6,0)</f>
        <v>x</v>
      </c>
      <c r="P1588" s="175" t="str">
        <f>IF(M1588&lt;&gt;0,M1588,IF(ISNA(VLOOKUP(D1588,TH!D$4:K$3889,6,0))=TRUE,"Nợ HP",""))</f>
        <v/>
      </c>
      <c r="Q1588" s="174">
        <f t="shared" si="247"/>
        <v>1586</v>
      </c>
      <c r="R1588" s="175">
        <f t="shared" si="245"/>
        <v>1</v>
      </c>
    </row>
    <row r="1589" spans="1:18" ht="24.75" customHeight="1">
      <c r="A1589" s="54">
        <f t="shared" si="244"/>
        <v>1587</v>
      </c>
      <c r="B1589" s="55" t="str">
        <f t="shared" si="241"/>
        <v>K16I1233</v>
      </c>
      <c r="C1589" s="54">
        <f t="shared" si="242"/>
        <v>33</v>
      </c>
      <c r="D1589" s="50">
        <v>162333793</v>
      </c>
      <c r="E1589" s="57" t="s">
        <v>2212</v>
      </c>
      <c r="F1589" s="58" t="s">
        <v>546</v>
      </c>
      <c r="G1589" s="53" t="s">
        <v>867</v>
      </c>
      <c r="H1589" s="51" t="s">
        <v>1400</v>
      </c>
      <c r="I1589" s="56">
        <v>400</v>
      </c>
      <c r="J1589" s="52" t="s">
        <v>2189</v>
      </c>
      <c r="K1589" s="171" t="str">
        <f t="shared" si="248"/>
        <v>400K16I12</v>
      </c>
      <c r="L1589" s="172">
        <f t="shared" si="243"/>
        <v>1</v>
      </c>
      <c r="M1589" s="173"/>
      <c r="N1589" s="174" t="str">
        <f t="shared" si="246"/>
        <v/>
      </c>
      <c r="O1589" s="190" t="str">
        <f>VLOOKUP(D1589,TH!D$3:K$3889,6,0)</f>
        <v>x</v>
      </c>
      <c r="P1589" s="175" t="str">
        <f>IF(M1589&lt;&gt;0,M1589,IF(ISNA(VLOOKUP(D1589,TH!D$4:K$3889,6,0))=TRUE,"Nợ HP",""))</f>
        <v/>
      </c>
      <c r="Q1589" s="174">
        <f t="shared" si="247"/>
        <v>1587</v>
      </c>
      <c r="R1589" s="175">
        <f t="shared" si="245"/>
        <v>1</v>
      </c>
    </row>
    <row r="1590" spans="1:18" ht="24.75" customHeight="1">
      <c r="A1590" s="54">
        <f t="shared" si="244"/>
        <v>1588</v>
      </c>
      <c r="B1590" s="55" t="str">
        <f t="shared" si="241"/>
        <v>K16I1234</v>
      </c>
      <c r="C1590" s="54">
        <f t="shared" si="242"/>
        <v>34</v>
      </c>
      <c r="D1590" s="50">
        <v>162333794</v>
      </c>
      <c r="E1590" s="57" t="s">
        <v>2213</v>
      </c>
      <c r="F1590" s="58" t="s">
        <v>546</v>
      </c>
      <c r="G1590" s="53" t="s">
        <v>497</v>
      </c>
      <c r="H1590" s="51" t="s">
        <v>1354</v>
      </c>
      <c r="I1590" s="56">
        <v>400</v>
      </c>
      <c r="J1590" s="52" t="s">
        <v>2189</v>
      </c>
      <c r="K1590" s="171" t="str">
        <f t="shared" si="248"/>
        <v>400K16I12</v>
      </c>
      <c r="L1590" s="172">
        <f t="shared" si="243"/>
        <v>1</v>
      </c>
      <c r="M1590" s="173"/>
      <c r="N1590" s="174" t="str">
        <f t="shared" si="246"/>
        <v/>
      </c>
      <c r="O1590" s="190" t="str">
        <f>VLOOKUP(D1590,TH!D$3:K$3889,6,0)</f>
        <v>x</v>
      </c>
      <c r="P1590" s="175" t="str">
        <f>IF(M1590&lt;&gt;0,M1590,IF(ISNA(VLOOKUP(D1590,TH!D$4:K$3889,6,0))=TRUE,"Nợ HP",""))</f>
        <v/>
      </c>
      <c r="Q1590" s="174">
        <f t="shared" si="247"/>
        <v>1588</v>
      </c>
      <c r="R1590" s="175">
        <f t="shared" si="245"/>
        <v>1</v>
      </c>
    </row>
    <row r="1591" spans="1:18" ht="24.75" customHeight="1">
      <c r="A1591" s="54">
        <f t="shared" si="244"/>
        <v>1589</v>
      </c>
      <c r="B1591" s="55" t="str">
        <f t="shared" si="241"/>
        <v>K16I1235</v>
      </c>
      <c r="C1591" s="54">
        <f t="shared" si="242"/>
        <v>35</v>
      </c>
      <c r="D1591" s="50">
        <v>162333798</v>
      </c>
      <c r="E1591" s="57" t="s">
        <v>2214</v>
      </c>
      <c r="F1591" s="58" t="s">
        <v>649</v>
      </c>
      <c r="G1591" s="53" t="s">
        <v>658</v>
      </c>
      <c r="H1591" s="51" t="s">
        <v>1354</v>
      </c>
      <c r="I1591" s="56">
        <v>400</v>
      </c>
      <c r="J1591" s="52" t="s">
        <v>2189</v>
      </c>
      <c r="K1591" s="171" t="str">
        <f t="shared" si="248"/>
        <v>400K16I12</v>
      </c>
      <c r="L1591" s="172">
        <f t="shared" si="243"/>
        <v>1</v>
      </c>
      <c r="M1591" s="173"/>
      <c r="N1591" s="174" t="str">
        <f t="shared" si="246"/>
        <v/>
      </c>
      <c r="O1591" s="190" t="str">
        <f>VLOOKUP(D1591,TH!D$3:K$3889,6,0)</f>
        <v>x</v>
      </c>
      <c r="P1591" s="175" t="str">
        <f>IF(M1591&lt;&gt;0,M1591,IF(ISNA(VLOOKUP(D1591,TH!D$4:K$3889,6,0))=TRUE,"Nợ HP",""))</f>
        <v/>
      </c>
      <c r="Q1591" s="174">
        <f t="shared" si="247"/>
        <v>1589</v>
      </c>
      <c r="R1591" s="175">
        <f t="shared" si="245"/>
        <v>1</v>
      </c>
    </row>
    <row r="1592" spans="1:18" ht="24.75" customHeight="1">
      <c r="A1592" s="54">
        <f t="shared" si="244"/>
        <v>1590</v>
      </c>
      <c r="B1592" s="55" t="str">
        <f t="shared" si="241"/>
        <v>K16I1236</v>
      </c>
      <c r="C1592" s="54">
        <f t="shared" si="242"/>
        <v>36</v>
      </c>
      <c r="D1592" s="50">
        <v>162333803</v>
      </c>
      <c r="E1592" s="57" t="s">
        <v>2215</v>
      </c>
      <c r="F1592" s="58" t="s">
        <v>1479</v>
      </c>
      <c r="G1592" s="53" t="s">
        <v>375</v>
      </c>
      <c r="H1592" s="51" t="s">
        <v>1400</v>
      </c>
      <c r="I1592" s="56">
        <v>400</v>
      </c>
      <c r="J1592" s="52" t="s">
        <v>2189</v>
      </c>
      <c r="K1592" s="171" t="str">
        <f t="shared" si="248"/>
        <v>400K16I12</v>
      </c>
      <c r="L1592" s="172">
        <f t="shared" si="243"/>
        <v>1</v>
      </c>
      <c r="M1592" s="173"/>
      <c r="N1592" s="174" t="str">
        <f t="shared" si="246"/>
        <v/>
      </c>
      <c r="O1592" s="190" t="str">
        <f>VLOOKUP(D1592,TH!D$3:K$3889,6,0)</f>
        <v>x</v>
      </c>
      <c r="P1592" s="175" t="str">
        <f>IF(M1592&lt;&gt;0,M1592,IF(ISNA(VLOOKUP(D1592,TH!D$4:K$3889,6,0))=TRUE,"Nợ HP",""))</f>
        <v/>
      </c>
      <c r="Q1592" s="174">
        <f t="shared" si="247"/>
        <v>1590</v>
      </c>
      <c r="R1592" s="175">
        <f t="shared" si="245"/>
        <v>1</v>
      </c>
    </row>
    <row r="1593" spans="1:18" ht="24.75" customHeight="1">
      <c r="A1593" s="54">
        <f t="shared" si="244"/>
        <v>1591</v>
      </c>
      <c r="B1593" s="55" t="str">
        <f t="shared" si="241"/>
        <v>K16I1237</v>
      </c>
      <c r="C1593" s="54">
        <f t="shared" si="242"/>
        <v>37</v>
      </c>
      <c r="D1593" s="50">
        <v>162333809</v>
      </c>
      <c r="E1593" s="57" t="s">
        <v>469</v>
      </c>
      <c r="F1593" s="58" t="s">
        <v>556</v>
      </c>
      <c r="G1593" s="53" t="s">
        <v>947</v>
      </c>
      <c r="H1593" s="51" t="s">
        <v>1354</v>
      </c>
      <c r="I1593" s="56">
        <v>400</v>
      </c>
      <c r="J1593" s="52" t="s">
        <v>2189</v>
      </c>
      <c r="K1593" s="171" t="str">
        <f t="shared" si="248"/>
        <v>400K16I12</v>
      </c>
      <c r="L1593" s="172">
        <f t="shared" si="243"/>
        <v>1</v>
      </c>
      <c r="M1593" s="173"/>
      <c r="N1593" s="174" t="str">
        <f t="shared" si="246"/>
        <v/>
      </c>
      <c r="O1593" s="190" t="str">
        <f>VLOOKUP(D1593,TH!D$3:K$3889,6,0)</f>
        <v>x</v>
      </c>
      <c r="P1593" s="175" t="str">
        <f>IF(M1593&lt;&gt;0,M1593,IF(ISNA(VLOOKUP(D1593,TH!D$4:K$3889,6,0))=TRUE,"Nợ HP",""))</f>
        <v/>
      </c>
      <c r="Q1593" s="174">
        <f t="shared" si="247"/>
        <v>1591</v>
      </c>
      <c r="R1593" s="175">
        <f t="shared" si="245"/>
        <v>1</v>
      </c>
    </row>
    <row r="1594" spans="1:18" ht="24.75" customHeight="1">
      <c r="A1594" s="54">
        <f t="shared" si="244"/>
        <v>1592</v>
      </c>
      <c r="B1594" s="55" t="str">
        <f t="shared" si="241"/>
        <v>K16I1238</v>
      </c>
      <c r="C1594" s="54">
        <f t="shared" si="242"/>
        <v>38</v>
      </c>
      <c r="D1594" s="50">
        <v>162333814</v>
      </c>
      <c r="E1594" s="57" t="s">
        <v>2216</v>
      </c>
      <c r="F1594" s="58" t="s">
        <v>657</v>
      </c>
      <c r="G1594" s="53" t="s">
        <v>1019</v>
      </c>
      <c r="H1594" s="51" t="s">
        <v>1400</v>
      </c>
      <c r="I1594" s="56">
        <v>400</v>
      </c>
      <c r="J1594" s="52" t="s">
        <v>2189</v>
      </c>
      <c r="K1594" s="171" t="str">
        <f t="shared" si="248"/>
        <v>400K16I12</v>
      </c>
      <c r="L1594" s="172">
        <f t="shared" si="243"/>
        <v>1</v>
      </c>
      <c r="M1594" s="173"/>
      <c r="N1594" s="174" t="str">
        <f t="shared" si="246"/>
        <v/>
      </c>
      <c r="O1594" s="190" t="str">
        <f>VLOOKUP(D1594,TH!D$3:K$3889,6,0)</f>
        <v>x</v>
      </c>
      <c r="P1594" s="175" t="str">
        <f>IF(M1594&lt;&gt;0,M1594,IF(ISNA(VLOOKUP(D1594,TH!D$4:K$3889,6,0))=TRUE,"Nợ HP",""))</f>
        <v/>
      </c>
      <c r="Q1594" s="174">
        <f t="shared" si="247"/>
        <v>1592</v>
      </c>
      <c r="R1594" s="175">
        <f t="shared" si="245"/>
        <v>1</v>
      </c>
    </row>
    <row r="1595" spans="1:18" ht="24.75" customHeight="1">
      <c r="A1595" s="54">
        <f t="shared" si="244"/>
        <v>1593</v>
      </c>
      <c r="B1595" s="55" t="str">
        <f t="shared" si="241"/>
        <v>K16I1239</v>
      </c>
      <c r="C1595" s="54">
        <f t="shared" si="242"/>
        <v>39</v>
      </c>
      <c r="D1595" s="50">
        <v>162337321</v>
      </c>
      <c r="E1595" s="57" t="s">
        <v>2217</v>
      </c>
      <c r="F1595" s="58" t="s">
        <v>660</v>
      </c>
      <c r="G1595" s="53" t="s">
        <v>718</v>
      </c>
      <c r="H1595" s="51" t="s">
        <v>1354</v>
      </c>
      <c r="I1595" s="56">
        <v>400</v>
      </c>
      <c r="J1595" s="52" t="s">
        <v>2189</v>
      </c>
      <c r="K1595" s="171" t="str">
        <f t="shared" si="248"/>
        <v>400K16I12</v>
      </c>
      <c r="L1595" s="172">
        <f t="shared" si="243"/>
        <v>1</v>
      </c>
      <c r="M1595" s="173"/>
      <c r="N1595" s="174" t="str">
        <f t="shared" si="246"/>
        <v/>
      </c>
      <c r="O1595" s="190" t="str">
        <f>VLOOKUP(D1595,TH!D$3:K$3889,6,0)</f>
        <v>x</v>
      </c>
      <c r="P1595" s="175" t="str">
        <f>IF(M1595&lt;&gt;0,M1595,IF(ISNA(VLOOKUP(D1595,TH!D$4:K$3889,6,0))=TRUE,"Nợ HP",""))</f>
        <v/>
      </c>
      <c r="Q1595" s="174">
        <f t="shared" si="247"/>
        <v>1593</v>
      </c>
      <c r="R1595" s="175">
        <f t="shared" si="245"/>
        <v>1</v>
      </c>
    </row>
    <row r="1596" spans="1:18" ht="24.75" customHeight="1">
      <c r="A1596" s="54">
        <f t="shared" si="244"/>
        <v>1594</v>
      </c>
      <c r="B1596" s="55" t="str">
        <f t="shared" si="241"/>
        <v>K16I1240</v>
      </c>
      <c r="C1596" s="54">
        <f t="shared" si="242"/>
        <v>40</v>
      </c>
      <c r="D1596" s="50">
        <v>162333819</v>
      </c>
      <c r="E1596" s="57" t="s">
        <v>605</v>
      </c>
      <c r="F1596" s="58" t="s">
        <v>971</v>
      </c>
      <c r="G1596" s="53" t="s">
        <v>947</v>
      </c>
      <c r="H1596" s="51" t="s">
        <v>1354</v>
      </c>
      <c r="I1596" s="56">
        <v>400</v>
      </c>
      <c r="J1596" s="52" t="s">
        <v>2189</v>
      </c>
      <c r="K1596" s="171" t="str">
        <f t="shared" si="248"/>
        <v>400K16I12</v>
      </c>
      <c r="L1596" s="172">
        <f t="shared" si="243"/>
        <v>1</v>
      </c>
      <c r="M1596" s="173"/>
      <c r="N1596" s="174" t="str">
        <f t="shared" si="246"/>
        <v/>
      </c>
      <c r="O1596" s="190" t="str">
        <f>VLOOKUP(D1596,TH!D$3:K$3889,6,0)</f>
        <v>x</v>
      </c>
      <c r="P1596" s="175" t="str">
        <f>IF(M1596&lt;&gt;0,M1596,IF(ISNA(VLOOKUP(D1596,TH!D$4:K$3889,6,0))=TRUE,"Nợ HP",""))</f>
        <v/>
      </c>
      <c r="Q1596" s="174">
        <f t="shared" si="247"/>
        <v>1594</v>
      </c>
      <c r="R1596" s="175">
        <f t="shared" si="245"/>
        <v>1</v>
      </c>
    </row>
    <row r="1597" spans="1:18" ht="24.75" customHeight="1">
      <c r="A1597" s="54">
        <f t="shared" si="244"/>
        <v>1595</v>
      </c>
      <c r="B1597" s="55" t="str">
        <f t="shared" si="241"/>
        <v>K16I1241</v>
      </c>
      <c r="C1597" s="54">
        <f t="shared" si="242"/>
        <v>41</v>
      </c>
      <c r="D1597" s="50">
        <v>162333829</v>
      </c>
      <c r="E1597" s="57" t="s">
        <v>372</v>
      </c>
      <c r="F1597" s="58" t="s">
        <v>311</v>
      </c>
      <c r="G1597" s="53" t="s">
        <v>794</v>
      </c>
      <c r="H1597" s="51" t="s">
        <v>1349</v>
      </c>
      <c r="I1597" s="56">
        <v>400</v>
      </c>
      <c r="J1597" s="52" t="s">
        <v>2189</v>
      </c>
      <c r="K1597" s="171" t="str">
        <f t="shared" si="248"/>
        <v>400K16I12</v>
      </c>
      <c r="L1597" s="172">
        <f t="shared" si="243"/>
        <v>1</v>
      </c>
      <c r="M1597" s="173"/>
      <c r="N1597" s="174" t="str">
        <f t="shared" si="246"/>
        <v/>
      </c>
      <c r="O1597" s="190" t="str">
        <f>VLOOKUP(D1597,TH!D$3:K$3889,6,0)</f>
        <v>x</v>
      </c>
      <c r="P1597" s="175" t="str">
        <f>IF(M1597&lt;&gt;0,M1597,IF(ISNA(VLOOKUP(D1597,TH!D$4:K$3889,6,0))=TRUE,"Nợ HP",""))</f>
        <v/>
      </c>
      <c r="Q1597" s="174">
        <f t="shared" si="247"/>
        <v>1595</v>
      </c>
      <c r="R1597" s="175">
        <f t="shared" si="245"/>
        <v>1</v>
      </c>
    </row>
    <row r="1598" spans="1:18" ht="24.75" customHeight="1">
      <c r="A1598" s="54">
        <f t="shared" si="244"/>
        <v>1596</v>
      </c>
      <c r="B1598" s="55" t="str">
        <f t="shared" si="241"/>
        <v>K16I1242</v>
      </c>
      <c r="C1598" s="54">
        <f t="shared" si="242"/>
        <v>42</v>
      </c>
      <c r="D1598" s="50">
        <v>162333831</v>
      </c>
      <c r="E1598" s="57" t="s">
        <v>2218</v>
      </c>
      <c r="F1598" s="58" t="s">
        <v>667</v>
      </c>
      <c r="G1598" s="53" t="s">
        <v>349</v>
      </c>
      <c r="H1598" s="51" t="s">
        <v>1400</v>
      </c>
      <c r="I1598" s="56">
        <v>400</v>
      </c>
      <c r="J1598" s="52" t="s">
        <v>2189</v>
      </c>
      <c r="K1598" s="171" t="str">
        <f t="shared" si="248"/>
        <v>400K16I12</v>
      </c>
      <c r="L1598" s="172">
        <f t="shared" si="243"/>
        <v>1</v>
      </c>
      <c r="M1598" s="173"/>
      <c r="N1598" s="174" t="str">
        <f t="shared" si="246"/>
        <v/>
      </c>
      <c r="O1598" s="190" t="str">
        <f>VLOOKUP(D1598,TH!D$3:K$3889,6,0)</f>
        <v>x</v>
      </c>
      <c r="P1598" s="175" t="str">
        <f>IF(M1598&lt;&gt;0,M1598,IF(ISNA(VLOOKUP(D1598,TH!D$4:K$3889,6,0))=TRUE,"Nợ HP",""))</f>
        <v/>
      </c>
      <c r="Q1598" s="174">
        <f t="shared" si="247"/>
        <v>1596</v>
      </c>
      <c r="R1598" s="175">
        <f t="shared" si="245"/>
        <v>1</v>
      </c>
    </row>
    <row r="1599" spans="1:18" ht="24.75" customHeight="1">
      <c r="A1599" s="54">
        <f t="shared" si="244"/>
        <v>1597</v>
      </c>
      <c r="B1599" s="55" t="str">
        <f t="shared" si="241"/>
        <v>K16I1243</v>
      </c>
      <c r="C1599" s="54">
        <f t="shared" si="242"/>
        <v>43</v>
      </c>
      <c r="D1599" s="50">
        <v>162333832</v>
      </c>
      <c r="E1599" s="57" t="s">
        <v>2198</v>
      </c>
      <c r="F1599" s="58" t="s">
        <v>571</v>
      </c>
      <c r="G1599" s="53" t="s">
        <v>2219</v>
      </c>
      <c r="H1599" s="51" t="s">
        <v>1400</v>
      </c>
      <c r="I1599" s="56">
        <v>400</v>
      </c>
      <c r="J1599" s="52" t="s">
        <v>2189</v>
      </c>
      <c r="K1599" s="171" t="str">
        <f t="shared" si="248"/>
        <v>400K16I12</v>
      </c>
      <c r="L1599" s="172">
        <f t="shared" si="243"/>
        <v>1</v>
      </c>
      <c r="M1599" s="173"/>
      <c r="N1599" s="174" t="str">
        <f t="shared" si="246"/>
        <v/>
      </c>
      <c r="O1599" s="190" t="str">
        <f>VLOOKUP(D1599,TH!D$3:K$3889,6,0)</f>
        <v>x</v>
      </c>
      <c r="P1599" s="175" t="str">
        <f>IF(M1599&lt;&gt;0,M1599,IF(ISNA(VLOOKUP(D1599,TH!D$4:K$3889,6,0))=TRUE,"Nợ HP",""))</f>
        <v/>
      </c>
      <c r="Q1599" s="174">
        <f t="shared" si="247"/>
        <v>1597</v>
      </c>
      <c r="R1599" s="175">
        <f t="shared" si="245"/>
        <v>1</v>
      </c>
    </row>
    <row r="1600" spans="1:18" ht="24.75" customHeight="1">
      <c r="A1600" s="54">
        <f t="shared" si="244"/>
        <v>1598</v>
      </c>
      <c r="B1600" s="55" t="str">
        <f t="shared" si="241"/>
        <v>K16I1244</v>
      </c>
      <c r="C1600" s="54">
        <f t="shared" si="242"/>
        <v>44</v>
      </c>
      <c r="D1600" s="50">
        <v>162337355</v>
      </c>
      <c r="E1600" s="57" t="s">
        <v>2220</v>
      </c>
      <c r="F1600" s="58" t="s">
        <v>571</v>
      </c>
      <c r="G1600" s="53" t="s">
        <v>885</v>
      </c>
      <c r="H1600" s="51" t="s">
        <v>1400</v>
      </c>
      <c r="I1600" s="56">
        <v>400</v>
      </c>
      <c r="J1600" s="52" t="s">
        <v>2189</v>
      </c>
      <c r="K1600" s="171" t="str">
        <f t="shared" si="248"/>
        <v>400K16I12</v>
      </c>
      <c r="L1600" s="172">
        <f t="shared" si="243"/>
        <v>1</v>
      </c>
      <c r="M1600" s="173"/>
      <c r="N1600" s="174" t="str">
        <f t="shared" si="246"/>
        <v/>
      </c>
      <c r="O1600" s="190" t="str">
        <f>VLOOKUP(D1600,TH!D$3:K$3889,6,0)</f>
        <v>x</v>
      </c>
      <c r="P1600" s="175" t="str">
        <f>IF(M1600&lt;&gt;0,M1600,IF(ISNA(VLOOKUP(D1600,TH!D$4:K$3889,6,0))=TRUE,"Nợ HP",""))</f>
        <v/>
      </c>
      <c r="Q1600" s="174">
        <f t="shared" si="247"/>
        <v>1598</v>
      </c>
      <c r="R1600" s="175">
        <f t="shared" si="245"/>
        <v>1</v>
      </c>
    </row>
    <row r="1601" spans="1:18" ht="24.75" customHeight="1">
      <c r="A1601" s="54">
        <f t="shared" si="244"/>
        <v>1599</v>
      </c>
      <c r="B1601" s="55" t="str">
        <f t="shared" si="241"/>
        <v>K16I1301</v>
      </c>
      <c r="C1601" s="54">
        <f t="shared" si="242"/>
        <v>1</v>
      </c>
      <c r="D1601" s="50">
        <v>162524115</v>
      </c>
      <c r="E1601" s="57" t="s">
        <v>1357</v>
      </c>
      <c r="F1601" s="58" t="s">
        <v>1348</v>
      </c>
      <c r="G1601" s="53" t="s">
        <v>715</v>
      </c>
      <c r="H1601" s="51" t="s">
        <v>1437</v>
      </c>
      <c r="I1601" s="56">
        <v>404</v>
      </c>
      <c r="J1601" s="52" t="s">
        <v>2221</v>
      </c>
      <c r="K1601" s="171" t="str">
        <f t="shared" si="248"/>
        <v>404K16I13</v>
      </c>
      <c r="L1601" s="172">
        <f t="shared" si="243"/>
        <v>1</v>
      </c>
      <c r="M1601" s="173"/>
      <c r="N1601" s="174" t="str">
        <f t="shared" si="246"/>
        <v/>
      </c>
      <c r="O1601" s="190" t="str">
        <f>VLOOKUP(D1601,TH!D$3:K$3889,6,0)</f>
        <v>x</v>
      </c>
      <c r="P1601" s="175" t="str">
        <f>IF(M1601&lt;&gt;0,M1601,IF(ISNA(VLOOKUP(D1601,TH!D$4:K$3889,6,0))=TRUE,"Nợ HP",""))</f>
        <v/>
      </c>
      <c r="Q1601" s="174">
        <f t="shared" si="247"/>
        <v>1599</v>
      </c>
      <c r="R1601" s="175">
        <f t="shared" si="245"/>
        <v>1</v>
      </c>
    </row>
    <row r="1602" spans="1:18" ht="24.75" customHeight="1">
      <c r="A1602" s="54">
        <f t="shared" si="244"/>
        <v>1600</v>
      </c>
      <c r="B1602" s="55" t="str">
        <f t="shared" si="241"/>
        <v>K16I1302</v>
      </c>
      <c r="C1602" s="54">
        <f t="shared" si="242"/>
        <v>2</v>
      </c>
      <c r="D1602" s="50">
        <v>162524129</v>
      </c>
      <c r="E1602" s="57" t="s">
        <v>2222</v>
      </c>
      <c r="F1602" s="58" t="s">
        <v>486</v>
      </c>
      <c r="G1602" s="53" t="s">
        <v>382</v>
      </c>
      <c r="H1602" s="51" t="s">
        <v>1437</v>
      </c>
      <c r="I1602" s="56">
        <v>404</v>
      </c>
      <c r="J1602" s="52" t="s">
        <v>2221</v>
      </c>
      <c r="K1602" s="171" t="str">
        <f t="shared" si="248"/>
        <v>404K16I13</v>
      </c>
      <c r="L1602" s="172">
        <f t="shared" si="243"/>
        <v>1</v>
      </c>
      <c r="M1602" s="173"/>
      <c r="N1602" s="174" t="str">
        <f t="shared" si="246"/>
        <v/>
      </c>
      <c r="O1602" s="190" t="str">
        <f>VLOOKUP(D1602,TH!D$3:K$3889,6,0)</f>
        <v>x</v>
      </c>
      <c r="P1602" s="175" t="str">
        <f>IF(M1602&lt;&gt;0,M1602,IF(ISNA(VLOOKUP(D1602,TH!D$4:K$3889,6,0))=TRUE,"Nợ HP",""))</f>
        <v/>
      </c>
      <c r="Q1602" s="174">
        <f t="shared" si="247"/>
        <v>1600</v>
      </c>
      <c r="R1602" s="175">
        <f t="shared" si="245"/>
        <v>1</v>
      </c>
    </row>
    <row r="1603" spans="1:18" ht="24.75" customHeight="1">
      <c r="A1603" s="54">
        <f t="shared" si="244"/>
        <v>1601</v>
      </c>
      <c r="B1603" s="55" t="str">
        <f t="shared" ref="B1603:B1666" si="249">J1603&amp;TEXT(C1603,"00")</f>
        <v>K16I1303</v>
      </c>
      <c r="C1603" s="54">
        <f t="shared" ref="C1603:C1666" si="250">IF(J1603&lt;&gt;J1602,1,C1602+1)</f>
        <v>3</v>
      </c>
      <c r="D1603" s="50">
        <v>162524130</v>
      </c>
      <c r="E1603" s="57" t="s">
        <v>611</v>
      </c>
      <c r="F1603" s="58" t="s">
        <v>1186</v>
      </c>
      <c r="G1603" s="53" t="s">
        <v>862</v>
      </c>
      <c r="H1603" s="51" t="s">
        <v>1440</v>
      </c>
      <c r="I1603" s="56">
        <v>404</v>
      </c>
      <c r="J1603" s="52" t="s">
        <v>2221</v>
      </c>
      <c r="K1603" s="171" t="str">
        <f t="shared" si="248"/>
        <v>404K16I13</v>
      </c>
      <c r="L1603" s="172">
        <f t="shared" ref="L1603:L1666" si="251">COUNTIF($D$3:$D$4101,D1603)</f>
        <v>1</v>
      </c>
      <c r="M1603" s="173"/>
      <c r="N1603" s="174" t="str">
        <f t="shared" si="246"/>
        <v/>
      </c>
      <c r="O1603" s="190" t="str">
        <f>VLOOKUP(D1603,TH!D$3:K$3889,6,0)</f>
        <v>x</v>
      </c>
      <c r="P1603" s="175" t="str">
        <f>IF(M1603&lt;&gt;0,M1603,IF(ISNA(VLOOKUP(D1603,TH!D$4:K$3889,6,0))=TRUE,"Nợ HP",""))</f>
        <v/>
      </c>
      <c r="Q1603" s="174">
        <f t="shared" si="247"/>
        <v>1601</v>
      </c>
      <c r="R1603" s="175">
        <f t="shared" si="245"/>
        <v>1</v>
      </c>
    </row>
    <row r="1604" spans="1:18" ht="24.75" customHeight="1">
      <c r="A1604" s="54">
        <f t="shared" si="244"/>
        <v>1602</v>
      </c>
      <c r="B1604" s="55" t="str">
        <f t="shared" si="249"/>
        <v>K16I1304</v>
      </c>
      <c r="C1604" s="54">
        <f t="shared" si="250"/>
        <v>4</v>
      </c>
      <c r="D1604" s="50">
        <v>162526524</v>
      </c>
      <c r="E1604" s="57" t="s">
        <v>2223</v>
      </c>
      <c r="F1604" s="58" t="s">
        <v>2224</v>
      </c>
      <c r="G1604" s="53" t="s">
        <v>1258</v>
      </c>
      <c r="H1604" s="51" t="s">
        <v>1437</v>
      </c>
      <c r="I1604" s="56">
        <v>404</v>
      </c>
      <c r="J1604" s="52" t="s">
        <v>2221</v>
      </c>
      <c r="K1604" s="171" t="str">
        <f t="shared" si="248"/>
        <v>404K16I13</v>
      </c>
      <c r="L1604" s="172">
        <f t="shared" si="251"/>
        <v>1</v>
      </c>
      <c r="M1604" s="173"/>
      <c r="N1604" s="174" t="str">
        <f t="shared" si="246"/>
        <v/>
      </c>
      <c r="O1604" s="190" t="str">
        <f>VLOOKUP(D1604,TH!D$3:K$3889,6,0)</f>
        <v>x</v>
      </c>
      <c r="P1604" s="175" t="str">
        <f>IF(M1604&lt;&gt;0,M1604,IF(ISNA(VLOOKUP(D1604,TH!D$4:K$3889,6,0))=TRUE,"Nợ HP",""))</f>
        <v/>
      </c>
      <c r="Q1604" s="174">
        <f t="shared" si="247"/>
        <v>1602</v>
      </c>
      <c r="R1604" s="175">
        <f t="shared" si="245"/>
        <v>1</v>
      </c>
    </row>
    <row r="1605" spans="1:18" ht="24.75" customHeight="1">
      <c r="A1605" s="54">
        <f t="shared" si="244"/>
        <v>1603</v>
      </c>
      <c r="B1605" s="55" t="str">
        <f t="shared" si="249"/>
        <v>K16I1305</v>
      </c>
      <c r="C1605" s="54">
        <f t="shared" si="250"/>
        <v>5</v>
      </c>
      <c r="D1605" s="50">
        <v>162524139</v>
      </c>
      <c r="E1605" s="57" t="s">
        <v>2225</v>
      </c>
      <c r="F1605" s="58" t="s">
        <v>1579</v>
      </c>
      <c r="G1605" s="53" t="s">
        <v>2226</v>
      </c>
      <c r="H1605" s="51" t="s">
        <v>1440</v>
      </c>
      <c r="I1605" s="56">
        <v>404</v>
      </c>
      <c r="J1605" s="52" t="s">
        <v>2221</v>
      </c>
      <c r="K1605" s="171" t="str">
        <f t="shared" si="248"/>
        <v>404K16I13</v>
      </c>
      <c r="L1605" s="172">
        <f t="shared" si="251"/>
        <v>1</v>
      </c>
      <c r="M1605" s="173"/>
      <c r="N1605" s="174" t="str">
        <f t="shared" si="246"/>
        <v/>
      </c>
      <c r="O1605" s="190" t="str">
        <f>VLOOKUP(D1605,TH!D$3:K$3889,6,0)</f>
        <v>x</v>
      </c>
      <c r="P1605" s="175" t="str">
        <f>IF(M1605&lt;&gt;0,M1605,IF(ISNA(VLOOKUP(D1605,TH!D$4:K$3889,6,0))=TRUE,"Nợ HP",""))</f>
        <v/>
      </c>
      <c r="Q1605" s="174">
        <f t="shared" si="247"/>
        <v>1603</v>
      </c>
      <c r="R1605" s="175">
        <f t="shared" si="245"/>
        <v>1</v>
      </c>
    </row>
    <row r="1606" spans="1:18" ht="24.75" customHeight="1">
      <c r="A1606" s="54">
        <f t="shared" si="244"/>
        <v>1604</v>
      </c>
      <c r="B1606" s="55" t="str">
        <f t="shared" si="249"/>
        <v>K16I1306</v>
      </c>
      <c r="C1606" s="54">
        <f t="shared" si="250"/>
        <v>6</v>
      </c>
      <c r="D1606" s="50">
        <v>162524141</v>
      </c>
      <c r="E1606" s="57" t="s">
        <v>2227</v>
      </c>
      <c r="F1606" s="58" t="s">
        <v>1579</v>
      </c>
      <c r="G1606" s="53" t="s">
        <v>1365</v>
      </c>
      <c r="H1606" s="51" t="s">
        <v>1437</v>
      </c>
      <c r="I1606" s="56">
        <v>404</v>
      </c>
      <c r="J1606" s="52" t="s">
        <v>2221</v>
      </c>
      <c r="K1606" s="171" t="str">
        <f t="shared" si="248"/>
        <v>404K16I13</v>
      </c>
      <c r="L1606" s="172">
        <f t="shared" si="251"/>
        <v>1</v>
      </c>
      <c r="M1606" s="173"/>
      <c r="N1606" s="174" t="str">
        <f t="shared" si="246"/>
        <v/>
      </c>
      <c r="O1606" s="190" t="str">
        <f>VLOOKUP(D1606,TH!D$3:K$3889,6,0)</f>
        <v>x</v>
      </c>
      <c r="P1606" s="175" t="str">
        <f>IF(M1606&lt;&gt;0,M1606,IF(ISNA(VLOOKUP(D1606,TH!D$4:K$3889,6,0))=TRUE,"Nợ HP",""))</f>
        <v/>
      </c>
      <c r="Q1606" s="174">
        <f t="shared" si="247"/>
        <v>1604</v>
      </c>
      <c r="R1606" s="175">
        <f t="shared" si="245"/>
        <v>1</v>
      </c>
    </row>
    <row r="1607" spans="1:18" ht="24.75" customHeight="1">
      <c r="A1607" s="54">
        <f t="shared" si="244"/>
        <v>1605</v>
      </c>
      <c r="B1607" s="55" t="str">
        <f t="shared" si="249"/>
        <v>K16I1307</v>
      </c>
      <c r="C1607" s="54">
        <f t="shared" si="250"/>
        <v>7</v>
      </c>
      <c r="D1607" s="50">
        <v>162524155</v>
      </c>
      <c r="E1607" s="57" t="s">
        <v>2228</v>
      </c>
      <c r="F1607" s="58" t="s">
        <v>1983</v>
      </c>
      <c r="G1607" s="53" t="s">
        <v>362</v>
      </c>
      <c r="H1607" s="51" t="s">
        <v>1437</v>
      </c>
      <c r="I1607" s="56">
        <v>404</v>
      </c>
      <c r="J1607" s="52" t="s">
        <v>2221</v>
      </c>
      <c r="K1607" s="171" t="str">
        <f t="shared" si="248"/>
        <v>404K16I13</v>
      </c>
      <c r="L1607" s="172">
        <f t="shared" si="251"/>
        <v>1</v>
      </c>
      <c r="M1607" s="173"/>
      <c r="N1607" s="174" t="str">
        <f t="shared" si="246"/>
        <v/>
      </c>
      <c r="O1607" s="190" t="str">
        <f>VLOOKUP(D1607,TH!D$3:K$3889,6,0)</f>
        <v>x</v>
      </c>
      <c r="P1607" s="175" t="str">
        <f>IF(M1607&lt;&gt;0,M1607,IF(ISNA(VLOOKUP(D1607,TH!D$4:K$3889,6,0))=TRUE,"Nợ HP",""))</f>
        <v/>
      </c>
      <c r="Q1607" s="174">
        <f t="shared" si="247"/>
        <v>1605</v>
      </c>
      <c r="R1607" s="175">
        <f t="shared" si="245"/>
        <v>1</v>
      </c>
    </row>
    <row r="1608" spans="1:18" ht="24.75" customHeight="1">
      <c r="A1608" s="54">
        <f t="shared" ref="A1608:A1671" si="252">A1607+1</f>
        <v>1606</v>
      </c>
      <c r="B1608" s="55" t="str">
        <f t="shared" si="249"/>
        <v>K16I1308</v>
      </c>
      <c r="C1608" s="54">
        <f t="shared" si="250"/>
        <v>8</v>
      </c>
      <c r="D1608" s="50">
        <v>162524162</v>
      </c>
      <c r="E1608" s="57" t="s">
        <v>2229</v>
      </c>
      <c r="F1608" s="58" t="s">
        <v>323</v>
      </c>
      <c r="G1608" s="53" t="s">
        <v>1031</v>
      </c>
      <c r="H1608" s="51" t="s">
        <v>1437</v>
      </c>
      <c r="I1608" s="56">
        <v>404</v>
      </c>
      <c r="J1608" s="52" t="s">
        <v>2221</v>
      </c>
      <c r="K1608" s="171" t="str">
        <f t="shared" si="248"/>
        <v>404K16I13</v>
      </c>
      <c r="L1608" s="172">
        <f t="shared" si="251"/>
        <v>1</v>
      </c>
      <c r="M1608" s="173"/>
      <c r="N1608" s="174" t="str">
        <f t="shared" si="246"/>
        <v/>
      </c>
      <c r="O1608" s="190" t="str">
        <f>VLOOKUP(D1608,TH!D$3:K$3889,6,0)</f>
        <v>x</v>
      </c>
      <c r="P1608" s="175" t="str">
        <f>IF(M1608&lt;&gt;0,M1608,IF(ISNA(VLOOKUP(D1608,TH!D$4:K$3889,6,0))=TRUE,"Nợ HP",""))</f>
        <v/>
      </c>
      <c r="Q1608" s="174">
        <f t="shared" si="247"/>
        <v>1606</v>
      </c>
      <c r="R1608" s="175">
        <f t="shared" ref="R1608:R1671" si="253">R1607</f>
        <v>1</v>
      </c>
    </row>
    <row r="1609" spans="1:18" ht="24.75" customHeight="1">
      <c r="A1609" s="54">
        <f t="shared" si="252"/>
        <v>1607</v>
      </c>
      <c r="B1609" s="55" t="str">
        <f t="shared" si="249"/>
        <v>K16I1309</v>
      </c>
      <c r="C1609" s="54">
        <f t="shared" si="250"/>
        <v>9</v>
      </c>
      <c r="D1609" s="50">
        <v>162524163</v>
      </c>
      <c r="E1609" s="57" t="s">
        <v>2230</v>
      </c>
      <c r="F1609" s="58" t="s">
        <v>323</v>
      </c>
      <c r="G1609" s="53" t="s">
        <v>1567</v>
      </c>
      <c r="H1609" s="51" t="s">
        <v>1440</v>
      </c>
      <c r="I1609" s="56">
        <v>404</v>
      </c>
      <c r="J1609" s="52" t="s">
        <v>2221</v>
      </c>
      <c r="K1609" s="171" t="str">
        <f t="shared" si="248"/>
        <v>404K16I13</v>
      </c>
      <c r="L1609" s="172">
        <f t="shared" si="251"/>
        <v>1</v>
      </c>
      <c r="M1609" s="173"/>
      <c r="N1609" s="174" t="str">
        <f t="shared" ref="N1609:N1673" si="254">IF(M1609&lt;&gt;0,"Học Ghép","")</f>
        <v/>
      </c>
      <c r="O1609" s="190" t="str">
        <f>VLOOKUP(D1609,TH!D$3:K$3889,6,0)</f>
        <v>x</v>
      </c>
      <c r="P1609" s="175" t="str">
        <f>IF(M1609&lt;&gt;0,M1609,IF(ISNA(VLOOKUP(D1609,TH!D$4:K$3889,6,0))=TRUE,"Nợ HP",""))</f>
        <v/>
      </c>
      <c r="Q1609" s="174">
        <f t="shared" si="247"/>
        <v>1607</v>
      </c>
      <c r="R1609" s="175">
        <f t="shared" si="253"/>
        <v>1</v>
      </c>
    </row>
    <row r="1610" spans="1:18" ht="24.75" customHeight="1">
      <c r="A1610" s="54">
        <f t="shared" si="252"/>
        <v>1608</v>
      </c>
      <c r="B1610" s="55" t="str">
        <f t="shared" si="249"/>
        <v>K16I1310</v>
      </c>
      <c r="C1610" s="54">
        <f t="shared" si="250"/>
        <v>10</v>
      </c>
      <c r="D1610" s="50">
        <v>162526447</v>
      </c>
      <c r="E1610" s="57" t="s">
        <v>2231</v>
      </c>
      <c r="F1610" s="58" t="s">
        <v>323</v>
      </c>
      <c r="G1610" s="53" t="s">
        <v>819</v>
      </c>
      <c r="H1610" s="51" t="s">
        <v>1440</v>
      </c>
      <c r="I1610" s="56">
        <v>404</v>
      </c>
      <c r="J1610" s="52" t="s">
        <v>2221</v>
      </c>
      <c r="K1610" s="171" t="str">
        <f t="shared" si="248"/>
        <v>404K16I13</v>
      </c>
      <c r="L1610" s="172">
        <f t="shared" si="251"/>
        <v>1</v>
      </c>
      <c r="M1610" s="173"/>
      <c r="N1610" s="174" t="str">
        <f t="shared" si="254"/>
        <v/>
      </c>
      <c r="O1610" s="190" t="str">
        <f>VLOOKUP(D1610,TH!D$3:K$3889,6,0)</f>
        <v>x</v>
      </c>
      <c r="P1610" s="175" t="str">
        <f>IF(M1610&lt;&gt;0,M1610,IF(ISNA(VLOOKUP(D1610,TH!D$4:K$3889,6,0))=TRUE,"Nợ HP",""))</f>
        <v/>
      </c>
      <c r="Q1610" s="174">
        <f t="shared" si="247"/>
        <v>1608</v>
      </c>
      <c r="R1610" s="175">
        <f t="shared" si="253"/>
        <v>1</v>
      </c>
    </row>
    <row r="1611" spans="1:18" ht="24.75" customHeight="1">
      <c r="A1611" s="54">
        <f t="shared" si="252"/>
        <v>1609</v>
      </c>
      <c r="B1611" s="55" t="str">
        <f t="shared" si="249"/>
        <v>K16I1311</v>
      </c>
      <c r="C1611" s="54">
        <f t="shared" si="250"/>
        <v>11</v>
      </c>
      <c r="D1611" s="50">
        <v>162524170</v>
      </c>
      <c r="E1611" s="57" t="s">
        <v>2232</v>
      </c>
      <c r="F1611" s="58" t="s">
        <v>328</v>
      </c>
      <c r="G1611" s="53" t="s">
        <v>392</v>
      </c>
      <c r="H1611" s="51" t="s">
        <v>1440</v>
      </c>
      <c r="I1611" s="56">
        <v>404</v>
      </c>
      <c r="J1611" s="52" t="s">
        <v>2221</v>
      </c>
      <c r="K1611" s="171" t="str">
        <f t="shared" si="248"/>
        <v>404K16I13</v>
      </c>
      <c r="L1611" s="172">
        <f t="shared" si="251"/>
        <v>1</v>
      </c>
      <c r="M1611" s="173"/>
      <c r="N1611" s="174" t="str">
        <f t="shared" si="254"/>
        <v/>
      </c>
      <c r="O1611" s="190" t="str">
        <f>VLOOKUP(D1611,TH!D$3:K$3889,6,0)</f>
        <v>x</v>
      </c>
      <c r="P1611" s="175" t="str">
        <f>IF(M1611&lt;&gt;0,M1611,IF(ISNA(VLOOKUP(D1611,TH!D$4:K$3889,6,0))=TRUE,"Nợ HP",""))</f>
        <v/>
      </c>
      <c r="Q1611" s="174">
        <f t="shared" ref="Q1611:Q1674" si="255">Q1610+1</f>
        <v>1609</v>
      </c>
      <c r="R1611" s="175">
        <f t="shared" si="253"/>
        <v>1</v>
      </c>
    </row>
    <row r="1612" spans="1:18" ht="24.75" customHeight="1">
      <c r="A1612" s="54">
        <f t="shared" si="252"/>
        <v>1610</v>
      </c>
      <c r="B1612" s="55" t="str">
        <f t="shared" si="249"/>
        <v>K16I1312</v>
      </c>
      <c r="C1612" s="54">
        <f t="shared" si="250"/>
        <v>12</v>
      </c>
      <c r="D1612" s="50">
        <v>162524179</v>
      </c>
      <c r="E1612" s="57" t="s">
        <v>1381</v>
      </c>
      <c r="F1612" s="58" t="s">
        <v>199</v>
      </c>
      <c r="G1612" s="53" t="s">
        <v>1252</v>
      </c>
      <c r="H1612" s="51" t="s">
        <v>1437</v>
      </c>
      <c r="I1612" s="56">
        <v>404</v>
      </c>
      <c r="J1612" s="52" t="s">
        <v>2221</v>
      </c>
      <c r="K1612" s="171" t="str">
        <f t="shared" si="248"/>
        <v>404K16I13</v>
      </c>
      <c r="L1612" s="172">
        <f t="shared" si="251"/>
        <v>1</v>
      </c>
      <c r="M1612" s="173"/>
      <c r="N1612" s="174" t="str">
        <f t="shared" si="254"/>
        <v/>
      </c>
      <c r="O1612" s="190" t="str">
        <f>VLOOKUP(D1612,TH!D$3:K$3889,6,0)</f>
        <v>x</v>
      </c>
      <c r="P1612" s="175" t="str">
        <f>IF(M1612&lt;&gt;0,M1612,IF(ISNA(VLOOKUP(D1612,TH!D$4:K$3889,6,0))=TRUE,"Nợ HP",""))</f>
        <v/>
      </c>
      <c r="Q1612" s="174">
        <f t="shared" si="255"/>
        <v>1610</v>
      </c>
      <c r="R1612" s="175">
        <f t="shared" si="253"/>
        <v>1</v>
      </c>
    </row>
    <row r="1613" spans="1:18" ht="24.75" customHeight="1">
      <c r="A1613" s="54">
        <f t="shared" si="252"/>
        <v>1611</v>
      </c>
      <c r="B1613" s="55" t="str">
        <f t="shared" si="249"/>
        <v>K16I1313</v>
      </c>
      <c r="C1613" s="54">
        <f t="shared" si="250"/>
        <v>13</v>
      </c>
      <c r="D1613" s="50">
        <v>162524180</v>
      </c>
      <c r="E1613" s="57" t="s">
        <v>452</v>
      </c>
      <c r="F1613" s="58" t="s">
        <v>199</v>
      </c>
      <c r="G1613" s="53" t="s">
        <v>920</v>
      </c>
      <c r="H1613" s="51" t="s">
        <v>1440</v>
      </c>
      <c r="I1613" s="56">
        <v>404</v>
      </c>
      <c r="J1613" s="52" t="s">
        <v>2221</v>
      </c>
      <c r="K1613" s="171" t="str">
        <f t="shared" si="248"/>
        <v>404K16I13</v>
      </c>
      <c r="L1613" s="172">
        <f t="shared" si="251"/>
        <v>1</v>
      </c>
      <c r="M1613" s="173"/>
      <c r="N1613" s="174" t="str">
        <f t="shared" si="254"/>
        <v/>
      </c>
      <c r="O1613" s="190" t="str">
        <f>VLOOKUP(D1613,TH!D$3:K$3889,6,0)</f>
        <v>x</v>
      </c>
      <c r="P1613" s="175" t="str">
        <f>IF(M1613&lt;&gt;0,M1613,IF(ISNA(VLOOKUP(D1613,TH!D$4:K$3889,6,0))=TRUE,"Nợ HP",""))</f>
        <v/>
      </c>
      <c r="Q1613" s="174">
        <f t="shared" si="255"/>
        <v>1611</v>
      </c>
      <c r="R1613" s="175">
        <f t="shared" si="253"/>
        <v>1</v>
      </c>
    </row>
    <row r="1614" spans="1:18" ht="24.75" customHeight="1">
      <c r="A1614" s="54">
        <f t="shared" si="252"/>
        <v>1612</v>
      </c>
      <c r="B1614" s="55" t="str">
        <f t="shared" si="249"/>
        <v>K16I1314</v>
      </c>
      <c r="C1614" s="54">
        <f t="shared" si="250"/>
        <v>14</v>
      </c>
      <c r="D1614" s="50">
        <v>162524187</v>
      </c>
      <c r="E1614" s="57" t="s">
        <v>2233</v>
      </c>
      <c r="F1614" s="58" t="s">
        <v>586</v>
      </c>
      <c r="G1614" s="53" t="s">
        <v>2234</v>
      </c>
      <c r="H1614" s="51" t="s">
        <v>1437</v>
      </c>
      <c r="I1614" s="56">
        <v>404</v>
      </c>
      <c r="J1614" s="52" t="s">
        <v>2221</v>
      </c>
      <c r="K1614" s="171" t="str">
        <f t="shared" si="248"/>
        <v>404K16I13</v>
      </c>
      <c r="L1614" s="172">
        <f t="shared" si="251"/>
        <v>1</v>
      </c>
      <c r="M1614" s="173"/>
      <c r="N1614" s="174" t="str">
        <f t="shared" si="254"/>
        <v/>
      </c>
      <c r="O1614" s="190" t="str">
        <f>VLOOKUP(D1614,TH!D$3:K$3889,6,0)</f>
        <v>x</v>
      </c>
      <c r="P1614" s="175" t="str">
        <f>IF(M1614&lt;&gt;0,M1614,IF(ISNA(VLOOKUP(D1614,TH!D$4:K$3889,6,0))=TRUE,"Nợ HP",""))</f>
        <v/>
      </c>
      <c r="Q1614" s="174">
        <f t="shared" si="255"/>
        <v>1612</v>
      </c>
      <c r="R1614" s="175">
        <f t="shared" si="253"/>
        <v>1</v>
      </c>
    </row>
    <row r="1615" spans="1:18" ht="24.75" customHeight="1">
      <c r="A1615" s="54">
        <f t="shared" si="252"/>
        <v>1613</v>
      </c>
      <c r="B1615" s="55" t="str">
        <f t="shared" si="249"/>
        <v>K16I1315</v>
      </c>
      <c r="C1615" s="54">
        <f t="shared" si="250"/>
        <v>15</v>
      </c>
      <c r="D1615" s="50">
        <v>162524194</v>
      </c>
      <c r="E1615" s="57" t="s">
        <v>1661</v>
      </c>
      <c r="F1615" s="58" t="s">
        <v>2081</v>
      </c>
      <c r="G1615" s="53" t="s">
        <v>1132</v>
      </c>
      <c r="H1615" s="51" t="s">
        <v>1437</v>
      </c>
      <c r="I1615" s="56">
        <v>404</v>
      </c>
      <c r="J1615" s="52" t="s">
        <v>2221</v>
      </c>
      <c r="K1615" s="171" t="str">
        <f t="shared" si="248"/>
        <v>404K16I13</v>
      </c>
      <c r="L1615" s="172">
        <f t="shared" si="251"/>
        <v>1</v>
      </c>
      <c r="M1615" s="173"/>
      <c r="N1615" s="174" t="str">
        <f t="shared" si="254"/>
        <v/>
      </c>
      <c r="O1615" s="190" t="str">
        <f>VLOOKUP(D1615,TH!D$3:K$3889,6,0)</f>
        <v>x</v>
      </c>
      <c r="P1615" s="175" t="str">
        <f>IF(M1615&lt;&gt;0,M1615,IF(ISNA(VLOOKUP(D1615,TH!D$4:K$3889,6,0))=TRUE,"Nợ HP",""))</f>
        <v/>
      </c>
      <c r="Q1615" s="174">
        <f t="shared" si="255"/>
        <v>1613</v>
      </c>
      <c r="R1615" s="175">
        <f t="shared" si="253"/>
        <v>1</v>
      </c>
    </row>
    <row r="1616" spans="1:18" ht="24.75" customHeight="1">
      <c r="A1616" s="54">
        <f t="shared" si="252"/>
        <v>1614</v>
      </c>
      <c r="B1616" s="55" t="str">
        <f t="shared" si="249"/>
        <v>K16I1316</v>
      </c>
      <c r="C1616" s="54">
        <f t="shared" si="250"/>
        <v>16</v>
      </c>
      <c r="D1616" s="50">
        <v>162524199</v>
      </c>
      <c r="E1616" s="57" t="s">
        <v>695</v>
      </c>
      <c r="F1616" s="58" t="s">
        <v>432</v>
      </c>
      <c r="G1616" s="53" t="s">
        <v>959</v>
      </c>
      <c r="H1616" s="51" t="s">
        <v>1440</v>
      </c>
      <c r="I1616" s="56">
        <v>404</v>
      </c>
      <c r="J1616" s="52" t="s">
        <v>2221</v>
      </c>
      <c r="K1616" s="171" t="str">
        <f t="shared" si="248"/>
        <v>404K16I13</v>
      </c>
      <c r="L1616" s="172">
        <f t="shared" si="251"/>
        <v>1</v>
      </c>
      <c r="M1616" s="173"/>
      <c r="N1616" s="174" t="str">
        <f t="shared" si="254"/>
        <v/>
      </c>
      <c r="O1616" s="190" t="e">
        <f>VLOOKUP(D1616,TH!D$3:K$3889,6,0)</f>
        <v>#N/A</v>
      </c>
      <c r="P1616" s="175" t="str">
        <f>IF(M1616&lt;&gt;0,M1616,IF(ISNA(VLOOKUP(D1616,TH!D$4:K$3889,6,0))=TRUE,"Nợ HP",""))</f>
        <v>Nợ HP</v>
      </c>
      <c r="Q1616" s="174">
        <f t="shared" si="255"/>
        <v>1614</v>
      </c>
      <c r="R1616" s="175">
        <f t="shared" si="253"/>
        <v>1</v>
      </c>
    </row>
    <row r="1617" spans="1:18" ht="24.75" customHeight="1">
      <c r="A1617" s="54">
        <f t="shared" si="252"/>
        <v>1615</v>
      </c>
      <c r="B1617" s="55" t="str">
        <f t="shared" si="249"/>
        <v>K16I1317</v>
      </c>
      <c r="C1617" s="54">
        <f t="shared" si="250"/>
        <v>17</v>
      </c>
      <c r="D1617" s="50">
        <v>162524208</v>
      </c>
      <c r="E1617" s="57" t="s">
        <v>1900</v>
      </c>
      <c r="F1617" s="58" t="s">
        <v>211</v>
      </c>
      <c r="G1617" s="53" t="s">
        <v>1276</v>
      </c>
      <c r="H1617" s="51" t="s">
        <v>1440</v>
      </c>
      <c r="I1617" s="56">
        <v>404</v>
      </c>
      <c r="J1617" s="52" t="s">
        <v>2221</v>
      </c>
      <c r="K1617" s="171" t="str">
        <f t="shared" si="248"/>
        <v>404K16I13</v>
      </c>
      <c r="L1617" s="172">
        <f t="shared" si="251"/>
        <v>1</v>
      </c>
      <c r="M1617" s="173"/>
      <c r="N1617" s="174" t="str">
        <f t="shared" si="254"/>
        <v/>
      </c>
      <c r="O1617" s="190" t="str">
        <f>VLOOKUP(D1617,TH!D$3:K$3889,6,0)</f>
        <v>x</v>
      </c>
      <c r="P1617" s="175" t="str">
        <f>IF(M1617&lt;&gt;0,M1617,IF(ISNA(VLOOKUP(D1617,TH!D$4:K$3889,6,0))=TRUE,"Nợ HP",""))</f>
        <v/>
      </c>
      <c r="Q1617" s="174">
        <f t="shared" si="255"/>
        <v>1615</v>
      </c>
      <c r="R1617" s="175">
        <f t="shared" si="253"/>
        <v>1</v>
      </c>
    </row>
    <row r="1618" spans="1:18" ht="24.75" customHeight="1">
      <c r="A1618" s="54">
        <f t="shared" si="252"/>
        <v>1616</v>
      </c>
      <c r="B1618" s="55" t="str">
        <f t="shared" si="249"/>
        <v>K16I1318</v>
      </c>
      <c r="C1618" s="54">
        <f t="shared" si="250"/>
        <v>18</v>
      </c>
      <c r="D1618" s="50">
        <v>162524216</v>
      </c>
      <c r="E1618" s="57" t="s">
        <v>441</v>
      </c>
      <c r="F1618" s="58" t="s">
        <v>437</v>
      </c>
      <c r="G1618" s="53" t="s">
        <v>1234</v>
      </c>
      <c r="H1618" s="51" t="s">
        <v>1440</v>
      </c>
      <c r="I1618" s="56">
        <v>404</v>
      </c>
      <c r="J1618" s="52" t="s">
        <v>2221</v>
      </c>
      <c r="K1618" s="171" t="str">
        <f t="shared" si="248"/>
        <v>404K16I13</v>
      </c>
      <c r="L1618" s="172">
        <f t="shared" si="251"/>
        <v>1</v>
      </c>
      <c r="M1618" s="173"/>
      <c r="N1618" s="174" t="str">
        <f t="shared" si="254"/>
        <v/>
      </c>
      <c r="O1618" s="190" t="str">
        <f>VLOOKUP(D1618,TH!D$3:K$3889,6,0)</f>
        <v>x</v>
      </c>
      <c r="P1618" s="175" t="str">
        <f>IF(M1618&lt;&gt;0,M1618,IF(ISNA(VLOOKUP(D1618,TH!D$4:K$3889,6,0))=TRUE,"Nợ HP",""))</f>
        <v/>
      </c>
      <c r="Q1618" s="174">
        <f t="shared" si="255"/>
        <v>1616</v>
      </c>
      <c r="R1618" s="175">
        <f t="shared" si="253"/>
        <v>1</v>
      </c>
    </row>
    <row r="1619" spans="1:18" ht="24.75" customHeight="1">
      <c r="A1619" s="54">
        <f t="shared" si="252"/>
        <v>1617</v>
      </c>
      <c r="B1619" s="55" t="str">
        <f t="shared" si="249"/>
        <v>K16I1319</v>
      </c>
      <c r="C1619" s="54">
        <f t="shared" si="250"/>
        <v>19</v>
      </c>
      <c r="D1619" s="50">
        <v>162524229</v>
      </c>
      <c r="E1619" s="57" t="s">
        <v>2235</v>
      </c>
      <c r="F1619" s="58" t="s">
        <v>221</v>
      </c>
      <c r="G1619" s="53" t="s">
        <v>329</v>
      </c>
      <c r="H1619" s="51" t="s">
        <v>1440</v>
      </c>
      <c r="I1619" s="56">
        <v>404</v>
      </c>
      <c r="J1619" s="52" t="s">
        <v>2221</v>
      </c>
      <c r="K1619" s="171" t="str">
        <f t="shared" si="248"/>
        <v>404K16I13</v>
      </c>
      <c r="L1619" s="172">
        <f t="shared" si="251"/>
        <v>1</v>
      </c>
      <c r="M1619" s="173"/>
      <c r="N1619" s="174" t="str">
        <f t="shared" si="254"/>
        <v/>
      </c>
      <c r="O1619" s="190" t="str">
        <f>VLOOKUP(D1619,TH!D$3:K$3889,6,0)</f>
        <v>x</v>
      </c>
      <c r="P1619" s="175" t="str">
        <f>IF(M1619&lt;&gt;0,M1619,IF(ISNA(VLOOKUP(D1619,TH!D$4:K$3889,6,0))=TRUE,"Nợ HP",""))</f>
        <v/>
      </c>
      <c r="Q1619" s="174">
        <f t="shared" si="255"/>
        <v>1617</v>
      </c>
      <c r="R1619" s="175">
        <f t="shared" si="253"/>
        <v>1</v>
      </c>
    </row>
    <row r="1620" spans="1:18" ht="24.75" customHeight="1">
      <c r="A1620" s="54">
        <f t="shared" si="252"/>
        <v>1618</v>
      </c>
      <c r="B1620" s="55" t="str">
        <f t="shared" si="249"/>
        <v>K16I1320</v>
      </c>
      <c r="C1620" s="54">
        <f t="shared" si="250"/>
        <v>20</v>
      </c>
      <c r="D1620" s="50">
        <v>162524233</v>
      </c>
      <c r="E1620" s="57" t="s">
        <v>2236</v>
      </c>
      <c r="F1620" s="58" t="s">
        <v>2237</v>
      </c>
      <c r="G1620" s="53" t="s">
        <v>1271</v>
      </c>
      <c r="H1620" s="51" t="s">
        <v>1437</v>
      </c>
      <c r="I1620" s="56">
        <v>404</v>
      </c>
      <c r="J1620" s="52" t="s">
        <v>2221</v>
      </c>
      <c r="K1620" s="171" t="str">
        <f t="shared" si="248"/>
        <v>404K16I13</v>
      </c>
      <c r="L1620" s="172">
        <f t="shared" si="251"/>
        <v>1</v>
      </c>
      <c r="M1620" s="173"/>
      <c r="N1620" s="174" t="str">
        <f t="shared" si="254"/>
        <v/>
      </c>
      <c r="O1620" s="190" t="str">
        <f>VLOOKUP(D1620,TH!D$3:K$3889,6,0)</f>
        <v>x</v>
      </c>
      <c r="P1620" s="175" t="str">
        <f>IF(M1620&lt;&gt;0,M1620,IF(ISNA(VLOOKUP(D1620,TH!D$4:K$3889,6,0))=TRUE,"Nợ HP",""))</f>
        <v/>
      </c>
      <c r="Q1620" s="174">
        <f t="shared" si="255"/>
        <v>1618</v>
      </c>
      <c r="R1620" s="175">
        <f t="shared" si="253"/>
        <v>1</v>
      </c>
    </row>
    <row r="1621" spans="1:18" ht="24.75" customHeight="1">
      <c r="A1621" s="54">
        <f t="shared" si="252"/>
        <v>1619</v>
      </c>
      <c r="B1621" s="55" t="str">
        <f t="shared" si="249"/>
        <v>K16I1321</v>
      </c>
      <c r="C1621" s="54">
        <f t="shared" si="250"/>
        <v>21</v>
      </c>
      <c r="D1621" s="50">
        <v>162524255</v>
      </c>
      <c r="E1621" s="57" t="s">
        <v>2238</v>
      </c>
      <c r="F1621" s="58" t="s">
        <v>1143</v>
      </c>
      <c r="G1621" s="53" t="s">
        <v>1586</v>
      </c>
      <c r="H1621" s="51" t="s">
        <v>1437</v>
      </c>
      <c r="I1621" s="56">
        <v>404</v>
      </c>
      <c r="J1621" s="52" t="s">
        <v>2221</v>
      </c>
      <c r="K1621" s="171" t="str">
        <f t="shared" si="248"/>
        <v>404K16I13</v>
      </c>
      <c r="L1621" s="172">
        <f t="shared" si="251"/>
        <v>1</v>
      </c>
      <c r="M1621" s="173"/>
      <c r="N1621" s="174" t="str">
        <f t="shared" si="254"/>
        <v/>
      </c>
      <c r="O1621" s="190" t="str">
        <f>VLOOKUP(D1621,TH!D$3:K$3889,6,0)</f>
        <v>x</v>
      </c>
      <c r="P1621" s="175" t="str">
        <f>IF(M1621&lt;&gt;0,M1621,IF(ISNA(VLOOKUP(D1621,TH!D$4:K$3889,6,0))=TRUE,"Nợ HP",""))</f>
        <v/>
      </c>
      <c r="Q1621" s="174">
        <f t="shared" si="255"/>
        <v>1619</v>
      </c>
      <c r="R1621" s="175">
        <f t="shared" si="253"/>
        <v>1</v>
      </c>
    </row>
    <row r="1622" spans="1:18" ht="24.75" customHeight="1">
      <c r="A1622" s="54">
        <f t="shared" si="252"/>
        <v>1620</v>
      </c>
      <c r="B1622" s="55" t="str">
        <f t="shared" si="249"/>
        <v>K16I1322</v>
      </c>
      <c r="C1622" s="54">
        <f t="shared" si="250"/>
        <v>22</v>
      </c>
      <c r="D1622" s="50">
        <v>162524258</v>
      </c>
      <c r="E1622" s="57" t="s">
        <v>2239</v>
      </c>
      <c r="F1622" s="58" t="s">
        <v>112</v>
      </c>
      <c r="G1622" s="53" t="s">
        <v>1361</v>
      </c>
      <c r="H1622" s="51" t="s">
        <v>1440</v>
      </c>
      <c r="I1622" s="56">
        <v>404</v>
      </c>
      <c r="J1622" s="52" t="s">
        <v>2221</v>
      </c>
      <c r="K1622" s="171" t="str">
        <f t="shared" si="248"/>
        <v>404K16I13</v>
      </c>
      <c r="L1622" s="172">
        <f t="shared" si="251"/>
        <v>1</v>
      </c>
      <c r="M1622" s="173"/>
      <c r="N1622" s="174" t="str">
        <f t="shared" si="254"/>
        <v/>
      </c>
      <c r="O1622" s="190" t="str">
        <f>VLOOKUP(D1622,TH!D$3:K$3889,6,0)</f>
        <v>x</v>
      </c>
      <c r="P1622" s="175" t="str">
        <f>IF(M1622&lt;&gt;0,M1622,IF(ISNA(VLOOKUP(D1622,TH!D$4:K$3889,6,0))=TRUE,"Nợ HP",""))</f>
        <v/>
      </c>
      <c r="Q1622" s="174">
        <f t="shared" si="255"/>
        <v>1620</v>
      </c>
      <c r="R1622" s="175">
        <f t="shared" si="253"/>
        <v>1</v>
      </c>
    </row>
    <row r="1623" spans="1:18" ht="24.75" customHeight="1">
      <c r="A1623" s="54">
        <f t="shared" si="252"/>
        <v>1621</v>
      </c>
      <c r="B1623" s="55" t="str">
        <f t="shared" si="249"/>
        <v>K16I1323</v>
      </c>
      <c r="C1623" s="54">
        <f t="shared" si="250"/>
        <v>23</v>
      </c>
      <c r="D1623" s="50">
        <v>162527272</v>
      </c>
      <c r="E1623" s="57" t="s">
        <v>198</v>
      </c>
      <c r="F1623" s="58" t="s">
        <v>453</v>
      </c>
      <c r="G1623" s="53" t="s">
        <v>1473</v>
      </c>
      <c r="H1623" s="51" t="s">
        <v>1440</v>
      </c>
      <c r="I1623" s="56">
        <v>404</v>
      </c>
      <c r="J1623" s="52" t="s">
        <v>2221</v>
      </c>
      <c r="K1623" s="171" t="str">
        <f t="shared" si="248"/>
        <v>404K16I13</v>
      </c>
      <c r="L1623" s="172">
        <f t="shared" si="251"/>
        <v>1</v>
      </c>
      <c r="M1623" s="173"/>
      <c r="N1623" s="174" t="str">
        <f t="shared" si="254"/>
        <v/>
      </c>
      <c r="O1623" s="190" t="str">
        <f>VLOOKUP(D1623,TH!D$3:K$3889,6,0)</f>
        <v>x</v>
      </c>
      <c r="P1623" s="175" t="str">
        <f>IF(M1623&lt;&gt;0,M1623,IF(ISNA(VLOOKUP(D1623,TH!D$4:K$3889,6,0))=TRUE,"Nợ HP",""))</f>
        <v/>
      </c>
      <c r="Q1623" s="174">
        <f t="shared" si="255"/>
        <v>1621</v>
      </c>
      <c r="R1623" s="175">
        <f t="shared" si="253"/>
        <v>1</v>
      </c>
    </row>
    <row r="1624" spans="1:18" ht="24.75" customHeight="1">
      <c r="A1624" s="54">
        <f t="shared" si="252"/>
        <v>1622</v>
      </c>
      <c r="B1624" s="55" t="str">
        <f t="shared" si="249"/>
        <v>K16I1324</v>
      </c>
      <c r="C1624" s="54">
        <f t="shared" si="250"/>
        <v>24</v>
      </c>
      <c r="D1624" s="50">
        <v>162524282</v>
      </c>
      <c r="E1624" s="57" t="s">
        <v>1487</v>
      </c>
      <c r="F1624" s="58" t="s">
        <v>455</v>
      </c>
      <c r="G1624" s="53" t="s">
        <v>1905</v>
      </c>
      <c r="H1624" s="51" t="s">
        <v>1437</v>
      </c>
      <c r="I1624" s="56">
        <v>404</v>
      </c>
      <c r="J1624" s="52" t="s">
        <v>2221</v>
      </c>
      <c r="K1624" s="171" t="str">
        <f t="shared" si="248"/>
        <v>404K16I13</v>
      </c>
      <c r="L1624" s="172">
        <f t="shared" si="251"/>
        <v>1</v>
      </c>
      <c r="M1624" s="173"/>
      <c r="N1624" s="174" t="str">
        <f t="shared" si="254"/>
        <v/>
      </c>
      <c r="O1624" s="190" t="str">
        <f>VLOOKUP(D1624,TH!D$3:K$3889,6,0)</f>
        <v>x</v>
      </c>
      <c r="P1624" s="175" t="str">
        <f>IF(M1624&lt;&gt;0,M1624,IF(ISNA(VLOOKUP(D1624,TH!D$4:K$3889,6,0))=TRUE,"Nợ HP",""))</f>
        <v/>
      </c>
      <c r="Q1624" s="174">
        <f t="shared" si="255"/>
        <v>1622</v>
      </c>
      <c r="R1624" s="175">
        <f t="shared" si="253"/>
        <v>1</v>
      </c>
    </row>
    <row r="1625" spans="1:18" ht="24.75" customHeight="1">
      <c r="A1625" s="54">
        <f t="shared" si="252"/>
        <v>1623</v>
      </c>
      <c r="B1625" s="55" t="str">
        <f t="shared" si="249"/>
        <v>K16I1325</v>
      </c>
      <c r="C1625" s="54">
        <f t="shared" si="250"/>
        <v>25</v>
      </c>
      <c r="D1625" s="50">
        <v>162524287</v>
      </c>
      <c r="E1625" s="57" t="s">
        <v>2240</v>
      </c>
      <c r="F1625" s="58" t="s">
        <v>459</v>
      </c>
      <c r="G1625" s="53" t="s">
        <v>377</v>
      </c>
      <c r="H1625" s="51" t="s">
        <v>1440</v>
      </c>
      <c r="I1625" s="56">
        <v>404</v>
      </c>
      <c r="J1625" s="52" t="s">
        <v>2221</v>
      </c>
      <c r="K1625" s="171" t="str">
        <f t="shared" si="248"/>
        <v>404K16I13</v>
      </c>
      <c r="L1625" s="172">
        <f t="shared" si="251"/>
        <v>1</v>
      </c>
      <c r="M1625" s="173"/>
      <c r="N1625" s="174" t="str">
        <f t="shared" si="254"/>
        <v/>
      </c>
      <c r="O1625" s="190" t="str">
        <f>VLOOKUP(D1625,TH!D$3:K$3889,6,0)</f>
        <v>x</v>
      </c>
      <c r="P1625" s="175" t="str">
        <f>IF(M1625&lt;&gt;0,M1625,IF(ISNA(VLOOKUP(D1625,TH!D$4:K$3889,6,0))=TRUE,"Nợ HP",""))</f>
        <v/>
      </c>
      <c r="Q1625" s="174">
        <f t="shared" si="255"/>
        <v>1623</v>
      </c>
      <c r="R1625" s="175">
        <f t="shared" si="253"/>
        <v>1</v>
      </c>
    </row>
    <row r="1626" spans="1:18" ht="24.75" customHeight="1">
      <c r="A1626" s="54">
        <f t="shared" si="252"/>
        <v>1624</v>
      </c>
      <c r="B1626" s="55" t="str">
        <f t="shared" si="249"/>
        <v>K16I1326</v>
      </c>
      <c r="C1626" s="54">
        <f t="shared" si="250"/>
        <v>26</v>
      </c>
      <c r="D1626" s="50">
        <v>162324887</v>
      </c>
      <c r="E1626" s="57" t="s">
        <v>2241</v>
      </c>
      <c r="F1626" s="58" t="s">
        <v>467</v>
      </c>
      <c r="G1626" s="53" t="s">
        <v>598</v>
      </c>
      <c r="H1626" s="51" t="s">
        <v>1440</v>
      </c>
      <c r="I1626" s="56">
        <v>404</v>
      </c>
      <c r="J1626" s="52" t="s">
        <v>2221</v>
      </c>
      <c r="K1626" s="171" t="str">
        <f t="shared" si="248"/>
        <v>404K16I13</v>
      </c>
      <c r="L1626" s="172">
        <f t="shared" si="251"/>
        <v>1</v>
      </c>
      <c r="M1626" s="173"/>
      <c r="N1626" s="174" t="str">
        <f t="shared" si="254"/>
        <v/>
      </c>
      <c r="O1626" s="190" t="str">
        <f>VLOOKUP(D1626,TH!D$3:K$3889,6,0)</f>
        <v>x</v>
      </c>
      <c r="P1626" s="175" t="str">
        <f>IF(M1626&lt;&gt;0,M1626,IF(ISNA(VLOOKUP(D1626,TH!D$4:K$3889,6,0))=TRUE,"Nợ HP",""))</f>
        <v/>
      </c>
      <c r="Q1626" s="174">
        <f t="shared" si="255"/>
        <v>1624</v>
      </c>
      <c r="R1626" s="175">
        <f t="shared" si="253"/>
        <v>1</v>
      </c>
    </row>
    <row r="1627" spans="1:18" ht="24.75" customHeight="1">
      <c r="A1627" s="54">
        <f t="shared" si="252"/>
        <v>1625</v>
      </c>
      <c r="B1627" s="55" t="str">
        <f t="shared" si="249"/>
        <v>K16I1327</v>
      </c>
      <c r="C1627" s="54">
        <f t="shared" si="250"/>
        <v>27</v>
      </c>
      <c r="D1627" s="50">
        <v>162526531</v>
      </c>
      <c r="E1627" s="57" t="s">
        <v>2242</v>
      </c>
      <c r="F1627" s="58" t="s">
        <v>259</v>
      </c>
      <c r="G1627" s="53" t="s">
        <v>1588</v>
      </c>
      <c r="H1627" s="51" t="s">
        <v>1437</v>
      </c>
      <c r="I1627" s="56">
        <v>404</v>
      </c>
      <c r="J1627" s="52" t="s">
        <v>2221</v>
      </c>
      <c r="K1627" s="171" t="str">
        <f t="shared" si="248"/>
        <v>404K16I13</v>
      </c>
      <c r="L1627" s="172">
        <f t="shared" si="251"/>
        <v>1</v>
      </c>
      <c r="M1627" s="173"/>
      <c r="N1627" s="174" t="str">
        <f t="shared" si="254"/>
        <v/>
      </c>
      <c r="O1627" s="190" t="str">
        <f>VLOOKUP(D1627,TH!D$3:K$3889,6,0)</f>
        <v>x</v>
      </c>
      <c r="P1627" s="175" t="str">
        <f>IF(M1627&lt;&gt;0,M1627,IF(ISNA(VLOOKUP(D1627,TH!D$4:K$3889,6,0))=TRUE,"Nợ HP",""))</f>
        <v/>
      </c>
      <c r="Q1627" s="174">
        <f t="shared" si="255"/>
        <v>1625</v>
      </c>
      <c r="R1627" s="175">
        <f t="shared" si="253"/>
        <v>1</v>
      </c>
    </row>
    <row r="1628" spans="1:18" ht="24.75" customHeight="1">
      <c r="A1628" s="54">
        <f t="shared" si="252"/>
        <v>1626</v>
      </c>
      <c r="B1628" s="55" t="str">
        <f t="shared" si="249"/>
        <v>K16I1328</v>
      </c>
      <c r="C1628" s="54">
        <f t="shared" si="250"/>
        <v>28</v>
      </c>
      <c r="D1628" s="50">
        <v>162524323</v>
      </c>
      <c r="E1628" s="57" t="s">
        <v>2243</v>
      </c>
      <c r="F1628" s="58" t="s">
        <v>121</v>
      </c>
      <c r="G1628" s="53" t="s">
        <v>1336</v>
      </c>
      <c r="H1628" s="51" t="s">
        <v>1440</v>
      </c>
      <c r="I1628" s="56">
        <v>404</v>
      </c>
      <c r="J1628" s="52" t="s">
        <v>2221</v>
      </c>
      <c r="K1628" s="171" t="str">
        <f t="shared" si="248"/>
        <v>404K16I13</v>
      </c>
      <c r="L1628" s="172">
        <f t="shared" si="251"/>
        <v>1</v>
      </c>
      <c r="M1628" s="173"/>
      <c r="N1628" s="174" t="str">
        <f t="shared" si="254"/>
        <v/>
      </c>
      <c r="O1628" s="190" t="str">
        <f>VLOOKUP(D1628,TH!D$3:K$3889,6,0)</f>
        <v>x</v>
      </c>
      <c r="P1628" s="175" t="str">
        <f>IF(M1628&lt;&gt;0,M1628,IF(ISNA(VLOOKUP(D1628,TH!D$4:K$3889,6,0))=TRUE,"Nợ HP",""))</f>
        <v/>
      </c>
      <c r="Q1628" s="174">
        <f t="shared" si="255"/>
        <v>1626</v>
      </c>
      <c r="R1628" s="175">
        <f t="shared" si="253"/>
        <v>1</v>
      </c>
    </row>
    <row r="1629" spans="1:18" ht="24.75" customHeight="1">
      <c r="A1629" s="54">
        <f t="shared" si="252"/>
        <v>1627</v>
      </c>
      <c r="B1629" s="55" t="str">
        <f t="shared" si="249"/>
        <v>K16I1329</v>
      </c>
      <c r="C1629" s="54">
        <f t="shared" si="250"/>
        <v>29</v>
      </c>
      <c r="D1629" s="50">
        <v>162527535</v>
      </c>
      <c r="E1629" s="57" t="s">
        <v>2244</v>
      </c>
      <c r="F1629" s="58" t="s">
        <v>121</v>
      </c>
      <c r="G1629" s="53" t="s">
        <v>1518</v>
      </c>
      <c r="H1629" s="51" t="s">
        <v>1440</v>
      </c>
      <c r="I1629" s="56">
        <v>404</v>
      </c>
      <c r="J1629" s="52" t="s">
        <v>2221</v>
      </c>
      <c r="K1629" s="171" t="str">
        <f t="shared" si="248"/>
        <v>404K16I13</v>
      </c>
      <c r="L1629" s="172">
        <f t="shared" si="251"/>
        <v>1</v>
      </c>
      <c r="M1629" s="173"/>
      <c r="N1629" s="174" t="str">
        <f t="shared" si="254"/>
        <v/>
      </c>
      <c r="O1629" s="190" t="str">
        <f>VLOOKUP(D1629,TH!D$3:K$3889,6,0)</f>
        <v>x</v>
      </c>
      <c r="P1629" s="175" t="str">
        <f>IF(M1629&lt;&gt;0,M1629,IF(ISNA(VLOOKUP(D1629,TH!D$4:K$3889,6,0))=TRUE,"Nợ HP",""))</f>
        <v/>
      </c>
      <c r="Q1629" s="174">
        <f t="shared" si="255"/>
        <v>1627</v>
      </c>
      <c r="R1629" s="175">
        <f t="shared" si="253"/>
        <v>1</v>
      </c>
    </row>
    <row r="1630" spans="1:18" ht="24.75" customHeight="1">
      <c r="A1630" s="54">
        <f t="shared" si="252"/>
        <v>1628</v>
      </c>
      <c r="B1630" s="55" t="str">
        <f t="shared" si="249"/>
        <v>K16I1330</v>
      </c>
      <c r="C1630" s="54">
        <f t="shared" si="250"/>
        <v>30</v>
      </c>
      <c r="D1630" s="50">
        <v>162524328</v>
      </c>
      <c r="E1630" s="57" t="s">
        <v>2245</v>
      </c>
      <c r="F1630" s="58" t="s">
        <v>361</v>
      </c>
      <c r="G1630" s="53" t="s">
        <v>969</v>
      </c>
      <c r="H1630" s="51" t="s">
        <v>1437</v>
      </c>
      <c r="I1630" s="56">
        <v>404</v>
      </c>
      <c r="J1630" s="52" t="s">
        <v>2221</v>
      </c>
      <c r="K1630" s="171" t="str">
        <f t="shared" si="248"/>
        <v>404K16I13</v>
      </c>
      <c r="L1630" s="172">
        <f t="shared" si="251"/>
        <v>1</v>
      </c>
      <c r="M1630" s="173"/>
      <c r="N1630" s="174" t="str">
        <f t="shared" si="254"/>
        <v/>
      </c>
      <c r="O1630" s="190" t="str">
        <f>VLOOKUP(D1630,TH!D$3:K$3889,6,0)</f>
        <v>x</v>
      </c>
      <c r="P1630" s="175" t="str">
        <f>IF(M1630&lt;&gt;0,M1630,IF(ISNA(VLOOKUP(D1630,TH!D$4:K$3889,6,0))=TRUE,"Nợ HP",""))</f>
        <v/>
      </c>
      <c r="Q1630" s="174">
        <f t="shared" si="255"/>
        <v>1628</v>
      </c>
      <c r="R1630" s="175">
        <f t="shared" si="253"/>
        <v>1</v>
      </c>
    </row>
    <row r="1631" spans="1:18" ht="24.75" customHeight="1">
      <c r="A1631" s="54">
        <f t="shared" si="252"/>
        <v>1629</v>
      </c>
      <c r="B1631" s="55" t="str">
        <f t="shared" si="249"/>
        <v>K16I1331</v>
      </c>
      <c r="C1631" s="54">
        <f t="shared" si="250"/>
        <v>31</v>
      </c>
      <c r="D1631" s="50">
        <v>162524333</v>
      </c>
      <c r="E1631" s="57" t="s">
        <v>2246</v>
      </c>
      <c r="F1631" s="58" t="s">
        <v>2063</v>
      </c>
      <c r="G1631" s="53" t="s">
        <v>1346</v>
      </c>
      <c r="H1631" s="51" t="s">
        <v>1437</v>
      </c>
      <c r="I1631" s="56">
        <v>404</v>
      </c>
      <c r="J1631" s="52" t="s">
        <v>2221</v>
      </c>
      <c r="K1631" s="171" t="str">
        <f t="shared" si="248"/>
        <v>404K16I13</v>
      </c>
      <c r="L1631" s="172">
        <f t="shared" si="251"/>
        <v>1</v>
      </c>
      <c r="M1631" s="173"/>
      <c r="N1631" s="174" t="str">
        <f t="shared" si="254"/>
        <v/>
      </c>
      <c r="O1631" s="190" t="str">
        <f>VLOOKUP(D1631,TH!D$3:K$3889,6,0)</f>
        <v>x</v>
      </c>
      <c r="P1631" s="175" t="str">
        <f>IF(M1631&lt;&gt;0,M1631,IF(ISNA(VLOOKUP(D1631,TH!D$4:K$3889,6,0))=TRUE,"Nợ HP",""))</f>
        <v/>
      </c>
      <c r="Q1631" s="174">
        <f t="shared" si="255"/>
        <v>1629</v>
      </c>
      <c r="R1631" s="175">
        <f t="shared" si="253"/>
        <v>1</v>
      </c>
    </row>
    <row r="1632" spans="1:18" ht="24.75" customHeight="1">
      <c r="A1632" s="54">
        <f t="shared" si="252"/>
        <v>1630</v>
      </c>
      <c r="B1632" s="55" t="str">
        <f t="shared" si="249"/>
        <v>K16I1332</v>
      </c>
      <c r="C1632" s="54">
        <f t="shared" si="250"/>
        <v>32</v>
      </c>
      <c r="D1632" s="50">
        <v>162524337</v>
      </c>
      <c r="E1632" s="57" t="s">
        <v>2247</v>
      </c>
      <c r="F1632" s="58" t="s">
        <v>539</v>
      </c>
      <c r="G1632" s="53" t="s">
        <v>1542</v>
      </c>
      <c r="H1632" s="51" t="s">
        <v>1440</v>
      </c>
      <c r="I1632" s="56">
        <v>404</v>
      </c>
      <c r="J1632" s="52" t="s">
        <v>2221</v>
      </c>
      <c r="K1632" s="171" t="str">
        <f t="shared" si="248"/>
        <v>404K16I13</v>
      </c>
      <c r="L1632" s="172">
        <f t="shared" si="251"/>
        <v>1</v>
      </c>
      <c r="M1632" s="173"/>
      <c r="N1632" s="174" t="str">
        <f t="shared" si="254"/>
        <v/>
      </c>
      <c r="O1632" s="190" t="str">
        <f>VLOOKUP(D1632,TH!D$3:K$3889,6,0)</f>
        <v>x</v>
      </c>
      <c r="P1632" s="175" t="str">
        <f>IF(M1632&lt;&gt;0,M1632,IF(ISNA(VLOOKUP(D1632,TH!D$4:K$3889,6,0))=TRUE,"Nợ HP",""))</f>
        <v/>
      </c>
      <c r="Q1632" s="174">
        <f t="shared" si="255"/>
        <v>1630</v>
      </c>
      <c r="R1632" s="175">
        <f t="shared" si="253"/>
        <v>1</v>
      </c>
    </row>
    <row r="1633" spans="1:18" ht="24.75" customHeight="1">
      <c r="A1633" s="54">
        <f t="shared" si="252"/>
        <v>1631</v>
      </c>
      <c r="B1633" s="55" t="str">
        <f t="shared" si="249"/>
        <v>K16I1333</v>
      </c>
      <c r="C1633" s="54">
        <f t="shared" si="250"/>
        <v>33</v>
      </c>
      <c r="D1633" s="50">
        <v>162524349</v>
      </c>
      <c r="E1633" s="57" t="s">
        <v>2248</v>
      </c>
      <c r="F1633" s="58" t="s">
        <v>143</v>
      </c>
      <c r="G1633" s="53" t="s">
        <v>1092</v>
      </c>
      <c r="H1633" s="51" t="s">
        <v>1437</v>
      </c>
      <c r="I1633" s="56">
        <v>404</v>
      </c>
      <c r="J1633" s="52" t="s">
        <v>2221</v>
      </c>
      <c r="K1633" s="171" t="str">
        <f t="shared" si="248"/>
        <v>404K16I13</v>
      </c>
      <c r="L1633" s="172">
        <f t="shared" si="251"/>
        <v>1</v>
      </c>
      <c r="M1633" s="173"/>
      <c r="N1633" s="174" t="str">
        <f t="shared" si="254"/>
        <v/>
      </c>
      <c r="O1633" s="190" t="str">
        <f>VLOOKUP(D1633,TH!D$3:K$3889,6,0)</f>
        <v>x</v>
      </c>
      <c r="P1633" s="175" t="str">
        <f>IF(M1633&lt;&gt;0,M1633,IF(ISNA(VLOOKUP(D1633,TH!D$4:K$3889,6,0))=TRUE,"Nợ HP",""))</f>
        <v/>
      </c>
      <c r="Q1633" s="174">
        <f t="shared" si="255"/>
        <v>1631</v>
      </c>
      <c r="R1633" s="175">
        <f t="shared" si="253"/>
        <v>1</v>
      </c>
    </row>
    <row r="1634" spans="1:18" ht="24.75" customHeight="1">
      <c r="A1634" s="54">
        <f t="shared" si="252"/>
        <v>1632</v>
      </c>
      <c r="B1634" s="55" t="str">
        <f t="shared" si="249"/>
        <v>K16I1334</v>
      </c>
      <c r="C1634" s="54">
        <f t="shared" si="250"/>
        <v>34</v>
      </c>
      <c r="D1634" s="50">
        <v>152523743</v>
      </c>
      <c r="E1634" s="57" t="s">
        <v>2249</v>
      </c>
      <c r="F1634" s="58" t="s">
        <v>1387</v>
      </c>
      <c r="G1634" s="53" t="s">
        <v>986</v>
      </c>
      <c r="H1634" s="51" t="s">
        <v>1437</v>
      </c>
      <c r="I1634" s="56">
        <v>404</v>
      </c>
      <c r="J1634" s="52" t="s">
        <v>2221</v>
      </c>
      <c r="K1634" s="171" t="str">
        <f t="shared" si="248"/>
        <v>404K16I13</v>
      </c>
      <c r="L1634" s="172">
        <f t="shared" si="251"/>
        <v>1</v>
      </c>
      <c r="M1634" s="173"/>
      <c r="N1634" s="174" t="str">
        <f t="shared" si="254"/>
        <v/>
      </c>
      <c r="O1634" s="190" t="str">
        <f>VLOOKUP(D1634,TH!D$3:K$3889,6,0)</f>
        <v>x</v>
      </c>
      <c r="P1634" s="175" t="str">
        <f>IF(M1634&lt;&gt;0,M1634,IF(ISNA(VLOOKUP(D1634,TH!D$4:K$3889,6,0))=TRUE,"Nợ HP",""))</f>
        <v/>
      </c>
      <c r="Q1634" s="174">
        <f t="shared" si="255"/>
        <v>1632</v>
      </c>
      <c r="R1634" s="175">
        <f t="shared" si="253"/>
        <v>1</v>
      </c>
    </row>
    <row r="1635" spans="1:18" ht="24.75" customHeight="1">
      <c r="A1635" s="54">
        <f t="shared" si="252"/>
        <v>1633</v>
      </c>
      <c r="B1635" s="55" t="str">
        <f t="shared" si="249"/>
        <v>K16I1335</v>
      </c>
      <c r="C1635" s="54">
        <f t="shared" si="250"/>
        <v>35</v>
      </c>
      <c r="D1635" s="50">
        <v>162526810</v>
      </c>
      <c r="E1635" s="57" t="s">
        <v>1559</v>
      </c>
      <c r="F1635" s="58" t="s">
        <v>381</v>
      </c>
      <c r="G1635" s="53" t="s">
        <v>313</v>
      </c>
      <c r="H1635" s="51" t="s">
        <v>1437</v>
      </c>
      <c r="I1635" s="56">
        <v>404</v>
      </c>
      <c r="J1635" s="52" t="s">
        <v>2221</v>
      </c>
      <c r="K1635" s="171" t="str">
        <f t="shared" si="248"/>
        <v>404K16I13</v>
      </c>
      <c r="L1635" s="172">
        <f t="shared" si="251"/>
        <v>1</v>
      </c>
      <c r="M1635" s="173"/>
      <c r="N1635" s="174" t="str">
        <f t="shared" si="254"/>
        <v/>
      </c>
      <c r="O1635" s="190" t="str">
        <f>VLOOKUP(D1635,TH!D$3:K$3889,6,0)</f>
        <v>x</v>
      </c>
      <c r="P1635" s="175" t="str">
        <f>IF(M1635&lt;&gt;0,M1635,IF(ISNA(VLOOKUP(D1635,TH!D$4:K$3889,6,0))=TRUE,"Nợ HP",""))</f>
        <v/>
      </c>
      <c r="Q1635" s="174">
        <f t="shared" si="255"/>
        <v>1633</v>
      </c>
      <c r="R1635" s="175">
        <f t="shared" si="253"/>
        <v>1</v>
      </c>
    </row>
    <row r="1636" spans="1:18" ht="24.75" customHeight="1">
      <c r="A1636" s="54">
        <f t="shared" si="252"/>
        <v>1634</v>
      </c>
      <c r="B1636" s="55" t="str">
        <f t="shared" si="249"/>
        <v>K16I1336</v>
      </c>
      <c r="C1636" s="54">
        <f t="shared" si="250"/>
        <v>36</v>
      </c>
      <c r="D1636" s="50">
        <v>162524360</v>
      </c>
      <c r="E1636" s="57" t="s">
        <v>369</v>
      </c>
      <c r="F1636" s="58" t="s">
        <v>642</v>
      </c>
      <c r="G1636" s="53" t="s">
        <v>329</v>
      </c>
      <c r="H1636" s="51" t="s">
        <v>1440</v>
      </c>
      <c r="I1636" s="56">
        <v>404</v>
      </c>
      <c r="J1636" s="52" t="s">
        <v>2221</v>
      </c>
      <c r="K1636" s="171" t="str">
        <f t="shared" si="248"/>
        <v>404K16I13</v>
      </c>
      <c r="L1636" s="172">
        <f t="shared" si="251"/>
        <v>1</v>
      </c>
      <c r="M1636" s="173"/>
      <c r="N1636" s="174" t="str">
        <f t="shared" si="254"/>
        <v/>
      </c>
      <c r="O1636" s="190" t="str">
        <f>VLOOKUP(D1636,TH!D$3:K$3889,6,0)</f>
        <v>x</v>
      </c>
      <c r="P1636" s="175" t="str">
        <f>IF(M1636&lt;&gt;0,M1636,IF(ISNA(VLOOKUP(D1636,TH!D$4:K$3889,6,0))=TRUE,"Nợ HP",""))</f>
        <v/>
      </c>
      <c r="Q1636" s="174">
        <f t="shared" si="255"/>
        <v>1634</v>
      </c>
      <c r="R1636" s="175">
        <f t="shared" si="253"/>
        <v>1</v>
      </c>
    </row>
    <row r="1637" spans="1:18" ht="24.75" customHeight="1">
      <c r="A1637" s="54">
        <f t="shared" si="252"/>
        <v>1635</v>
      </c>
      <c r="B1637" s="55" t="str">
        <f t="shared" si="249"/>
        <v>K16I1337</v>
      </c>
      <c r="C1637" s="54">
        <f t="shared" si="250"/>
        <v>37</v>
      </c>
      <c r="D1637" s="50">
        <v>162524366</v>
      </c>
      <c r="E1637" s="57" t="s">
        <v>695</v>
      </c>
      <c r="F1637" s="58" t="s">
        <v>546</v>
      </c>
      <c r="G1637" s="53" t="s">
        <v>313</v>
      </c>
      <c r="H1637" s="51" t="s">
        <v>1440</v>
      </c>
      <c r="I1637" s="56">
        <v>404</v>
      </c>
      <c r="J1637" s="52" t="s">
        <v>2221</v>
      </c>
      <c r="K1637" s="171" t="str">
        <f t="shared" si="248"/>
        <v>404K16I13</v>
      </c>
      <c r="L1637" s="172">
        <f t="shared" si="251"/>
        <v>1</v>
      </c>
      <c r="M1637" s="173"/>
      <c r="N1637" s="174" t="str">
        <f t="shared" si="254"/>
        <v/>
      </c>
      <c r="O1637" s="190" t="str">
        <f>VLOOKUP(D1637,TH!D$3:K$3889,6,0)</f>
        <v>x</v>
      </c>
      <c r="P1637" s="175" t="str">
        <f>IF(M1637&lt;&gt;0,M1637,IF(ISNA(VLOOKUP(D1637,TH!D$4:K$3889,6,0))=TRUE,"Nợ HP",""))</f>
        <v/>
      </c>
      <c r="Q1637" s="174">
        <f t="shared" si="255"/>
        <v>1635</v>
      </c>
      <c r="R1637" s="175">
        <f t="shared" si="253"/>
        <v>1</v>
      </c>
    </row>
    <row r="1638" spans="1:18" ht="24.75" customHeight="1">
      <c r="A1638" s="54">
        <f t="shared" si="252"/>
        <v>1636</v>
      </c>
      <c r="B1638" s="55" t="str">
        <f t="shared" si="249"/>
        <v>K16I1338</v>
      </c>
      <c r="C1638" s="54">
        <f t="shared" si="250"/>
        <v>38</v>
      </c>
      <c r="D1638" s="50">
        <v>162524382</v>
      </c>
      <c r="E1638" s="57" t="s">
        <v>2250</v>
      </c>
      <c r="F1638" s="58" t="s">
        <v>652</v>
      </c>
      <c r="G1638" s="53" t="s">
        <v>1146</v>
      </c>
      <c r="H1638" s="51" t="s">
        <v>1440</v>
      </c>
      <c r="I1638" s="56">
        <v>404</v>
      </c>
      <c r="J1638" s="52" t="s">
        <v>2221</v>
      </c>
      <c r="K1638" s="171" t="str">
        <f t="shared" si="248"/>
        <v>404K16I13</v>
      </c>
      <c r="L1638" s="172">
        <f t="shared" si="251"/>
        <v>1</v>
      </c>
      <c r="M1638" s="173"/>
      <c r="N1638" s="174" t="str">
        <f t="shared" si="254"/>
        <v/>
      </c>
      <c r="O1638" s="190" t="str">
        <f>VLOOKUP(D1638,TH!D$3:K$3889,6,0)</f>
        <v>x</v>
      </c>
      <c r="P1638" s="175" t="str">
        <f>IF(M1638&lt;&gt;0,M1638,IF(ISNA(VLOOKUP(D1638,TH!D$4:K$3889,6,0))=TRUE,"Nợ HP",""))</f>
        <v/>
      </c>
      <c r="Q1638" s="174">
        <f t="shared" si="255"/>
        <v>1636</v>
      </c>
      <c r="R1638" s="175">
        <f t="shared" si="253"/>
        <v>1</v>
      </c>
    </row>
    <row r="1639" spans="1:18" ht="24.75" customHeight="1">
      <c r="A1639" s="54">
        <f t="shared" si="252"/>
        <v>1637</v>
      </c>
      <c r="B1639" s="55" t="str">
        <f t="shared" si="249"/>
        <v>K16I1339</v>
      </c>
      <c r="C1639" s="54">
        <f t="shared" si="250"/>
        <v>39</v>
      </c>
      <c r="D1639" s="50">
        <v>162524390</v>
      </c>
      <c r="E1639" s="57" t="s">
        <v>2251</v>
      </c>
      <c r="F1639" s="58" t="s">
        <v>2252</v>
      </c>
      <c r="G1639" s="53" t="s">
        <v>827</v>
      </c>
      <c r="H1639" s="51" t="s">
        <v>1437</v>
      </c>
      <c r="I1639" s="56">
        <v>404</v>
      </c>
      <c r="J1639" s="52" t="s">
        <v>2221</v>
      </c>
      <c r="K1639" s="171" t="str">
        <f t="shared" si="248"/>
        <v>404K16I13</v>
      </c>
      <c r="L1639" s="172">
        <f t="shared" si="251"/>
        <v>1</v>
      </c>
      <c r="M1639" s="173"/>
      <c r="N1639" s="174" t="str">
        <f t="shared" si="254"/>
        <v/>
      </c>
      <c r="O1639" s="190" t="str">
        <f>VLOOKUP(D1639,TH!D$3:K$3889,6,0)</f>
        <v>x</v>
      </c>
      <c r="P1639" s="175" t="str">
        <f>IF(M1639&lt;&gt;0,M1639,IF(ISNA(VLOOKUP(D1639,TH!D$4:K$3889,6,0))=TRUE,"Nợ HP",""))</f>
        <v/>
      </c>
      <c r="Q1639" s="174">
        <f t="shared" si="255"/>
        <v>1637</v>
      </c>
      <c r="R1639" s="175">
        <f t="shared" si="253"/>
        <v>1</v>
      </c>
    </row>
    <row r="1640" spans="1:18" ht="24.75" customHeight="1">
      <c r="A1640" s="54">
        <f t="shared" si="252"/>
        <v>1638</v>
      </c>
      <c r="B1640" s="55" t="str">
        <f t="shared" si="249"/>
        <v>K16I1340</v>
      </c>
      <c r="C1640" s="54">
        <f t="shared" si="250"/>
        <v>40</v>
      </c>
      <c r="D1640" s="50">
        <v>162524405</v>
      </c>
      <c r="E1640" s="57" t="s">
        <v>2253</v>
      </c>
      <c r="F1640" s="58" t="s">
        <v>657</v>
      </c>
      <c r="G1640" s="53" t="s">
        <v>1338</v>
      </c>
      <c r="H1640" s="51" t="s">
        <v>1440</v>
      </c>
      <c r="I1640" s="56">
        <v>404</v>
      </c>
      <c r="J1640" s="52" t="s">
        <v>2221</v>
      </c>
      <c r="K1640" s="171" t="str">
        <f t="shared" si="248"/>
        <v>404K16I13</v>
      </c>
      <c r="L1640" s="172">
        <f t="shared" si="251"/>
        <v>1</v>
      </c>
      <c r="M1640" s="173"/>
      <c r="N1640" s="174" t="str">
        <f t="shared" si="254"/>
        <v/>
      </c>
      <c r="O1640" s="190" t="str">
        <f>VLOOKUP(D1640,TH!D$3:K$3889,6,0)</f>
        <v>x</v>
      </c>
      <c r="P1640" s="175" t="str">
        <f>IF(M1640&lt;&gt;0,M1640,IF(ISNA(VLOOKUP(D1640,TH!D$4:K$3889,6,0))=TRUE,"Nợ HP",""))</f>
        <v/>
      </c>
      <c r="Q1640" s="174">
        <f t="shared" si="255"/>
        <v>1638</v>
      </c>
      <c r="R1640" s="175">
        <f t="shared" si="253"/>
        <v>1</v>
      </c>
    </row>
    <row r="1641" spans="1:18" ht="24.75" customHeight="1">
      <c r="A1641" s="54">
        <f t="shared" si="252"/>
        <v>1639</v>
      </c>
      <c r="B1641" s="55" t="str">
        <f t="shared" si="249"/>
        <v>K16I1341</v>
      </c>
      <c r="C1641" s="54">
        <f t="shared" si="250"/>
        <v>41</v>
      </c>
      <c r="D1641" s="50">
        <v>162524434</v>
      </c>
      <c r="E1641" s="57" t="s">
        <v>2254</v>
      </c>
      <c r="F1641" s="58" t="s">
        <v>402</v>
      </c>
      <c r="G1641" s="53" t="s">
        <v>1567</v>
      </c>
      <c r="H1641" s="51" t="s">
        <v>1437</v>
      </c>
      <c r="I1641" s="56">
        <v>404</v>
      </c>
      <c r="J1641" s="52" t="s">
        <v>2221</v>
      </c>
      <c r="K1641" s="171" t="str">
        <f t="shared" ref="K1641:K1706" si="256">I1641&amp;J1641</f>
        <v>404K16I13</v>
      </c>
      <c r="L1641" s="172">
        <f t="shared" si="251"/>
        <v>1</v>
      </c>
      <c r="M1641" s="173"/>
      <c r="N1641" s="174" t="str">
        <f t="shared" si="254"/>
        <v/>
      </c>
      <c r="O1641" s="190" t="str">
        <f>VLOOKUP(D1641,TH!D$3:K$3889,6,0)</f>
        <v>x</v>
      </c>
      <c r="P1641" s="175" t="str">
        <f>IF(M1641&lt;&gt;0,M1641,IF(ISNA(VLOOKUP(D1641,TH!D$4:K$3889,6,0))=TRUE,"Nợ HP",""))</f>
        <v/>
      </c>
      <c r="Q1641" s="174">
        <f t="shared" si="255"/>
        <v>1639</v>
      </c>
      <c r="R1641" s="175">
        <f t="shared" si="253"/>
        <v>1</v>
      </c>
    </row>
    <row r="1642" spans="1:18" ht="24.75" customHeight="1">
      <c r="A1642" s="54">
        <f t="shared" si="252"/>
        <v>1640</v>
      </c>
      <c r="B1642" s="55" t="str">
        <f t="shared" si="249"/>
        <v>K16I1342</v>
      </c>
      <c r="C1642" s="54">
        <f t="shared" si="250"/>
        <v>42</v>
      </c>
      <c r="D1642" s="50">
        <v>162524435</v>
      </c>
      <c r="E1642" s="57" t="s">
        <v>2255</v>
      </c>
      <c r="F1642" s="58" t="s">
        <v>402</v>
      </c>
      <c r="G1642" s="53" t="s">
        <v>197</v>
      </c>
      <c r="H1642" s="51" t="s">
        <v>1440</v>
      </c>
      <c r="I1642" s="56">
        <v>404</v>
      </c>
      <c r="J1642" s="52" t="s">
        <v>2221</v>
      </c>
      <c r="K1642" s="171" t="str">
        <f t="shared" si="256"/>
        <v>404K16I13</v>
      </c>
      <c r="L1642" s="172">
        <f t="shared" si="251"/>
        <v>1</v>
      </c>
      <c r="M1642" s="173"/>
      <c r="N1642" s="174" t="str">
        <f t="shared" si="254"/>
        <v/>
      </c>
      <c r="O1642" s="190" t="str">
        <f>VLOOKUP(D1642,TH!D$3:K$3889,6,0)</f>
        <v>x</v>
      </c>
      <c r="P1642" s="175" t="str">
        <f>IF(M1642&lt;&gt;0,M1642,IF(ISNA(VLOOKUP(D1642,TH!D$4:K$3889,6,0))=TRUE,"Nợ HP",""))</f>
        <v/>
      </c>
      <c r="Q1642" s="174">
        <f t="shared" si="255"/>
        <v>1640</v>
      </c>
      <c r="R1642" s="175">
        <f t="shared" si="253"/>
        <v>1</v>
      </c>
    </row>
    <row r="1643" spans="1:18" ht="24.75" customHeight="1">
      <c r="A1643" s="54">
        <f t="shared" si="252"/>
        <v>1641</v>
      </c>
      <c r="B1643" s="55" t="str">
        <f t="shared" si="249"/>
        <v>K16I1343</v>
      </c>
      <c r="C1643" s="54">
        <f t="shared" si="250"/>
        <v>43</v>
      </c>
      <c r="D1643" s="50">
        <v>162524438</v>
      </c>
      <c r="E1643" s="57" t="s">
        <v>775</v>
      </c>
      <c r="F1643" s="58" t="s">
        <v>405</v>
      </c>
      <c r="G1643" s="53" t="s">
        <v>458</v>
      </c>
      <c r="H1643" s="51" t="s">
        <v>1440</v>
      </c>
      <c r="I1643" s="56">
        <v>404</v>
      </c>
      <c r="J1643" s="52" t="s">
        <v>2221</v>
      </c>
      <c r="K1643" s="171" t="str">
        <f t="shared" si="256"/>
        <v>404K16I13</v>
      </c>
      <c r="L1643" s="172">
        <f t="shared" si="251"/>
        <v>1</v>
      </c>
      <c r="M1643" s="173"/>
      <c r="N1643" s="174" t="str">
        <f t="shared" si="254"/>
        <v/>
      </c>
      <c r="O1643" s="190" t="str">
        <f>VLOOKUP(D1643,TH!D$3:K$3889,6,0)</f>
        <v>x</v>
      </c>
      <c r="P1643" s="175" t="str">
        <f>IF(M1643&lt;&gt;0,M1643,IF(ISNA(VLOOKUP(D1643,TH!D$4:K$3889,6,0))=TRUE,"Nợ HP",""))</f>
        <v/>
      </c>
      <c r="Q1643" s="174">
        <f t="shared" si="255"/>
        <v>1641</v>
      </c>
      <c r="R1643" s="175">
        <f t="shared" si="253"/>
        <v>1</v>
      </c>
    </row>
    <row r="1644" spans="1:18" ht="24.75" customHeight="1">
      <c r="A1644" s="54">
        <f t="shared" si="252"/>
        <v>1642</v>
      </c>
      <c r="B1644" s="55" t="str">
        <f t="shared" si="249"/>
        <v>K16I1344</v>
      </c>
      <c r="C1644" s="54">
        <f t="shared" si="250"/>
        <v>44</v>
      </c>
      <c r="D1644" s="50">
        <v>162524440</v>
      </c>
      <c r="E1644" s="57" t="s">
        <v>1396</v>
      </c>
      <c r="F1644" s="58" t="s">
        <v>730</v>
      </c>
      <c r="G1644" s="53" t="s">
        <v>190</v>
      </c>
      <c r="H1644" s="51" t="s">
        <v>1437</v>
      </c>
      <c r="I1644" s="56">
        <v>404</v>
      </c>
      <c r="J1644" s="52" t="s">
        <v>2221</v>
      </c>
      <c r="K1644" s="171" t="str">
        <f t="shared" si="256"/>
        <v>404K16I13</v>
      </c>
      <c r="L1644" s="172">
        <f t="shared" si="251"/>
        <v>1</v>
      </c>
      <c r="M1644" s="173"/>
      <c r="N1644" s="174" t="str">
        <f t="shared" si="254"/>
        <v/>
      </c>
      <c r="O1644" s="190" t="str">
        <f>VLOOKUP(D1644,TH!D$3:K$3889,6,0)</f>
        <v>x</v>
      </c>
      <c r="P1644" s="175" t="str">
        <f>IF(M1644&lt;&gt;0,M1644,IF(ISNA(VLOOKUP(D1644,TH!D$4:K$3889,6,0))=TRUE,"Nợ HP",""))</f>
        <v/>
      </c>
      <c r="Q1644" s="174">
        <f t="shared" si="255"/>
        <v>1642</v>
      </c>
      <c r="R1644" s="175">
        <f t="shared" si="253"/>
        <v>1</v>
      </c>
    </row>
    <row r="1645" spans="1:18" ht="24.75" customHeight="1">
      <c r="A1645" s="54">
        <f t="shared" si="252"/>
        <v>1643</v>
      </c>
      <c r="B1645" s="55" t="str">
        <f t="shared" si="249"/>
        <v>K16I1345</v>
      </c>
      <c r="C1645" s="54">
        <f t="shared" si="250"/>
        <v>45</v>
      </c>
      <c r="D1645" s="50">
        <v>162524453</v>
      </c>
      <c r="E1645" s="57" t="s">
        <v>1396</v>
      </c>
      <c r="F1645" s="58" t="s">
        <v>569</v>
      </c>
      <c r="G1645" s="53" t="s">
        <v>1226</v>
      </c>
      <c r="H1645" s="51" t="s">
        <v>1437</v>
      </c>
      <c r="I1645" s="56">
        <v>404</v>
      </c>
      <c r="J1645" s="52" t="s">
        <v>2221</v>
      </c>
      <c r="K1645" s="171" t="str">
        <f t="shared" si="256"/>
        <v>404K16I13</v>
      </c>
      <c r="L1645" s="172">
        <f t="shared" si="251"/>
        <v>1</v>
      </c>
      <c r="M1645" s="173"/>
      <c r="N1645" s="174" t="str">
        <f t="shared" si="254"/>
        <v/>
      </c>
      <c r="O1645" s="190" t="str">
        <f>VLOOKUP(D1645,TH!D$3:K$3889,6,0)</f>
        <v>x</v>
      </c>
      <c r="P1645" s="175" t="str">
        <f>IF(M1645&lt;&gt;0,M1645,IF(ISNA(VLOOKUP(D1645,TH!D$4:K$3889,6,0))=TRUE,"Nợ HP",""))</f>
        <v/>
      </c>
      <c r="Q1645" s="174">
        <f t="shared" si="255"/>
        <v>1643</v>
      </c>
      <c r="R1645" s="175">
        <f t="shared" si="253"/>
        <v>1</v>
      </c>
    </row>
    <row r="1646" spans="1:18" ht="24.75" customHeight="1">
      <c r="A1646" s="54">
        <f t="shared" si="252"/>
        <v>1644</v>
      </c>
      <c r="B1646" s="55" t="str">
        <f t="shared" si="249"/>
        <v>K16I1346</v>
      </c>
      <c r="C1646" s="54">
        <f t="shared" si="250"/>
        <v>46</v>
      </c>
      <c r="D1646" s="333">
        <v>142412508</v>
      </c>
      <c r="E1646" s="334" t="s">
        <v>2365</v>
      </c>
      <c r="F1646" s="335" t="s">
        <v>504</v>
      </c>
      <c r="G1646" s="336"/>
      <c r="H1646" s="51" t="s">
        <v>2366</v>
      </c>
      <c r="I1646" s="56">
        <v>407</v>
      </c>
      <c r="J1646" s="52" t="s">
        <v>2221</v>
      </c>
      <c r="K1646" s="171" t="str">
        <f t="shared" ref="K1646" si="257">I1646&amp;J1646</f>
        <v>407K16I13</v>
      </c>
      <c r="L1646" s="172">
        <f t="shared" si="251"/>
        <v>1</v>
      </c>
      <c r="M1646" s="173">
        <v>25970</v>
      </c>
      <c r="N1646" s="174" t="str">
        <f t="shared" ref="N1646" si="258">IF(M1646&lt;&gt;0,"Học Ghép","")</f>
        <v>Học Ghép</v>
      </c>
      <c r="O1646" s="190" t="e">
        <f>VLOOKUP(D1646,TH!D$3:K$3889,6,0)</f>
        <v>#N/A</v>
      </c>
      <c r="P1646" s="175">
        <f>IF(M1646&lt;&gt;0,M1646,IF(ISNA(VLOOKUP(D1646,TH!D$4:K$3889,6,0))=TRUE,"Nợ HP",""))</f>
        <v>25970</v>
      </c>
      <c r="Q1646" s="174">
        <f t="shared" si="255"/>
        <v>1644</v>
      </c>
      <c r="R1646" s="175">
        <f t="shared" si="253"/>
        <v>1</v>
      </c>
    </row>
    <row r="1647" spans="1:18" ht="24.75" customHeight="1">
      <c r="A1647" s="54">
        <f t="shared" si="252"/>
        <v>1645</v>
      </c>
      <c r="B1647" s="55" t="str">
        <f t="shared" si="249"/>
        <v>K16I1401</v>
      </c>
      <c r="C1647" s="54">
        <f t="shared" si="250"/>
        <v>1</v>
      </c>
      <c r="D1647" s="50">
        <v>162524117</v>
      </c>
      <c r="E1647" s="57" t="s">
        <v>1038</v>
      </c>
      <c r="F1647" s="58" t="s">
        <v>486</v>
      </c>
      <c r="G1647" s="53" t="s">
        <v>537</v>
      </c>
      <c r="H1647" s="51" t="s">
        <v>1530</v>
      </c>
      <c r="I1647" s="56">
        <v>404</v>
      </c>
      <c r="J1647" s="52" t="s">
        <v>2256</v>
      </c>
      <c r="K1647" s="171" t="str">
        <f t="shared" si="256"/>
        <v>404K16I14</v>
      </c>
      <c r="L1647" s="172">
        <f t="shared" si="251"/>
        <v>1</v>
      </c>
      <c r="M1647" s="173"/>
      <c r="N1647" s="174" t="str">
        <f t="shared" si="254"/>
        <v/>
      </c>
      <c r="O1647" s="190" t="str">
        <f>VLOOKUP(D1647,TH!D$3:K$3889,6,0)</f>
        <v>x</v>
      </c>
      <c r="P1647" s="175" t="str">
        <f>IF(M1647&lt;&gt;0,M1647,IF(ISNA(VLOOKUP(D1647,TH!D$4:K$3889,6,0))=TRUE,"Nợ HP",""))</f>
        <v/>
      </c>
      <c r="Q1647" s="174">
        <f t="shared" si="255"/>
        <v>1645</v>
      </c>
      <c r="R1647" s="175">
        <f t="shared" si="253"/>
        <v>1</v>
      </c>
    </row>
    <row r="1648" spans="1:18" ht="24.75" customHeight="1">
      <c r="A1648" s="54">
        <f t="shared" si="252"/>
        <v>1646</v>
      </c>
      <c r="B1648" s="55" t="str">
        <f t="shared" si="249"/>
        <v>K16I1402</v>
      </c>
      <c r="C1648" s="54">
        <f t="shared" si="250"/>
        <v>2</v>
      </c>
      <c r="D1648" s="50">
        <v>162524119</v>
      </c>
      <c r="E1648" s="57" t="s">
        <v>1459</v>
      </c>
      <c r="F1648" s="58" t="s">
        <v>486</v>
      </c>
      <c r="G1648" s="53" t="s">
        <v>1750</v>
      </c>
      <c r="H1648" s="51" t="s">
        <v>1527</v>
      </c>
      <c r="I1648" s="56">
        <v>404</v>
      </c>
      <c r="J1648" s="52" t="s">
        <v>2256</v>
      </c>
      <c r="K1648" s="171" t="str">
        <f t="shared" si="256"/>
        <v>404K16I14</v>
      </c>
      <c r="L1648" s="172">
        <f t="shared" si="251"/>
        <v>1</v>
      </c>
      <c r="M1648" s="173"/>
      <c r="N1648" s="174" t="str">
        <f t="shared" si="254"/>
        <v/>
      </c>
      <c r="O1648" s="190" t="e">
        <f>VLOOKUP(D1648,TH!D$3:K$3889,6,0)</f>
        <v>#N/A</v>
      </c>
      <c r="P1648" s="175" t="str">
        <f>IF(M1648&lt;&gt;0,M1648,IF(ISNA(VLOOKUP(D1648,TH!D$4:K$3889,6,0))=TRUE,"Nợ HP",""))</f>
        <v>Nợ HP</v>
      </c>
      <c r="Q1648" s="174">
        <f t="shared" si="255"/>
        <v>1646</v>
      </c>
      <c r="R1648" s="175">
        <f t="shared" si="253"/>
        <v>1</v>
      </c>
    </row>
    <row r="1649" spans="1:18" ht="24.75" customHeight="1">
      <c r="A1649" s="54">
        <f t="shared" si="252"/>
        <v>1647</v>
      </c>
      <c r="B1649" s="55" t="str">
        <f t="shared" si="249"/>
        <v>K16I1403</v>
      </c>
      <c r="C1649" s="54">
        <f t="shared" si="250"/>
        <v>3</v>
      </c>
      <c r="D1649" s="50">
        <v>162524133</v>
      </c>
      <c r="E1649" s="57" t="s">
        <v>2257</v>
      </c>
      <c r="F1649" s="58" t="s">
        <v>408</v>
      </c>
      <c r="G1649" s="53" t="s">
        <v>225</v>
      </c>
      <c r="H1649" s="51" t="s">
        <v>1530</v>
      </c>
      <c r="I1649" s="56">
        <v>404</v>
      </c>
      <c r="J1649" s="52" t="s">
        <v>2256</v>
      </c>
      <c r="K1649" s="171" t="str">
        <f t="shared" si="256"/>
        <v>404K16I14</v>
      </c>
      <c r="L1649" s="172">
        <f t="shared" si="251"/>
        <v>1</v>
      </c>
      <c r="M1649" s="173"/>
      <c r="N1649" s="174" t="str">
        <f t="shared" si="254"/>
        <v/>
      </c>
      <c r="O1649" s="190" t="str">
        <f>VLOOKUP(D1649,TH!D$3:K$3889,6,0)</f>
        <v>x</v>
      </c>
      <c r="P1649" s="175" t="str">
        <f>IF(M1649&lt;&gt;0,M1649,IF(ISNA(VLOOKUP(D1649,TH!D$4:K$3889,6,0))=TRUE,"Nợ HP",""))</f>
        <v/>
      </c>
      <c r="Q1649" s="174">
        <f t="shared" si="255"/>
        <v>1647</v>
      </c>
      <c r="R1649" s="175">
        <f t="shared" si="253"/>
        <v>1</v>
      </c>
    </row>
    <row r="1650" spans="1:18" ht="24.75" customHeight="1">
      <c r="A1650" s="54">
        <f t="shared" si="252"/>
        <v>1648</v>
      </c>
      <c r="B1650" s="55" t="str">
        <f t="shared" si="249"/>
        <v>K16I1404</v>
      </c>
      <c r="C1650" s="54">
        <f t="shared" si="250"/>
        <v>4</v>
      </c>
      <c r="D1650" s="50">
        <v>162353985</v>
      </c>
      <c r="E1650" s="57" t="s">
        <v>1360</v>
      </c>
      <c r="F1650" s="58" t="s">
        <v>1122</v>
      </c>
      <c r="G1650" s="53" t="s">
        <v>2182</v>
      </c>
      <c r="H1650" s="51" t="s">
        <v>1530</v>
      </c>
      <c r="I1650" s="56">
        <v>404</v>
      </c>
      <c r="J1650" s="52" t="s">
        <v>2256</v>
      </c>
      <c r="K1650" s="171" t="str">
        <f t="shared" si="256"/>
        <v>404K16I14</v>
      </c>
      <c r="L1650" s="172">
        <f t="shared" si="251"/>
        <v>1</v>
      </c>
      <c r="M1650" s="173"/>
      <c r="N1650" s="174" t="str">
        <f t="shared" si="254"/>
        <v/>
      </c>
      <c r="O1650" s="190" t="str">
        <f>VLOOKUP(D1650,TH!D$3:K$3889,6,0)</f>
        <v>x</v>
      </c>
      <c r="P1650" s="175" t="str">
        <f>IF(M1650&lt;&gt;0,M1650,IF(ISNA(VLOOKUP(D1650,TH!D$4:K$3889,6,0))=TRUE,"Nợ HP",""))</f>
        <v/>
      </c>
      <c r="Q1650" s="174">
        <f t="shared" si="255"/>
        <v>1648</v>
      </c>
      <c r="R1650" s="175">
        <f t="shared" si="253"/>
        <v>1</v>
      </c>
    </row>
    <row r="1651" spans="1:18" ht="24.75" customHeight="1">
      <c r="A1651" s="54">
        <f t="shared" si="252"/>
        <v>1649</v>
      </c>
      <c r="B1651" s="55" t="str">
        <f t="shared" si="249"/>
        <v>K16I1405</v>
      </c>
      <c r="C1651" s="54">
        <f t="shared" si="250"/>
        <v>5</v>
      </c>
      <c r="D1651" s="50">
        <v>162524158</v>
      </c>
      <c r="E1651" s="57" t="s">
        <v>2258</v>
      </c>
      <c r="F1651" s="58" t="s">
        <v>323</v>
      </c>
      <c r="G1651" s="53" t="s">
        <v>1136</v>
      </c>
      <c r="H1651" s="51" t="s">
        <v>1527</v>
      </c>
      <c r="I1651" s="56">
        <v>404</v>
      </c>
      <c r="J1651" s="52" t="s">
        <v>2256</v>
      </c>
      <c r="K1651" s="171" t="str">
        <f t="shared" si="256"/>
        <v>404K16I14</v>
      </c>
      <c r="L1651" s="172">
        <f t="shared" si="251"/>
        <v>1</v>
      </c>
      <c r="M1651" s="173"/>
      <c r="N1651" s="174" t="str">
        <f t="shared" si="254"/>
        <v/>
      </c>
      <c r="O1651" s="190" t="str">
        <f>VLOOKUP(D1651,TH!D$3:K$3889,6,0)</f>
        <v>x</v>
      </c>
      <c r="P1651" s="175" t="str">
        <f>IF(M1651&lt;&gt;0,M1651,IF(ISNA(VLOOKUP(D1651,TH!D$4:K$3889,6,0))=TRUE,"Nợ HP",""))</f>
        <v/>
      </c>
      <c r="Q1651" s="174">
        <f t="shared" si="255"/>
        <v>1649</v>
      </c>
      <c r="R1651" s="175">
        <f t="shared" si="253"/>
        <v>1</v>
      </c>
    </row>
    <row r="1652" spans="1:18" ht="24.75" customHeight="1">
      <c r="A1652" s="54">
        <f t="shared" si="252"/>
        <v>1650</v>
      </c>
      <c r="B1652" s="55" t="str">
        <f t="shared" si="249"/>
        <v>K16I1406</v>
      </c>
      <c r="C1652" s="54">
        <f t="shared" si="250"/>
        <v>6</v>
      </c>
      <c r="D1652" s="50">
        <v>162524160</v>
      </c>
      <c r="E1652" s="57" t="s">
        <v>1414</v>
      </c>
      <c r="F1652" s="58" t="s">
        <v>323</v>
      </c>
      <c r="G1652" s="53" t="s">
        <v>885</v>
      </c>
      <c r="H1652" s="51" t="s">
        <v>1527</v>
      </c>
      <c r="I1652" s="56">
        <v>404</v>
      </c>
      <c r="J1652" s="52" t="s">
        <v>2256</v>
      </c>
      <c r="K1652" s="171" t="str">
        <f t="shared" si="256"/>
        <v>404K16I14</v>
      </c>
      <c r="L1652" s="172">
        <f t="shared" si="251"/>
        <v>1</v>
      </c>
      <c r="M1652" s="173"/>
      <c r="N1652" s="174" t="str">
        <f t="shared" si="254"/>
        <v/>
      </c>
      <c r="O1652" s="190" t="str">
        <f>VLOOKUP(D1652,TH!D$3:K$3889,6,0)</f>
        <v>x</v>
      </c>
      <c r="P1652" s="175" t="str">
        <f>IF(M1652&lt;&gt;0,M1652,IF(ISNA(VLOOKUP(D1652,TH!D$4:K$3889,6,0))=TRUE,"Nợ HP",""))</f>
        <v/>
      </c>
      <c r="Q1652" s="174">
        <f t="shared" si="255"/>
        <v>1650</v>
      </c>
      <c r="R1652" s="175">
        <f t="shared" si="253"/>
        <v>1</v>
      </c>
    </row>
    <row r="1653" spans="1:18" ht="24.75" customHeight="1">
      <c r="A1653" s="54">
        <f t="shared" si="252"/>
        <v>1651</v>
      </c>
      <c r="B1653" s="55" t="str">
        <f t="shared" si="249"/>
        <v>K16I1407</v>
      </c>
      <c r="C1653" s="54">
        <f t="shared" si="250"/>
        <v>7</v>
      </c>
      <c r="D1653" s="50">
        <v>162524165</v>
      </c>
      <c r="E1653" s="57" t="s">
        <v>2259</v>
      </c>
      <c r="F1653" s="58" t="s">
        <v>808</v>
      </c>
      <c r="G1653" s="53" t="s">
        <v>823</v>
      </c>
      <c r="H1653" s="51" t="s">
        <v>1530</v>
      </c>
      <c r="I1653" s="56">
        <v>404</v>
      </c>
      <c r="J1653" s="52" t="s">
        <v>2256</v>
      </c>
      <c r="K1653" s="171" t="str">
        <f t="shared" si="256"/>
        <v>404K16I14</v>
      </c>
      <c r="L1653" s="172">
        <f t="shared" si="251"/>
        <v>1</v>
      </c>
      <c r="M1653" s="173"/>
      <c r="N1653" s="174" t="str">
        <f t="shared" si="254"/>
        <v/>
      </c>
      <c r="O1653" s="190" t="str">
        <f>VLOOKUP(D1653,TH!D$3:K$3889,6,0)</f>
        <v>x</v>
      </c>
      <c r="P1653" s="175" t="str">
        <f>IF(M1653&lt;&gt;0,M1653,IF(ISNA(VLOOKUP(D1653,TH!D$4:K$3889,6,0))=TRUE,"Nợ HP",""))</f>
        <v/>
      </c>
      <c r="Q1653" s="174">
        <f t="shared" si="255"/>
        <v>1651</v>
      </c>
      <c r="R1653" s="175">
        <f t="shared" si="253"/>
        <v>1</v>
      </c>
    </row>
    <row r="1654" spans="1:18" ht="24.75" customHeight="1">
      <c r="A1654" s="54">
        <f t="shared" si="252"/>
        <v>1652</v>
      </c>
      <c r="B1654" s="55" t="str">
        <f t="shared" si="249"/>
        <v>K16I1408</v>
      </c>
      <c r="C1654" s="54">
        <f t="shared" si="250"/>
        <v>8</v>
      </c>
      <c r="D1654" s="50">
        <v>162314772</v>
      </c>
      <c r="E1654" s="57" t="s">
        <v>452</v>
      </c>
      <c r="F1654" s="58" t="s">
        <v>924</v>
      </c>
      <c r="G1654" s="53" t="s">
        <v>610</v>
      </c>
      <c r="H1654" s="51" t="s">
        <v>1527</v>
      </c>
      <c r="I1654" s="56">
        <v>404</v>
      </c>
      <c r="J1654" s="52" t="s">
        <v>2256</v>
      </c>
      <c r="K1654" s="171" t="str">
        <f t="shared" si="256"/>
        <v>404K16I14</v>
      </c>
      <c r="L1654" s="172">
        <f t="shared" si="251"/>
        <v>1</v>
      </c>
      <c r="M1654" s="173"/>
      <c r="N1654" s="174" t="str">
        <f t="shared" si="254"/>
        <v/>
      </c>
      <c r="O1654" s="190" t="str">
        <f>VLOOKUP(D1654,TH!D$3:K$3889,6,0)</f>
        <v>x</v>
      </c>
      <c r="P1654" s="175" t="str">
        <f>IF(M1654&lt;&gt;0,M1654,IF(ISNA(VLOOKUP(D1654,TH!D$4:K$3889,6,0))=TRUE,"Nợ HP",""))</f>
        <v/>
      </c>
      <c r="Q1654" s="174">
        <f t="shared" si="255"/>
        <v>1652</v>
      </c>
      <c r="R1654" s="175">
        <f t="shared" si="253"/>
        <v>1</v>
      </c>
    </row>
    <row r="1655" spans="1:18" ht="24.75" customHeight="1">
      <c r="A1655" s="54">
        <f t="shared" si="252"/>
        <v>1653</v>
      </c>
      <c r="B1655" s="55" t="str">
        <f t="shared" si="249"/>
        <v>K16I1409</v>
      </c>
      <c r="C1655" s="54">
        <f t="shared" si="250"/>
        <v>9</v>
      </c>
      <c r="D1655" s="50">
        <v>162524182</v>
      </c>
      <c r="E1655" s="57" t="s">
        <v>2260</v>
      </c>
      <c r="F1655" s="58" t="s">
        <v>199</v>
      </c>
      <c r="G1655" s="53" t="s">
        <v>1301</v>
      </c>
      <c r="H1655" s="51" t="s">
        <v>1489</v>
      </c>
      <c r="I1655" s="56">
        <v>404</v>
      </c>
      <c r="J1655" s="52" t="s">
        <v>2256</v>
      </c>
      <c r="K1655" s="171" t="str">
        <f t="shared" si="256"/>
        <v>404K16I14</v>
      </c>
      <c r="L1655" s="172">
        <f t="shared" si="251"/>
        <v>1</v>
      </c>
      <c r="M1655" s="173"/>
      <c r="N1655" s="174" t="str">
        <f t="shared" si="254"/>
        <v/>
      </c>
      <c r="O1655" s="190" t="str">
        <f>VLOOKUP(D1655,TH!D$3:K$3889,6,0)</f>
        <v>x</v>
      </c>
      <c r="P1655" s="175" t="str">
        <f>IF(M1655&lt;&gt;0,M1655,IF(ISNA(VLOOKUP(D1655,TH!D$4:K$3889,6,0))=TRUE,"Nợ HP",""))</f>
        <v/>
      </c>
      <c r="Q1655" s="174">
        <f t="shared" si="255"/>
        <v>1653</v>
      </c>
      <c r="R1655" s="175">
        <f t="shared" si="253"/>
        <v>1</v>
      </c>
    </row>
    <row r="1656" spans="1:18" ht="24.75" customHeight="1">
      <c r="A1656" s="54">
        <f t="shared" si="252"/>
        <v>1654</v>
      </c>
      <c r="B1656" s="55" t="str">
        <f t="shared" si="249"/>
        <v>K16I1410</v>
      </c>
      <c r="C1656" s="54">
        <f t="shared" si="250"/>
        <v>10</v>
      </c>
      <c r="D1656" s="50">
        <v>162524205</v>
      </c>
      <c r="E1656" s="57" t="s">
        <v>330</v>
      </c>
      <c r="F1656" s="58" t="s">
        <v>208</v>
      </c>
      <c r="G1656" s="53" t="s">
        <v>1224</v>
      </c>
      <c r="H1656" s="51" t="s">
        <v>1530</v>
      </c>
      <c r="I1656" s="56">
        <v>404</v>
      </c>
      <c r="J1656" s="52" t="s">
        <v>2256</v>
      </c>
      <c r="K1656" s="171" t="str">
        <f t="shared" si="256"/>
        <v>404K16I14</v>
      </c>
      <c r="L1656" s="172">
        <f t="shared" si="251"/>
        <v>1</v>
      </c>
      <c r="M1656" s="173"/>
      <c r="N1656" s="174" t="str">
        <f t="shared" si="254"/>
        <v/>
      </c>
      <c r="O1656" s="190" t="str">
        <f>VLOOKUP(D1656,TH!D$3:K$3889,6,0)</f>
        <v>x</v>
      </c>
      <c r="P1656" s="175" t="str">
        <f>IF(M1656&lt;&gt;0,M1656,IF(ISNA(VLOOKUP(D1656,TH!D$4:K$3889,6,0))=TRUE,"Nợ HP",""))</f>
        <v/>
      </c>
      <c r="Q1656" s="174">
        <f t="shared" si="255"/>
        <v>1654</v>
      </c>
      <c r="R1656" s="175">
        <f t="shared" si="253"/>
        <v>1</v>
      </c>
    </row>
    <row r="1657" spans="1:18" ht="24.75" customHeight="1">
      <c r="A1657" s="54">
        <f t="shared" si="252"/>
        <v>1655</v>
      </c>
      <c r="B1657" s="55" t="str">
        <f t="shared" si="249"/>
        <v>K16I1411</v>
      </c>
      <c r="C1657" s="54">
        <f t="shared" si="250"/>
        <v>11</v>
      </c>
      <c r="D1657" s="50">
        <v>162524217</v>
      </c>
      <c r="E1657" s="57" t="s">
        <v>2261</v>
      </c>
      <c r="F1657" s="58" t="s">
        <v>218</v>
      </c>
      <c r="G1657" s="53" t="s">
        <v>2262</v>
      </c>
      <c r="H1657" s="51" t="s">
        <v>1530</v>
      </c>
      <c r="I1657" s="56">
        <v>404</v>
      </c>
      <c r="J1657" s="52" t="s">
        <v>2256</v>
      </c>
      <c r="K1657" s="171" t="str">
        <f t="shared" si="256"/>
        <v>404K16I14</v>
      </c>
      <c r="L1657" s="172">
        <f t="shared" si="251"/>
        <v>1</v>
      </c>
      <c r="M1657" s="173"/>
      <c r="N1657" s="174" t="str">
        <f t="shared" si="254"/>
        <v/>
      </c>
      <c r="O1657" s="190" t="str">
        <f>VLOOKUP(D1657,TH!D$3:K$3889,6,0)</f>
        <v>x</v>
      </c>
      <c r="P1657" s="175" t="str">
        <f>IF(M1657&lt;&gt;0,M1657,IF(ISNA(VLOOKUP(D1657,TH!D$4:K$3889,6,0))=TRUE,"Nợ HP",""))</f>
        <v/>
      </c>
      <c r="Q1657" s="174">
        <f t="shared" si="255"/>
        <v>1655</v>
      </c>
      <c r="R1657" s="175">
        <f t="shared" si="253"/>
        <v>1</v>
      </c>
    </row>
    <row r="1658" spans="1:18" ht="24.75" customHeight="1">
      <c r="A1658" s="54">
        <f t="shared" si="252"/>
        <v>1656</v>
      </c>
      <c r="B1658" s="55" t="str">
        <f t="shared" si="249"/>
        <v>K16I1412</v>
      </c>
      <c r="C1658" s="54">
        <f t="shared" si="250"/>
        <v>12</v>
      </c>
      <c r="D1658" s="50">
        <v>162524227</v>
      </c>
      <c r="E1658" s="57" t="s">
        <v>416</v>
      </c>
      <c r="F1658" s="58" t="s">
        <v>1628</v>
      </c>
      <c r="G1658" s="53" t="s">
        <v>676</v>
      </c>
      <c r="H1658" s="51" t="s">
        <v>1530</v>
      </c>
      <c r="I1658" s="56">
        <v>404</v>
      </c>
      <c r="J1658" s="52" t="s">
        <v>2256</v>
      </c>
      <c r="K1658" s="171" t="str">
        <f t="shared" si="256"/>
        <v>404K16I14</v>
      </c>
      <c r="L1658" s="172">
        <f t="shared" si="251"/>
        <v>1</v>
      </c>
      <c r="M1658" s="173"/>
      <c r="N1658" s="174" t="str">
        <f t="shared" si="254"/>
        <v/>
      </c>
      <c r="O1658" s="190" t="str">
        <f>VLOOKUP(D1658,TH!D$3:K$3889,6,0)</f>
        <v>x</v>
      </c>
      <c r="P1658" s="175" t="str">
        <f>IF(M1658&lt;&gt;0,M1658,IF(ISNA(VLOOKUP(D1658,TH!D$4:K$3889,6,0))=TRUE,"Nợ HP",""))</f>
        <v/>
      </c>
      <c r="Q1658" s="174">
        <f t="shared" si="255"/>
        <v>1656</v>
      </c>
      <c r="R1658" s="175">
        <f t="shared" si="253"/>
        <v>1</v>
      </c>
    </row>
    <row r="1659" spans="1:18" ht="24.75" customHeight="1">
      <c r="A1659" s="54">
        <f t="shared" si="252"/>
        <v>1657</v>
      </c>
      <c r="B1659" s="55" t="str">
        <f t="shared" si="249"/>
        <v>K16I1413</v>
      </c>
      <c r="C1659" s="54">
        <f t="shared" si="250"/>
        <v>13</v>
      </c>
      <c r="D1659" s="50">
        <v>162524234</v>
      </c>
      <c r="E1659" s="57" t="s">
        <v>2263</v>
      </c>
      <c r="F1659" s="58" t="s">
        <v>230</v>
      </c>
      <c r="G1659" s="53" t="s">
        <v>2264</v>
      </c>
      <c r="H1659" s="51" t="s">
        <v>1530</v>
      </c>
      <c r="I1659" s="56">
        <v>404</v>
      </c>
      <c r="J1659" s="52" t="s">
        <v>2256</v>
      </c>
      <c r="K1659" s="171" t="str">
        <f t="shared" si="256"/>
        <v>404K16I14</v>
      </c>
      <c r="L1659" s="172">
        <f t="shared" si="251"/>
        <v>1</v>
      </c>
      <c r="M1659" s="173"/>
      <c r="N1659" s="174" t="str">
        <f t="shared" si="254"/>
        <v/>
      </c>
      <c r="O1659" s="190" t="str">
        <f>VLOOKUP(D1659,TH!D$3:K$3889,6,0)</f>
        <v>x</v>
      </c>
      <c r="P1659" s="175" t="str">
        <f>IF(M1659&lt;&gt;0,M1659,IF(ISNA(VLOOKUP(D1659,TH!D$4:K$3889,6,0))=TRUE,"Nợ HP",""))</f>
        <v/>
      </c>
      <c r="Q1659" s="174">
        <f t="shared" si="255"/>
        <v>1657</v>
      </c>
      <c r="R1659" s="175">
        <f t="shared" si="253"/>
        <v>1</v>
      </c>
    </row>
    <row r="1660" spans="1:18" ht="24.75" customHeight="1">
      <c r="A1660" s="54">
        <f t="shared" si="252"/>
        <v>1658</v>
      </c>
      <c r="B1660" s="55" t="str">
        <f t="shared" si="249"/>
        <v>K16I1414</v>
      </c>
      <c r="C1660" s="54">
        <f t="shared" si="250"/>
        <v>14</v>
      </c>
      <c r="D1660" s="50">
        <v>162524240</v>
      </c>
      <c r="E1660" s="57" t="s">
        <v>1991</v>
      </c>
      <c r="F1660" s="58" t="s">
        <v>519</v>
      </c>
      <c r="G1660" s="53" t="s">
        <v>941</v>
      </c>
      <c r="H1660" s="51" t="s">
        <v>1530</v>
      </c>
      <c r="I1660" s="56">
        <v>404</v>
      </c>
      <c r="J1660" s="52" t="s">
        <v>2256</v>
      </c>
      <c r="K1660" s="171" t="str">
        <f t="shared" si="256"/>
        <v>404K16I14</v>
      </c>
      <c r="L1660" s="172">
        <f t="shared" si="251"/>
        <v>1</v>
      </c>
      <c r="M1660" s="173"/>
      <c r="N1660" s="174" t="str">
        <f t="shared" si="254"/>
        <v/>
      </c>
      <c r="O1660" s="190" t="str">
        <f>VLOOKUP(D1660,TH!D$3:K$3889,6,0)</f>
        <v>x</v>
      </c>
      <c r="P1660" s="175" t="str">
        <f>IF(M1660&lt;&gt;0,M1660,IF(ISNA(VLOOKUP(D1660,TH!D$4:K$3889,6,0))=TRUE,"Nợ HP",""))</f>
        <v/>
      </c>
      <c r="Q1660" s="174">
        <f t="shared" si="255"/>
        <v>1658</v>
      </c>
      <c r="R1660" s="175">
        <f t="shared" si="253"/>
        <v>1</v>
      </c>
    </row>
    <row r="1661" spans="1:18" ht="24.75" customHeight="1">
      <c r="A1661" s="54">
        <f t="shared" si="252"/>
        <v>1659</v>
      </c>
      <c r="B1661" s="55" t="str">
        <f t="shared" si="249"/>
        <v>K16I1415</v>
      </c>
      <c r="C1661" s="54">
        <f t="shared" si="250"/>
        <v>15</v>
      </c>
      <c r="D1661" s="50">
        <v>162524243</v>
      </c>
      <c r="E1661" s="57" t="s">
        <v>1398</v>
      </c>
      <c r="F1661" s="58" t="s">
        <v>235</v>
      </c>
      <c r="G1661" s="53" t="s">
        <v>792</v>
      </c>
      <c r="H1661" s="51" t="s">
        <v>1527</v>
      </c>
      <c r="I1661" s="56">
        <v>404</v>
      </c>
      <c r="J1661" s="52" t="s">
        <v>2256</v>
      </c>
      <c r="K1661" s="171" t="str">
        <f t="shared" si="256"/>
        <v>404K16I14</v>
      </c>
      <c r="L1661" s="172">
        <f t="shared" si="251"/>
        <v>1</v>
      </c>
      <c r="M1661" s="173"/>
      <c r="N1661" s="174" t="str">
        <f t="shared" si="254"/>
        <v/>
      </c>
      <c r="O1661" s="190" t="str">
        <f>VLOOKUP(D1661,TH!D$3:K$3889,6,0)</f>
        <v>x</v>
      </c>
      <c r="P1661" s="175" t="str">
        <f>IF(M1661&lt;&gt;0,M1661,IF(ISNA(VLOOKUP(D1661,TH!D$4:K$3889,6,0))=TRUE,"Nợ HP",""))</f>
        <v/>
      </c>
      <c r="Q1661" s="174">
        <f t="shared" si="255"/>
        <v>1659</v>
      </c>
      <c r="R1661" s="175">
        <f t="shared" si="253"/>
        <v>1</v>
      </c>
    </row>
    <row r="1662" spans="1:18" ht="24.75" customHeight="1">
      <c r="A1662" s="54">
        <f t="shared" si="252"/>
        <v>1660</v>
      </c>
      <c r="B1662" s="55" t="str">
        <f t="shared" si="249"/>
        <v>K16I1416</v>
      </c>
      <c r="C1662" s="54">
        <f t="shared" si="250"/>
        <v>16</v>
      </c>
      <c r="D1662" s="50">
        <v>162524246</v>
      </c>
      <c r="E1662" s="57" t="s">
        <v>2265</v>
      </c>
      <c r="F1662" s="58" t="s">
        <v>238</v>
      </c>
      <c r="G1662" s="53" t="s">
        <v>1876</v>
      </c>
      <c r="H1662" s="51" t="s">
        <v>1527</v>
      </c>
      <c r="I1662" s="56">
        <v>404</v>
      </c>
      <c r="J1662" s="52" t="s">
        <v>2256</v>
      </c>
      <c r="K1662" s="171" t="str">
        <f t="shared" si="256"/>
        <v>404K16I14</v>
      </c>
      <c r="L1662" s="172">
        <f t="shared" si="251"/>
        <v>1</v>
      </c>
      <c r="M1662" s="173"/>
      <c r="N1662" s="174" t="str">
        <f t="shared" si="254"/>
        <v/>
      </c>
      <c r="O1662" s="190" t="str">
        <f>VLOOKUP(D1662,TH!D$3:K$3889,6,0)</f>
        <v>x</v>
      </c>
      <c r="P1662" s="175" t="str">
        <f>IF(M1662&lt;&gt;0,M1662,IF(ISNA(VLOOKUP(D1662,TH!D$4:K$3889,6,0))=TRUE,"Nợ HP",""))</f>
        <v/>
      </c>
      <c r="Q1662" s="174">
        <f t="shared" si="255"/>
        <v>1660</v>
      </c>
      <c r="R1662" s="175">
        <f t="shared" si="253"/>
        <v>1</v>
      </c>
    </row>
    <row r="1663" spans="1:18" ht="24.75" customHeight="1">
      <c r="A1663" s="54">
        <f t="shared" si="252"/>
        <v>1661</v>
      </c>
      <c r="B1663" s="55" t="str">
        <f t="shared" si="249"/>
        <v>K16I1417</v>
      </c>
      <c r="C1663" s="54">
        <f t="shared" si="250"/>
        <v>17</v>
      </c>
      <c r="D1663" s="50">
        <v>162524249</v>
      </c>
      <c r="E1663" s="57" t="s">
        <v>2266</v>
      </c>
      <c r="F1663" s="58" t="s">
        <v>238</v>
      </c>
      <c r="G1663" s="53" t="s">
        <v>1876</v>
      </c>
      <c r="H1663" s="51" t="s">
        <v>1530</v>
      </c>
      <c r="I1663" s="56">
        <v>404</v>
      </c>
      <c r="J1663" s="52" t="s">
        <v>2256</v>
      </c>
      <c r="K1663" s="171" t="str">
        <f t="shared" si="256"/>
        <v>404K16I14</v>
      </c>
      <c r="L1663" s="172">
        <f t="shared" si="251"/>
        <v>1</v>
      </c>
      <c r="M1663" s="173"/>
      <c r="N1663" s="174" t="str">
        <f t="shared" si="254"/>
        <v/>
      </c>
      <c r="O1663" s="190" t="str">
        <f>VLOOKUP(D1663,TH!D$3:K$3889,6,0)</f>
        <v>x</v>
      </c>
      <c r="P1663" s="175" t="str">
        <f>IF(M1663&lt;&gt;0,M1663,IF(ISNA(VLOOKUP(D1663,TH!D$4:K$3889,6,0))=TRUE,"Nợ HP",""))</f>
        <v/>
      </c>
      <c r="Q1663" s="174">
        <f t="shared" si="255"/>
        <v>1661</v>
      </c>
      <c r="R1663" s="175">
        <f t="shared" si="253"/>
        <v>1</v>
      </c>
    </row>
    <row r="1664" spans="1:18" ht="24.75" customHeight="1">
      <c r="A1664" s="54">
        <f t="shared" si="252"/>
        <v>1662</v>
      </c>
      <c r="B1664" s="55" t="str">
        <f t="shared" si="249"/>
        <v>K16I1418</v>
      </c>
      <c r="C1664" s="54">
        <f t="shared" si="250"/>
        <v>18</v>
      </c>
      <c r="D1664" s="50">
        <v>162524265</v>
      </c>
      <c r="E1664" s="57" t="s">
        <v>2267</v>
      </c>
      <c r="F1664" s="58" t="s">
        <v>124</v>
      </c>
      <c r="G1664" s="53" t="s">
        <v>709</v>
      </c>
      <c r="H1664" s="51" t="s">
        <v>1530</v>
      </c>
      <c r="I1664" s="56">
        <v>404</v>
      </c>
      <c r="J1664" s="52" t="s">
        <v>2256</v>
      </c>
      <c r="K1664" s="171" t="str">
        <f t="shared" si="256"/>
        <v>404K16I14</v>
      </c>
      <c r="L1664" s="172">
        <f t="shared" si="251"/>
        <v>1</v>
      </c>
      <c r="M1664" s="173"/>
      <c r="N1664" s="174" t="str">
        <f t="shared" si="254"/>
        <v/>
      </c>
      <c r="O1664" s="190" t="str">
        <f>VLOOKUP(D1664,TH!D$3:K$3889,6,0)</f>
        <v>x</v>
      </c>
      <c r="P1664" s="175" t="str">
        <f>IF(M1664&lt;&gt;0,M1664,IF(ISNA(VLOOKUP(D1664,TH!D$4:K$3889,6,0))=TRUE,"Nợ HP",""))</f>
        <v/>
      </c>
      <c r="Q1664" s="174">
        <f t="shared" si="255"/>
        <v>1662</v>
      </c>
      <c r="R1664" s="175">
        <f t="shared" si="253"/>
        <v>1</v>
      </c>
    </row>
    <row r="1665" spans="1:18" ht="24.75" customHeight="1">
      <c r="A1665" s="54">
        <f t="shared" si="252"/>
        <v>1663</v>
      </c>
      <c r="B1665" s="55" t="str">
        <f t="shared" si="249"/>
        <v>K16I1419</v>
      </c>
      <c r="C1665" s="54">
        <f t="shared" si="250"/>
        <v>19</v>
      </c>
      <c r="D1665" s="50">
        <v>162524270</v>
      </c>
      <c r="E1665" s="57" t="s">
        <v>766</v>
      </c>
      <c r="F1665" s="58" t="s">
        <v>139</v>
      </c>
      <c r="G1665" s="53" t="s">
        <v>1301</v>
      </c>
      <c r="H1665" s="51" t="s">
        <v>1527</v>
      </c>
      <c r="I1665" s="56">
        <v>404</v>
      </c>
      <c r="J1665" s="52" t="s">
        <v>2256</v>
      </c>
      <c r="K1665" s="171" t="str">
        <f t="shared" si="256"/>
        <v>404K16I14</v>
      </c>
      <c r="L1665" s="172">
        <f t="shared" si="251"/>
        <v>1</v>
      </c>
      <c r="M1665" s="173"/>
      <c r="N1665" s="174" t="str">
        <f t="shared" si="254"/>
        <v/>
      </c>
      <c r="O1665" s="190" t="str">
        <f>VLOOKUP(D1665,TH!D$3:K$3889,6,0)</f>
        <v>x</v>
      </c>
      <c r="P1665" s="175" t="str">
        <f>IF(M1665&lt;&gt;0,M1665,IF(ISNA(VLOOKUP(D1665,TH!D$4:K$3889,6,0))=TRUE,"Nợ HP",""))</f>
        <v/>
      </c>
      <c r="Q1665" s="174">
        <f t="shared" si="255"/>
        <v>1663</v>
      </c>
      <c r="R1665" s="175">
        <f t="shared" si="253"/>
        <v>1</v>
      </c>
    </row>
    <row r="1666" spans="1:18" ht="24.75" customHeight="1">
      <c r="A1666" s="54">
        <f t="shared" si="252"/>
        <v>1664</v>
      </c>
      <c r="B1666" s="55" t="str">
        <f t="shared" si="249"/>
        <v>K16I1420</v>
      </c>
      <c r="C1666" s="54">
        <f t="shared" si="250"/>
        <v>20</v>
      </c>
      <c r="D1666" s="50">
        <v>162524271</v>
      </c>
      <c r="E1666" s="57" t="s">
        <v>1898</v>
      </c>
      <c r="F1666" s="58" t="s">
        <v>139</v>
      </c>
      <c r="G1666" s="53" t="s">
        <v>644</v>
      </c>
      <c r="H1666" s="51" t="s">
        <v>1530</v>
      </c>
      <c r="I1666" s="56">
        <v>404</v>
      </c>
      <c r="J1666" s="52" t="s">
        <v>2256</v>
      </c>
      <c r="K1666" s="171" t="str">
        <f t="shared" si="256"/>
        <v>404K16I14</v>
      </c>
      <c r="L1666" s="172">
        <f t="shared" si="251"/>
        <v>1</v>
      </c>
      <c r="M1666" s="173"/>
      <c r="N1666" s="174" t="str">
        <f t="shared" si="254"/>
        <v/>
      </c>
      <c r="O1666" s="190" t="str">
        <f>VLOOKUP(D1666,TH!D$3:K$3889,6,0)</f>
        <v>x</v>
      </c>
      <c r="P1666" s="175" t="str">
        <f>IF(M1666&lt;&gt;0,M1666,IF(ISNA(VLOOKUP(D1666,TH!D$4:K$3889,6,0))=TRUE,"Nợ HP",""))</f>
        <v/>
      </c>
      <c r="Q1666" s="174">
        <f t="shared" si="255"/>
        <v>1664</v>
      </c>
      <c r="R1666" s="175">
        <f t="shared" si="253"/>
        <v>1</v>
      </c>
    </row>
    <row r="1667" spans="1:18" ht="24.75" customHeight="1">
      <c r="A1667" s="54">
        <f t="shared" si="252"/>
        <v>1665</v>
      </c>
      <c r="B1667" s="55" t="str">
        <f t="shared" ref="B1667:B1730" si="259">J1667&amp;TEXT(C1667,"00")</f>
        <v>K16I1421</v>
      </c>
      <c r="C1667" s="54">
        <f t="shared" ref="C1667:C1730" si="260">IF(J1667&lt;&gt;J1666,1,C1666+1)</f>
        <v>21</v>
      </c>
      <c r="D1667" s="50">
        <v>162524278</v>
      </c>
      <c r="E1667" s="57" t="s">
        <v>401</v>
      </c>
      <c r="F1667" s="58" t="s">
        <v>1089</v>
      </c>
      <c r="G1667" s="53" t="s">
        <v>462</v>
      </c>
      <c r="H1667" s="51" t="s">
        <v>1530</v>
      </c>
      <c r="I1667" s="56">
        <v>404</v>
      </c>
      <c r="J1667" s="52" t="s">
        <v>2256</v>
      </c>
      <c r="K1667" s="171" t="str">
        <f t="shared" si="256"/>
        <v>404K16I14</v>
      </c>
      <c r="L1667" s="172">
        <f t="shared" ref="L1667:L1730" si="261">COUNTIF($D$3:$D$4101,D1667)</f>
        <v>1</v>
      </c>
      <c r="M1667" s="173"/>
      <c r="N1667" s="174" t="str">
        <f t="shared" si="254"/>
        <v/>
      </c>
      <c r="O1667" s="190" t="str">
        <f>VLOOKUP(D1667,TH!D$3:K$3889,6,0)</f>
        <v>x</v>
      </c>
      <c r="P1667" s="175" t="str">
        <f>IF(M1667&lt;&gt;0,M1667,IF(ISNA(VLOOKUP(D1667,TH!D$4:K$3889,6,0))=TRUE,"Nợ HP",""))</f>
        <v/>
      </c>
      <c r="Q1667" s="174">
        <f t="shared" si="255"/>
        <v>1665</v>
      </c>
      <c r="R1667" s="175">
        <f t="shared" si="253"/>
        <v>1</v>
      </c>
    </row>
    <row r="1668" spans="1:18" ht="24.75" customHeight="1">
      <c r="A1668" s="54">
        <f t="shared" si="252"/>
        <v>1666</v>
      </c>
      <c r="B1668" s="55" t="str">
        <f t="shared" si="259"/>
        <v>K16I1422</v>
      </c>
      <c r="C1668" s="54">
        <f t="shared" si="260"/>
        <v>22</v>
      </c>
      <c r="D1668" s="50">
        <v>162524289</v>
      </c>
      <c r="E1668" s="57" t="s">
        <v>2268</v>
      </c>
      <c r="F1668" s="58" t="s">
        <v>459</v>
      </c>
      <c r="G1668" s="53" t="s">
        <v>2269</v>
      </c>
      <c r="H1668" s="51" t="s">
        <v>1530</v>
      </c>
      <c r="I1668" s="56">
        <v>404</v>
      </c>
      <c r="J1668" s="52" t="s">
        <v>2256</v>
      </c>
      <c r="K1668" s="171" t="str">
        <f t="shared" si="256"/>
        <v>404K16I14</v>
      </c>
      <c r="L1668" s="172">
        <f t="shared" si="261"/>
        <v>1</v>
      </c>
      <c r="M1668" s="173"/>
      <c r="N1668" s="174" t="str">
        <f t="shared" si="254"/>
        <v/>
      </c>
      <c r="O1668" s="190" t="str">
        <f>VLOOKUP(D1668,TH!D$3:K$3889,6,0)</f>
        <v>x</v>
      </c>
      <c r="P1668" s="175" t="str">
        <f>IF(M1668&lt;&gt;0,M1668,IF(ISNA(VLOOKUP(D1668,TH!D$4:K$3889,6,0))=TRUE,"Nợ HP",""))</f>
        <v/>
      </c>
      <c r="Q1668" s="174">
        <f t="shared" si="255"/>
        <v>1666</v>
      </c>
      <c r="R1668" s="175">
        <f t="shared" si="253"/>
        <v>1</v>
      </c>
    </row>
    <row r="1669" spans="1:18" ht="24.75" customHeight="1">
      <c r="A1669" s="54">
        <f t="shared" si="252"/>
        <v>1667</v>
      </c>
      <c r="B1669" s="55" t="str">
        <f t="shared" si="259"/>
        <v>K16I1423</v>
      </c>
      <c r="C1669" s="54">
        <f t="shared" si="260"/>
        <v>23</v>
      </c>
      <c r="D1669" s="50">
        <v>162524290</v>
      </c>
      <c r="E1669" s="57" t="s">
        <v>2270</v>
      </c>
      <c r="F1669" s="58" t="s">
        <v>459</v>
      </c>
      <c r="G1669" s="53" t="s">
        <v>744</v>
      </c>
      <c r="H1669" s="51" t="s">
        <v>1527</v>
      </c>
      <c r="I1669" s="56">
        <v>404</v>
      </c>
      <c r="J1669" s="52" t="s">
        <v>2256</v>
      </c>
      <c r="K1669" s="171" t="str">
        <f t="shared" si="256"/>
        <v>404K16I14</v>
      </c>
      <c r="L1669" s="172">
        <f t="shared" si="261"/>
        <v>1</v>
      </c>
      <c r="M1669" s="173"/>
      <c r="N1669" s="174" t="str">
        <f t="shared" si="254"/>
        <v/>
      </c>
      <c r="O1669" s="190" t="str">
        <f>VLOOKUP(D1669,TH!D$3:K$3889,6,0)</f>
        <v>x</v>
      </c>
      <c r="P1669" s="175" t="str">
        <f>IF(M1669&lt;&gt;0,M1669,IF(ISNA(VLOOKUP(D1669,TH!D$4:K$3889,6,0))=TRUE,"Nợ HP",""))</f>
        <v/>
      </c>
      <c r="Q1669" s="174">
        <f t="shared" si="255"/>
        <v>1667</v>
      </c>
      <c r="R1669" s="175">
        <f t="shared" si="253"/>
        <v>1</v>
      </c>
    </row>
    <row r="1670" spans="1:18" ht="24.75" customHeight="1">
      <c r="A1670" s="54">
        <f t="shared" si="252"/>
        <v>1668</v>
      </c>
      <c r="B1670" s="55" t="str">
        <f t="shared" si="259"/>
        <v>K16I1424</v>
      </c>
      <c r="C1670" s="54">
        <f t="shared" si="260"/>
        <v>24</v>
      </c>
      <c r="D1670" s="50">
        <v>162524291</v>
      </c>
      <c r="E1670" s="57" t="s">
        <v>2271</v>
      </c>
      <c r="F1670" s="58" t="s">
        <v>459</v>
      </c>
      <c r="G1670" s="53" t="s">
        <v>1280</v>
      </c>
      <c r="H1670" s="51" t="s">
        <v>1489</v>
      </c>
      <c r="I1670" s="56">
        <v>404</v>
      </c>
      <c r="J1670" s="52" t="s">
        <v>2256</v>
      </c>
      <c r="K1670" s="171" t="str">
        <f t="shared" si="256"/>
        <v>404K16I14</v>
      </c>
      <c r="L1670" s="172">
        <f t="shared" si="261"/>
        <v>1</v>
      </c>
      <c r="M1670" s="173"/>
      <c r="N1670" s="174" t="str">
        <f t="shared" si="254"/>
        <v/>
      </c>
      <c r="O1670" s="190" t="str">
        <f>VLOOKUP(D1670,TH!D$3:K$3889,6,0)</f>
        <v>x</v>
      </c>
      <c r="P1670" s="175" t="str">
        <f>IF(M1670&lt;&gt;0,M1670,IF(ISNA(VLOOKUP(D1670,TH!D$4:K$3889,6,0))=TRUE,"Nợ HP",""))</f>
        <v/>
      </c>
      <c r="Q1670" s="174">
        <f t="shared" si="255"/>
        <v>1668</v>
      </c>
      <c r="R1670" s="175">
        <f t="shared" si="253"/>
        <v>1</v>
      </c>
    </row>
    <row r="1671" spans="1:18" ht="24.75" customHeight="1">
      <c r="A1671" s="54">
        <f t="shared" si="252"/>
        <v>1669</v>
      </c>
      <c r="B1671" s="55" t="str">
        <f t="shared" si="259"/>
        <v>K16I1425</v>
      </c>
      <c r="C1671" s="54">
        <f t="shared" si="260"/>
        <v>25</v>
      </c>
      <c r="D1671" s="50">
        <v>162526883</v>
      </c>
      <c r="E1671" s="57" t="s">
        <v>840</v>
      </c>
      <c r="F1671" s="58" t="s">
        <v>834</v>
      </c>
      <c r="G1671" s="53" t="s">
        <v>2272</v>
      </c>
      <c r="H1671" s="51" t="s">
        <v>1530</v>
      </c>
      <c r="I1671" s="56">
        <v>404</v>
      </c>
      <c r="J1671" s="52" t="s">
        <v>2256</v>
      </c>
      <c r="K1671" s="171" t="str">
        <f t="shared" si="256"/>
        <v>404K16I14</v>
      </c>
      <c r="L1671" s="172">
        <f t="shared" si="261"/>
        <v>1</v>
      </c>
      <c r="M1671" s="173"/>
      <c r="N1671" s="174" t="str">
        <f t="shared" si="254"/>
        <v/>
      </c>
      <c r="O1671" s="190" t="str">
        <f>VLOOKUP(D1671,TH!D$3:K$3889,6,0)</f>
        <v>x</v>
      </c>
      <c r="P1671" s="175" t="str">
        <f>IF(M1671&lt;&gt;0,M1671,IF(ISNA(VLOOKUP(D1671,TH!D$4:K$3889,6,0))=TRUE,"Nợ HP",""))</f>
        <v/>
      </c>
      <c r="Q1671" s="174">
        <f t="shared" si="255"/>
        <v>1669</v>
      </c>
      <c r="R1671" s="175">
        <f t="shared" si="253"/>
        <v>1</v>
      </c>
    </row>
    <row r="1672" spans="1:18" ht="24.75" customHeight="1">
      <c r="A1672" s="54">
        <f t="shared" ref="A1672:A1735" si="262">A1671+1</f>
        <v>1670</v>
      </c>
      <c r="B1672" s="55" t="str">
        <f t="shared" si="259"/>
        <v>K16I1426</v>
      </c>
      <c r="C1672" s="54">
        <f t="shared" si="260"/>
        <v>26</v>
      </c>
      <c r="D1672" s="50">
        <v>162524295</v>
      </c>
      <c r="E1672" s="57" t="s">
        <v>2273</v>
      </c>
      <c r="F1672" s="58" t="s">
        <v>2274</v>
      </c>
      <c r="G1672" s="53" t="s">
        <v>796</v>
      </c>
      <c r="H1672" s="51" t="s">
        <v>1527</v>
      </c>
      <c r="I1672" s="56">
        <v>404</v>
      </c>
      <c r="J1672" s="52" t="s">
        <v>2256</v>
      </c>
      <c r="K1672" s="171" t="str">
        <f t="shared" si="256"/>
        <v>404K16I14</v>
      </c>
      <c r="L1672" s="172">
        <f t="shared" si="261"/>
        <v>1</v>
      </c>
      <c r="M1672" s="173"/>
      <c r="N1672" s="174" t="str">
        <f t="shared" si="254"/>
        <v/>
      </c>
      <c r="O1672" s="190" t="str">
        <f>VLOOKUP(D1672,TH!D$3:K$3889,6,0)</f>
        <v>x</v>
      </c>
      <c r="P1672" s="175" t="str">
        <f>IF(M1672&lt;&gt;0,M1672,IF(ISNA(VLOOKUP(D1672,TH!D$4:K$3889,6,0))=TRUE,"Nợ HP",""))</f>
        <v/>
      </c>
      <c r="Q1672" s="174">
        <f t="shared" si="255"/>
        <v>1670</v>
      </c>
      <c r="R1672" s="175">
        <f t="shared" ref="R1672:R1735" si="263">R1671</f>
        <v>1</v>
      </c>
    </row>
    <row r="1673" spans="1:18" ht="24.75" customHeight="1">
      <c r="A1673" s="54">
        <f t="shared" si="262"/>
        <v>1671</v>
      </c>
      <c r="B1673" s="55" t="str">
        <f t="shared" si="259"/>
        <v>K16I1427</v>
      </c>
      <c r="C1673" s="54">
        <f t="shared" si="260"/>
        <v>27</v>
      </c>
      <c r="D1673" s="50">
        <v>162524296</v>
      </c>
      <c r="E1673" s="57" t="s">
        <v>1661</v>
      </c>
      <c r="F1673" s="58" t="s">
        <v>2274</v>
      </c>
      <c r="G1673" s="53" t="s">
        <v>2275</v>
      </c>
      <c r="H1673" s="51" t="s">
        <v>1530</v>
      </c>
      <c r="I1673" s="56">
        <v>404</v>
      </c>
      <c r="J1673" s="52" t="s">
        <v>2256</v>
      </c>
      <c r="K1673" s="171" t="str">
        <f t="shared" si="256"/>
        <v>404K16I14</v>
      </c>
      <c r="L1673" s="172">
        <f t="shared" si="261"/>
        <v>1</v>
      </c>
      <c r="M1673" s="173"/>
      <c r="N1673" s="174" t="str">
        <f t="shared" si="254"/>
        <v/>
      </c>
      <c r="O1673" s="190" t="str">
        <f>VLOOKUP(D1673,TH!D$3:K$3889,6,0)</f>
        <v>x</v>
      </c>
      <c r="P1673" s="175" t="str">
        <f>IF(M1673&lt;&gt;0,M1673,IF(ISNA(VLOOKUP(D1673,TH!D$4:K$3889,6,0))=TRUE,"Nợ HP",""))</f>
        <v/>
      </c>
      <c r="Q1673" s="174">
        <f t="shared" si="255"/>
        <v>1671</v>
      </c>
      <c r="R1673" s="175">
        <f t="shared" si="263"/>
        <v>1</v>
      </c>
    </row>
    <row r="1674" spans="1:18" ht="24.75" customHeight="1">
      <c r="A1674" s="54">
        <f t="shared" si="262"/>
        <v>1672</v>
      </c>
      <c r="B1674" s="55" t="str">
        <f t="shared" si="259"/>
        <v>K16I1428</v>
      </c>
      <c r="C1674" s="54">
        <f t="shared" si="260"/>
        <v>28</v>
      </c>
      <c r="D1674" s="50">
        <v>162524309</v>
      </c>
      <c r="E1674" s="57" t="s">
        <v>2276</v>
      </c>
      <c r="F1674" s="58" t="s">
        <v>532</v>
      </c>
      <c r="G1674" s="53" t="s">
        <v>490</v>
      </c>
      <c r="H1674" s="51" t="s">
        <v>1530</v>
      </c>
      <c r="I1674" s="56">
        <v>404</v>
      </c>
      <c r="J1674" s="52" t="s">
        <v>2256</v>
      </c>
      <c r="K1674" s="171" t="str">
        <f t="shared" si="256"/>
        <v>404K16I14</v>
      </c>
      <c r="L1674" s="172">
        <f t="shared" si="261"/>
        <v>1</v>
      </c>
      <c r="M1674" s="173"/>
      <c r="N1674" s="174" t="str">
        <f t="shared" ref="N1674:N1740" si="264">IF(M1674&lt;&gt;0,"Học Ghép","")</f>
        <v/>
      </c>
      <c r="O1674" s="190" t="str">
        <f>VLOOKUP(D1674,TH!D$3:K$3889,6,0)</f>
        <v>x</v>
      </c>
      <c r="P1674" s="175" t="str">
        <f>IF(M1674&lt;&gt;0,M1674,IF(ISNA(VLOOKUP(D1674,TH!D$4:K$3889,6,0))=TRUE,"Nợ HP",""))</f>
        <v/>
      </c>
      <c r="Q1674" s="174">
        <f t="shared" si="255"/>
        <v>1672</v>
      </c>
      <c r="R1674" s="175">
        <f t="shared" si="263"/>
        <v>1</v>
      </c>
    </row>
    <row r="1675" spans="1:18" ht="24.75" customHeight="1">
      <c r="A1675" s="54">
        <f t="shared" si="262"/>
        <v>1673</v>
      </c>
      <c r="B1675" s="55" t="str">
        <f t="shared" si="259"/>
        <v>K16I1429</v>
      </c>
      <c r="C1675" s="54">
        <f t="shared" si="260"/>
        <v>29</v>
      </c>
      <c r="D1675" s="50">
        <v>162527187</v>
      </c>
      <c r="E1675" s="57" t="s">
        <v>906</v>
      </c>
      <c r="F1675" s="58" t="s">
        <v>532</v>
      </c>
      <c r="G1675" s="53" t="s">
        <v>796</v>
      </c>
      <c r="H1675" s="51" t="s">
        <v>1530</v>
      </c>
      <c r="I1675" s="56">
        <v>404</v>
      </c>
      <c r="J1675" s="52" t="s">
        <v>2256</v>
      </c>
      <c r="K1675" s="171" t="str">
        <f t="shared" si="256"/>
        <v>404K16I14</v>
      </c>
      <c r="L1675" s="172">
        <f t="shared" si="261"/>
        <v>1</v>
      </c>
      <c r="M1675" s="173"/>
      <c r="N1675" s="174" t="str">
        <f t="shared" si="264"/>
        <v/>
      </c>
      <c r="O1675" s="190" t="str">
        <f>VLOOKUP(D1675,TH!D$3:K$3889,6,0)</f>
        <v>x</v>
      </c>
      <c r="P1675" s="175" t="str">
        <f>IF(M1675&lt;&gt;0,M1675,IF(ISNA(VLOOKUP(D1675,TH!D$4:K$3889,6,0))=TRUE,"Nợ HP",""))</f>
        <v/>
      </c>
      <c r="Q1675" s="174">
        <f t="shared" ref="Q1675:Q1738" si="265">Q1674+1</f>
        <v>1673</v>
      </c>
      <c r="R1675" s="175">
        <f t="shared" si="263"/>
        <v>1</v>
      </c>
    </row>
    <row r="1676" spans="1:18" ht="24.75" customHeight="1">
      <c r="A1676" s="54">
        <f t="shared" si="262"/>
        <v>1674</v>
      </c>
      <c r="B1676" s="55" t="str">
        <f t="shared" si="259"/>
        <v>K16I1430</v>
      </c>
      <c r="C1676" s="54">
        <f t="shared" si="260"/>
        <v>30</v>
      </c>
      <c r="D1676" s="50">
        <v>162524327</v>
      </c>
      <c r="E1676" s="57" t="s">
        <v>2277</v>
      </c>
      <c r="F1676" s="58" t="s">
        <v>265</v>
      </c>
      <c r="G1676" s="53" t="s">
        <v>1508</v>
      </c>
      <c r="H1676" s="51" t="s">
        <v>1489</v>
      </c>
      <c r="I1676" s="56">
        <v>404</v>
      </c>
      <c r="J1676" s="52" t="s">
        <v>2256</v>
      </c>
      <c r="K1676" s="171" t="str">
        <f t="shared" si="256"/>
        <v>404K16I14</v>
      </c>
      <c r="L1676" s="172">
        <f t="shared" si="261"/>
        <v>1</v>
      </c>
      <c r="M1676" s="173"/>
      <c r="N1676" s="174" t="str">
        <f t="shared" si="264"/>
        <v/>
      </c>
      <c r="O1676" s="190" t="str">
        <f>VLOOKUP(D1676,TH!D$3:K$3889,6,0)</f>
        <v>x</v>
      </c>
      <c r="P1676" s="175" t="str">
        <f>IF(M1676&lt;&gt;0,M1676,IF(ISNA(VLOOKUP(D1676,TH!D$4:K$3889,6,0))=TRUE,"Nợ HP",""))</f>
        <v/>
      </c>
      <c r="Q1676" s="174">
        <f t="shared" si="265"/>
        <v>1674</v>
      </c>
      <c r="R1676" s="175">
        <f t="shared" si="263"/>
        <v>1</v>
      </c>
    </row>
    <row r="1677" spans="1:18" ht="24.75" customHeight="1">
      <c r="A1677" s="54">
        <f t="shared" si="262"/>
        <v>1675</v>
      </c>
      <c r="B1677" s="55" t="str">
        <f t="shared" si="259"/>
        <v>K16I1431</v>
      </c>
      <c r="C1677" s="54">
        <f t="shared" si="260"/>
        <v>31</v>
      </c>
      <c r="D1677" s="50">
        <v>162527058</v>
      </c>
      <c r="E1677" s="57" t="s">
        <v>2278</v>
      </c>
      <c r="F1677" s="58" t="s">
        <v>361</v>
      </c>
      <c r="G1677" s="53" t="s">
        <v>1314</v>
      </c>
      <c r="H1677" s="51" t="s">
        <v>1530</v>
      </c>
      <c r="I1677" s="56">
        <v>404</v>
      </c>
      <c r="J1677" s="52" t="s">
        <v>2256</v>
      </c>
      <c r="K1677" s="171" t="str">
        <f t="shared" si="256"/>
        <v>404K16I14</v>
      </c>
      <c r="L1677" s="172">
        <f t="shared" si="261"/>
        <v>1</v>
      </c>
      <c r="M1677" s="173"/>
      <c r="N1677" s="174" t="str">
        <f t="shared" si="264"/>
        <v/>
      </c>
      <c r="O1677" s="190" t="str">
        <f>VLOOKUP(D1677,TH!D$3:K$3889,6,0)</f>
        <v>x</v>
      </c>
      <c r="P1677" s="175" t="str">
        <f>IF(M1677&lt;&gt;0,M1677,IF(ISNA(VLOOKUP(D1677,TH!D$4:K$3889,6,0))=TRUE,"Nợ HP",""))</f>
        <v/>
      </c>
      <c r="Q1677" s="174">
        <f t="shared" si="265"/>
        <v>1675</v>
      </c>
      <c r="R1677" s="175">
        <f t="shared" si="263"/>
        <v>1</v>
      </c>
    </row>
    <row r="1678" spans="1:18" ht="24.75" customHeight="1">
      <c r="A1678" s="54">
        <f t="shared" si="262"/>
        <v>1676</v>
      </c>
      <c r="B1678" s="55" t="str">
        <f t="shared" si="259"/>
        <v>K16I1432</v>
      </c>
      <c r="C1678" s="54">
        <f t="shared" si="260"/>
        <v>32</v>
      </c>
      <c r="D1678" s="50">
        <v>162356522</v>
      </c>
      <c r="E1678" s="57" t="s">
        <v>2279</v>
      </c>
      <c r="F1678" s="58" t="s">
        <v>539</v>
      </c>
      <c r="G1678" s="53" t="s">
        <v>587</v>
      </c>
      <c r="H1678" s="51" t="s">
        <v>1530</v>
      </c>
      <c r="I1678" s="56">
        <v>404</v>
      </c>
      <c r="J1678" s="52" t="s">
        <v>2256</v>
      </c>
      <c r="K1678" s="171" t="str">
        <f t="shared" si="256"/>
        <v>404K16I14</v>
      </c>
      <c r="L1678" s="172">
        <f t="shared" si="261"/>
        <v>1</v>
      </c>
      <c r="M1678" s="173"/>
      <c r="N1678" s="174" t="str">
        <f t="shared" si="264"/>
        <v/>
      </c>
      <c r="O1678" s="190" t="str">
        <f>VLOOKUP(D1678,TH!D$3:K$3889,6,0)</f>
        <v>x</v>
      </c>
      <c r="P1678" s="175" t="str">
        <f>IF(M1678&lt;&gt;0,M1678,IF(ISNA(VLOOKUP(D1678,TH!D$4:K$3889,6,0))=TRUE,"Nợ HP",""))</f>
        <v/>
      </c>
      <c r="Q1678" s="174">
        <f t="shared" si="265"/>
        <v>1676</v>
      </c>
      <c r="R1678" s="175">
        <f t="shared" si="263"/>
        <v>1</v>
      </c>
    </row>
    <row r="1679" spans="1:18" ht="24.75" customHeight="1">
      <c r="A1679" s="54">
        <f t="shared" si="262"/>
        <v>1677</v>
      </c>
      <c r="B1679" s="55" t="str">
        <f t="shared" si="259"/>
        <v>K16I1433</v>
      </c>
      <c r="C1679" s="54">
        <f t="shared" si="260"/>
        <v>33</v>
      </c>
      <c r="D1679" s="50">
        <v>162524339</v>
      </c>
      <c r="E1679" s="57" t="s">
        <v>1432</v>
      </c>
      <c r="F1679" s="58" t="s">
        <v>1327</v>
      </c>
      <c r="G1679" s="53" t="s">
        <v>1623</v>
      </c>
      <c r="H1679" s="51" t="s">
        <v>1530</v>
      </c>
      <c r="I1679" s="56">
        <v>404</v>
      </c>
      <c r="J1679" s="52" t="s">
        <v>2256</v>
      </c>
      <c r="K1679" s="171" t="str">
        <f t="shared" si="256"/>
        <v>404K16I14</v>
      </c>
      <c r="L1679" s="172">
        <f t="shared" si="261"/>
        <v>1</v>
      </c>
      <c r="M1679" s="173"/>
      <c r="N1679" s="174" t="str">
        <f t="shared" si="264"/>
        <v/>
      </c>
      <c r="O1679" s="190" t="str">
        <f>VLOOKUP(D1679,TH!D$3:K$3889,6,0)</f>
        <v>x</v>
      </c>
      <c r="P1679" s="175" t="str">
        <f>IF(M1679&lt;&gt;0,M1679,IF(ISNA(VLOOKUP(D1679,TH!D$4:K$3889,6,0))=TRUE,"Nợ HP",""))</f>
        <v/>
      </c>
      <c r="Q1679" s="174">
        <f t="shared" si="265"/>
        <v>1677</v>
      </c>
      <c r="R1679" s="175">
        <f t="shared" si="263"/>
        <v>1</v>
      </c>
    </row>
    <row r="1680" spans="1:18" ht="24.75" customHeight="1">
      <c r="A1680" s="54">
        <f t="shared" si="262"/>
        <v>1678</v>
      </c>
      <c r="B1680" s="55" t="str">
        <f t="shared" si="259"/>
        <v>K16I1434</v>
      </c>
      <c r="C1680" s="54">
        <f t="shared" si="260"/>
        <v>34</v>
      </c>
      <c r="D1680" s="50">
        <v>162524348</v>
      </c>
      <c r="E1680" s="57" t="s">
        <v>624</v>
      </c>
      <c r="F1680" s="58" t="s">
        <v>379</v>
      </c>
      <c r="G1680" s="53" t="s">
        <v>1788</v>
      </c>
      <c r="H1680" s="51" t="s">
        <v>1530</v>
      </c>
      <c r="I1680" s="56">
        <v>404</v>
      </c>
      <c r="J1680" s="52" t="s">
        <v>2256</v>
      </c>
      <c r="K1680" s="171" t="str">
        <f t="shared" si="256"/>
        <v>404K16I14</v>
      </c>
      <c r="L1680" s="172">
        <f t="shared" si="261"/>
        <v>1</v>
      </c>
      <c r="M1680" s="173"/>
      <c r="N1680" s="174" t="str">
        <f t="shared" si="264"/>
        <v/>
      </c>
      <c r="O1680" s="190" t="str">
        <f>VLOOKUP(D1680,TH!D$3:K$3889,6,0)</f>
        <v>x</v>
      </c>
      <c r="P1680" s="175" t="str">
        <f>IF(M1680&lt;&gt;0,M1680,IF(ISNA(VLOOKUP(D1680,TH!D$4:K$3889,6,0))=TRUE,"Nợ HP",""))</f>
        <v/>
      </c>
      <c r="Q1680" s="174">
        <f t="shared" si="265"/>
        <v>1678</v>
      </c>
      <c r="R1680" s="175">
        <f t="shared" si="263"/>
        <v>1</v>
      </c>
    </row>
    <row r="1681" spans="1:18" ht="24.75" customHeight="1">
      <c r="A1681" s="54">
        <f t="shared" si="262"/>
        <v>1679</v>
      </c>
      <c r="B1681" s="55" t="str">
        <f t="shared" si="259"/>
        <v>K16I1435</v>
      </c>
      <c r="C1681" s="54">
        <f t="shared" si="260"/>
        <v>35</v>
      </c>
      <c r="D1681" s="50">
        <v>162524350</v>
      </c>
      <c r="E1681" s="57" t="s">
        <v>1357</v>
      </c>
      <c r="F1681" s="58" t="s">
        <v>1169</v>
      </c>
      <c r="G1681" s="53" t="s">
        <v>458</v>
      </c>
      <c r="H1681" s="51" t="s">
        <v>1489</v>
      </c>
      <c r="I1681" s="56">
        <v>404</v>
      </c>
      <c r="J1681" s="52" t="s">
        <v>2256</v>
      </c>
      <c r="K1681" s="171" t="str">
        <f t="shared" si="256"/>
        <v>404K16I14</v>
      </c>
      <c r="L1681" s="172">
        <f t="shared" si="261"/>
        <v>1</v>
      </c>
      <c r="M1681" s="173"/>
      <c r="N1681" s="174" t="str">
        <f t="shared" si="264"/>
        <v/>
      </c>
      <c r="O1681" s="190" t="str">
        <f>VLOOKUP(D1681,TH!D$3:K$3889,6,0)</f>
        <v>x</v>
      </c>
      <c r="P1681" s="175" t="str">
        <f>IF(M1681&lt;&gt;0,M1681,IF(ISNA(VLOOKUP(D1681,TH!D$4:K$3889,6,0))=TRUE,"Nợ HP",""))</f>
        <v/>
      </c>
      <c r="Q1681" s="174">
        <f t="shared" si="265"/>
        <v>1679</v>
      </c>
      <c r="R1681" s="175">
        <f t="shared" si="263"/>
        <v>1</v>
      </c>
    </row>
    <row r="1682" spans="1:18" ht="24.75" customHeight="1">
      <c r="A1682" s="54">
        <f t="shared" si="262"/>
        <v>1680</v>
      </c>
      <c r="B1682" s="55" t="str">
        <f t="shared" si="259"/>
        <v>K16I1436</v>
      </c>
      <c r="C1682" s="54">
        <f t="shared" si="260"/>
        <v>36</v>
      </c>
      <c r="D1682" s="50">
        <v>162527363</v>
      </c>
      <c r="E1682" s="57" t="s">
        <v>466</v>
      </c>
      <c r="F1682" s="58" t="s">
        <v>381</v>
      </c>
      <c r="G1682" s="53" t="s">
        <v>1085</v>
      </c>
      <c r="H1682" s="51" t="s">
        <v>1530</v>
      </c>
      <c r="I1682" s="56">
        <v>404</v>
      </c>
      <c r="J1682" s="52" t="s">
        <v>2256</v>
      </c>
      <c r="K1682" s="171" t="str">
        <f t="shared" si="256"/>
        <v>404K16I14</v>
      </c>
      <c r="L1682" s="172">
        <f t="shared" si="261"/>
        <v>1</v>
      </c>
      <c r="M1682" s="173"/>
      <c r="N1682" s="174" t="str">
        <f t="shared" si="264"/>
        <v/>
      </c>
      <c r="O1682" s="190" t="str">
        <f>VLOOKUP(D1682,TH!D$3:K$3889,6,0)</f>
        <v>x</v>
      </c>
      <c r="P1682" s="175" t="str">
        <f>IF(M1682&lt;&gt;0,M1682,IF(ISNA(VLOOKUP(D1682,TH!D$4:K$3889,6,0))=TRUE,"Nợ HP",""))</f>
        <v/>
      </c>
      <c r="Q1682" s="174">
        <f t="shared" si="265"/>
        <v>1680</v>
      </c>
      <c r="R1682" s="175">
        <f t="shared" si="263"/>
        <v>1</v>
      </c>
    </row>
    <row r="1683" spans="1:18" ht="24.75" customHeight="1">
      <c r="A1683" s="54">
        <f t="shared" si="262"/>
        <v>1681</v>
      </c>
      <c r="B1683" s="55" t="str">
        <f t="shared" si="259"/>
        <v>K16I1437</v>
      </c>
      <c r="C1683" s="54">
        <f t="shared" si="260"/>
        <v>37</v>
      </c>
      <c r="D1683" s="50">
        <v>162524359</v>
      </c>
      <c r="E1683" s="57" t="s">
        <v>304</v>
      </c>
      <c r="F1683" s="58" t="s">
        <v>642</v>
      </c>
      <c r="G1683" s="53" t="s">
        <v>931</v>
      </c>
      <c r="H1683" s="51" t="s">
        <v>1530</v>
      </c>
      <c r="I1683" s="56">
        <v>404</v>
      </c>
      <c r="J1683" s="52" t="s">
        <v>2256</v>
      </c>
      <c r="K1683" s="171" t="str">
        <f t="shared" si="256"/>
        <v>404K16I14</v>
      </c>
      <c r="L1683" s="172">
        <f t="shared" si="261"/>
        <v>1</v>
      </c>
      <c r="M1683" s="173"/>
      <c r="N1683" s="174" t="str">
        <f t="shared" si="264"/>
        <v/>
      </c>
      <c r="O1683" s="190" t="str">
        <f>VLOOKUP(D1683,TH!D$3:K$3889,6,0)</f>
        <v>x</v>
      </c>
      <c r="P1683" s="175" t="str">
        <f>IF(M1683&lt;&gt;0,M1683,IF(ISNA(VLOOKUP(D1683,TH!D$4:K$3889,6,0))=TRUE,"Nợ HP",""))</f>
        <v/>
      </c>
      <c r="Q1683" s="174">
        <f t="shared" si="265"/>
        <v>1681</v>
      </c>
      <c r="R1683" s="175">
        <f t="shared" si="263"/>
        <v>1</v>
      </c>
    </row>
    <row r="1684" spans="1:18" ht="24.75" customHeight="1">
      <c r="A1684" s="54">
        <f t="shared" si="262"/>
        <v>1682</v>
      </c>
      <c r="B1684" s="55" t="str">
        <f t="shared" si="259"/>
        <v>K16I1438</v>
      </c>
      <c r="C1684" s="54">
        <f t="shared" si="260"/>
        <v>38</v>
      </c>
      <c r="D1684" s="50">
        <v>162524363</v>
      </c>
      <c r="E1684" s="57" t="s">
        <v>1536</v>
      </c>
      <c r="F1684" s="58" t="s">
        <v>546</v>
      </c>
      <c r="G1684" s="53" t="s">
        <v>445</v>
      </c>
      <c r="H1684" s="51" t="s">
        <v>1489</v>
      </c>
      <c r="I1684" s="56">
        <v>404</v>
      </c>
      <c r="J1684" s="52" t="s">
        <v>2256</v>
      </c>
      <c r="K1684" s="171" t="str">
        <f t="shared" si="256"/>
        <v>404K16I14</v>
      </c>
      <c r="L1684" s="172">
        <f t="shared" si="261"/>
        <v>1</v>
      </c>
      <c r="M1684" s="173"/>
      <c r="N1684" s="174" t="str">
        <f t="shared" si="264"/>
        <v/>
      </c>
      <c r="O1684" s="190" t="str">
        <f>VLOOKUP(D1684,TH!D$3:K$3889,6,0)</f>
        <v>x</v>
      </c>
      <c r="P1684" s="175" t="str">
        <f>IF(M1684&lt;&gt;0,M1684,IF(ISNA(VLOOKUP(D1684,TH!D$4:K$3889,6,0))=TRUE,"Nợ HP",""))</f>
        <v/>
      </c>
      <c r="Q1684" s="174">
        <f t="shared" si="265"/>
        <v>1682</v>
      </c>
      <c r="R1684" s="175">
        <f t="shared" si="263"/>
        <v>1</v>
      </c>
    </row>
    <row r="1685" spans="1:18" ht="24.75" customHeight="1">
      <c r="A1685" s="54">
        <f t="shared" si="262"/>
        <v>1683</v>
      </c>
      <c r="B1685" s="55" t="str">
        <f t="shared" si="259"/>
        <v>K16I1439</v>
      </c>
      <c r="C1685" s="54">
        <f t="shared" si="260"/>
        <v>39</v>
      </c>
      <c r="D1685" s="50">
        <v>162524393</v>
      </c>
      <c r="E1685" s="57" t="s">
        <v>2280</v>
      </c>
      <c r="F1685" s="58" t="s">
        <v>396</v>
      </c>
      <c r="G1685" s="53" t="s">
        <v>1526</v>
      </c>
      <c r="H1685" s="51" t="s">
        <v>1489</v>
      </c>
      <c r="I1685" s="56">
        <v>404</v>
      </c>
      <c r="J1685" s="52" t="s">
        <v>2256</v>
      </c>
      <c r="K1685" s="171" t="str">
        <f t="shared" si="256"/>
        <v>404K16I14</v>
      </c>
      <c r="L1685" s="172">
        <f t="shared" si="261"/>
        <v>1</v>
      </c>
      <c r="M1685" s="173"/>
      <c r="N1685" s="174" t="str">
        <f t="shared" si="264"/>
        <v/>
      </c>
      <c r="O1685" s="190" t="str">
        <f>VLOOKUP(D1685,TH!D$3:K$3889,6,0)</f>
        <v>x</v>
      </c>
      <c r="P1685" s="175" t="str">
        <f>IF(M1685&lt;&gt;0,M1685,IF(ISNA(VLOOKUP(D1685,TH!D$4:K$3889,6,0))=TRUE,"Nợ HP",""))</f>
        <v/>
      </c>
      <c r="Q1685" s="174">
        <f t="shared" si="265"/>
        <v>1683</v>
      </c>
      <c r="R1685" s="175">
        <f t="shared" si="263"/>
        <v>1</v>
      </c>
    </row>
    <row r="1686" spans="1:18" ht="24.75" customHeight="1">
      <c r="A1686" s="54">
        <f t="shared" si="262"/>
        <v>1684</v>
      </c>
      <c r="B1686" s="55" t="str">
        <f t="shared" si="259"/>
        <v>K16I1440</v>
      </c>
      <c r="C1686" s="54">
        <f t="shared" si="260"/>
        <v>40</v>
      </c>
      <c r="D1686" s="50">
        <v>162524404</v>
      </c>
      <c r="E1686" s="57" t="s">
        <v>2281</v>
      </c>
      <c r="F1686" s="58" t="s">
        <v>657</v>
      </c>
      <c r="G1686" s="53" t="s">
        <v>947</v>
      </c>
      <c r="H1686" s="51" t="s">
        <v>1489</v>
      </c>
      <c r="I1686" s="56">
        <v>404</v>
      </c>
      <c r="J1686" s="52" t="s">
        <v>2256</v>
      </c>
      <c r="K1686" s="171" t="str">
        <f t="shared" si="256"/>
        <v>404K16I14</v>
      </c>
      <c r="L1686" s="172">
        <f t="shared" si="261"/>
        <v>1</v>
      </c>
      <c r="M1686" s="173"/>
      <c r="N1686" s="174" t="str">
        <f t="shared" si="264"/>
        <v/>
      </c>
      <c r="O1686" s="190" t="str">
        <f>VLOOKUP(D1686,TH!D$3:K$3889,6,0)</f>
        <v>x</v>
      </c>
      <c r="P1686" s="175" t="str">
        <f>IF(M1686&lt;&gt;0,M1686,IF(ISNA(VLOOKUP(D1686,TH!D$4:K$3889,6,0))=TRUE,"Nợ HP",""))</f>
        <v/>
      </c>
      <c r="Q1686" s="174">
        <f t="shared" si="265"/>
        <v>1684</v>
      </c>
      <c r="R1686" s="175">
        <f t="shared" si="263"/>
        <v>1</v>
      </c>
    </row>
    <row r="1687" spans="1:18" ht="24.75" customHeight="1">
      <c r="A1687" s="54">
        <f t="shared" si="262"/>
        <v>1685</v>
      </c>
      <c r="B1687" s="55" t="str">
        <f t="shared" si="259"/>
        <v>K16I1441</v>
      </c>
      <c r="C1687" s="54">
        <f t="shared" si="260"/>
        <v>41</v>
      </c>
      <c r="D1687" s="50">
        <v>162527322</v>
      </c>
      <c r="E1687" s="57" t="s">
        <v>2052</v>
      </c>
      <c r="F1687" s="58" t="s">
        <v>657</v>
      </c>
      <c r="G1687" s="53" t="s">
        <v>893</v>
      </c>
      <c r="H1687" s="51" t="s">
        <v>1489</v>
      </c>
      <c r="I1687" s="56">
        <v>404</v>
      </c>
      <c r="J1687" s="52" t="s">
        <v>2256</v>
      </c>
      <c r="K1687" s="171" t="str">
        <f t="shared" si="256"/>
        <v>404K16I14</v>
      </c>
      <c r="L1687" s="172">
        <f t="shared" si="261"/>
        <v>1</v>
      </c>
      <c r="M1687" s="173"/>
      <c r="N1687" s="174" t="str">
        <f t="shared" si="264"/>
        <v/>
      </c>
      <c r="O1687" s="190" t="str">
        <f>VLOOKUP(D1687,TH!D$3:K$3889,6,0)</f>
        <v>x</v>
      </c>
      <c r="P1687" s="175" t="str">
        <f>IF(M1687&lt;&gt;0,M1687,IF(ISNA(VLOOKUP(D1687,TH!D$4:K$3889,6,0))=TRUE,"Nợ HP",""))</f>
        <v/>
      </c>
      <c r="Q1687" s="174">
        <f t="shared" si="265"/>
        <v>1685</v>
      </c>
      <c r="R1687" s="175">
        <f t="shared" si="263"/>
        <v>1</v>
      </c>
    </row>
    <row r="1688" spans="1:18" ht="24.75" customHeight="1">
      <c r="A1688" s="54">
        <f t="shared" si="262"/>
        <v>1686</v>
      </c>
      <c r="B1688" s="55" t="str">
        <f t="shared" si="259"/>
        <v>K16I1442</v>
      </c>
      <c r="C1688" s="54">
        <f t="shared" si="260"/>
        <v>42</v>
      </c>
      <c r="D1688" s="50">
        <v>162524431</v>
      </c>
      <c r="E1688" s="57" t="s">
        <v>2282</v>
      </c>
      <c r="F1688" s="58" t="s">
        <v>305</v>
      </c>
      <c r="G1688" s="53" t="s">
        <v>1787</v>
      </c>
      <c r="H1688" s="51" t="s">
        <v>1489</v>
      </c>
      <c r="I1688" s="56">
        <v>404</v>
      </c>
      <c r="J1688" s="52" t="s">
        <v>2256</v>
      </c>
      <c r="K1688" s="171" t="str">
        <f t="shared" si="256"/>
        <v>404K16I14</v>
      </c>
      <c r="L1688" s="172">
        <f t="shared" si="261"/>
        <v>1</v>
      </c>
      <c r="M1688" s="173"/>
      <c r="N1688" s="174" t="str">
        <f t="shared" si="264"/>
        <v/>
      </c>
      <c r="O1688" s="190" t="str">
        <f>VLOOKUP(D1688,TH!D$3:K$3889,6,0)</f>
        <v>x</v>
      </c>
      <c r="P1688" s="175" t="str">
        <f>IF(M1688&lt;&gt;0,M1688,IF(ISNA(VLOOKUP(D1688,TH!D$4:K$3889,6,0))=TRUE,"Nợ HP",""))</f>
        <v/>
      </c>
      <c r="Q1688" s="174">
        <f t="shared" si="265"/>
        <v>1686</v>
      </c>
      <c r="R1688" s="175">
        <f t="shared" si="263"/>
        <v>1</v>
      </c>
    </row>
    <row r="1689" spans="1:18" ht="24.75" customHeight="1">
      <c r="A1689" s="54">
        <f t="shared" si="262"/>
        <v>1687</v>
      </c>
      <c r="B1689" s="55" t="str">
        <f t="shared" si="259"/>
        <v>K16I1443</v>
      </c>
      <c r="C1689" s="54">
        <f t="shared" si="260"/>
        <v>43</v>
      </c>
      <c r="D1689" s="50">
        <v>162524439</v>
      </c>
      <c r="E1689" s="57" t="s">
        <v>2283</v>
      </c>
      <c r="F1689" s="58" t="s">
        <v>405</v>
      </c>
      <c r="G1689" s="53" t="s">
        <v>756</v>
      </c>
      <c r="H1689" s="51" t="s">
        <v>1489</v>
      </c>
      <c r="I1689" s="56">
        <v>404</v>
      </c>
      <c r="J1689" s="52" t="s">
        <v>2256</v>
      </c>
      <c r="K1689" s="171" t="str">
        <f t="shared" si="256"/>
        <v>404K16I14</v>
      </c>
      <c r="L1689" s="172">
        <f t="shared" si="261"/>
        <v>1</v>
      </c>
      <c r="M1689" s="173"/>
      <c r="N1689" s="174" t="str">
        <f t="shared" si="264"/>
        <v/>
      </c>
      <c r="O1689" s="190" t="str">
        <f>VLOOKUP(D1689,TH!D$3:K$3889,6,0)</f>
        <v>x</v>
      </c>
      <c r="P1689" s="175" t="str">
        <f>IF(M1689&lt;&gt;0,M1689,IF(ISNA(VLOOKUP(D1689,TH!D$4:K$3889,6,0))=TRUE,"Nợ HP",""))</f>
        <v/>
      </c>
      <c r="Q1689" s="174">
        <f t="shared" si="265"/>
        <v>1687</v>
      </c>
      <c r="R1689" s="175">
        <f t="shared" si="263"/>
        <v>1</v>
      </c>
    </row>
    <row r="1690" spans="1:18" ht="24.75" customHeight="1">
      <c r="A1690" s="54">
        <f t="shared" si="262"/>
        <v>1688</v>
      </c>
      <c r="B1690" s="55" t="str">
        <f t="shared" si="259"/>
        <v>K16I1444</v>
      </c>
      <c r="C1690" s="54">
        <f t="shared" si="260"/>
        <v>44</v>
      </c>
      <c r="D1690" s="333">
        <v>542</v>
      </c>
      <c r="E1690" s="334" t="s">
        <v>281</v>
      </c>
      <c r="F1690" s="335" t="s">
        <v>486</v>
      </c>
      <c r="G1690" s="336"/>
      <c r="H1690" s="51" t="s">
        <v>2360</v>
      </c>
      <c r="I1690" s="56">
        <v>107</v>
      </c>
      <c r="J1690" s="52" t="s">
        <v>2256</v>
      </c>
      <c r="K1690" s="171" t="str">
        <f t="shared" ref="K1690" si="266">I1690&amp;J1690</f>
        <v>107K16I14</v>
      </c>
      <c r="L1690" s="172">
        <f t="shared" si="261"/>
        <v>2</v>
      </c>
      <c r="M1690" s="173">
        <v>22750</v>
      </c>
      <c r="N1690" s="174" t="str">
        <f t="shared" ref="N1690" si="267">IF(M1690&lt;&gt;0,"Học Ghép","")</f>
        <v>Học Ghép</v>
      </c>
      <c r="O1690" s="190" t="e">
        <f>VLOOKUP(D1690,TH!D$3:K$3889,6,0)</f>
        <v>#N/A</v>
      </c>
      <c r="P1690" s="175">
        <f>IF(M1690&lt;&gt;0,M1690,IF(ISNA(VLOOKUP(D1690,TH!D$4:K$3889,6,0))=TRUE,"Nợ HP",""))</f>
        <v>22750</v>
      </c>
      <c r="Q1690" s="174">
        <f t="shared" si="265"/>
        <v>1688</v>
      </c>
      <c r="R1690" s="175">
        <f t="shared" si="263"/>
        <v>1</v>
      </c>
    </row>
    <row r="1691" spans="1:18" ht="24.75" customHeight="1">
      <c r="A1691" s="54">
        <f t="shared" si="262"/>
        <v>1689</v>
      </c>
      <c r="B1691" s="55" t="str">
        <f t="shared" si="259"/>
        <v>K16I1501</v>
      </c>
      <c r="C1691" s="54">
        <f t="shared" si="260"/>
        <v>1</v>
      </c>
      <c r="D1691" s="50">
        <v>162524127</v>
      </c>
      <c r="E1691" s="57" t="s">
        <v>1496</v>
      </c>
      <c r="F1691" s="58" t="s">
        <v>486</v>
      </c>
      <c r="G1691" s="53" t="s">
        <v>936</v>
      </c>
      <c r="H1691" s="51" t="s">
        <v>1527</v>
      </c>
      <c r="I1691" s="56">
        <v>404</v>
      </c>
      <c r="J1691" s="52" t="s">
        <v>2284</v>
      </c>
      <c r="K1691" s="171" t="str">
        <f t="shared" si="256"/>
        <v>404K16I15</v>
      </c>
      <c r="L1691" s="172">
        <f t="shared" si="261"/>
        <v>1</v>
      </c>
      <c r="M1691" s="173"/>
      <c r="N1691" s="174" t="str">
        <f t="shared" si="264"/>
        <v/>
      </c>
      <c r="O1691" s="190" t="str">
        <f>VLOOKUP(D1691,TH!D$3:K$3889,6,0)</f>
        <v>x</v>
      </c>
      <c r="P1691" s="175" t="str">
        <f>IF(M1691&lt;&gt;0,M1691,IF(ISNA(VLOOKUP(D1691,TH!D$4:K$3889,6,0))=TRUE,"Nợ HP",""))</f>
        <v/>
      </c>
      <c r="Q1691" s="174">
        <f t="shared" si="265"/>
        <v>1689</v>
      </c>
      <c r="R1691" s="175">
        <f t="shared" si="263"/>
        <v>1</v>
      </c>
    </row>
    <row r="1692" spans="1:18" ht="24.75" customHeight="1">
      <c r="A1692" s="54">
        <f t="shared" si="262"/>
        <v>1690</v>
      </c>
      <c r="B1692" s="55" t="str">
        <f t="shared" si="259"/>
        <v>K16I1502</v>
      </c>
      <c r="C1692" s="54">
        <f t="shared" si="260"/>
        <v>2</v>
      </c>
      <c r="D1692" s="50">
        <v>162524134</v>
      </c>
      <c r="E1692" s="57" t="s">
        <v>1024</v>
      </c>
      <c r="F1692" s="58" t="s">
        <v>2285</v>
      </c>
      <c r="G1692" s="53" t="s">
        <v>1999</v>
      </c>
      <c r="H1692" s="51" t="s">
        <v>1527</v>
      </c>
      <c r="I1692" s="56">
        <v>404</v>
      </c>
      <c r="J1692" s="52" t="s">
        <v>2284</v>
      </c>
      <c r="K1692" s="171" t="str">
        <f t="shared" si="256"/>
        <v>404K16I15</v>
      </c>
      <c r="L1692" s="172">
        <f t="shared" si="261"/>
        <v>1</v>
      </c>
      <c r="M1692" s="173"/>
      <c r="N1692" s="174" t="str">
        <f t="shared" si="264"/>
        <v/>
      </c>
      <c r="O1692" s="190" t="str">
        <f>VLOOKUP(D1692,TH!D$3:K$3889,6,0)</f>
        <v>x</v>
      </c>
      <c r="P1692" s="175" t="str">
        <f>IF(M1692&lt;&gt;0,M1692,IF(ISNA(VLOOKUP(D1692,TH!D$4:K$3889,6,0))=TRUE,"Nợ HP",""))</f>
        <v/>
      </c>
      <c r="Q1692" s="174">
        <f t="shared" si="265"/>
        <v>1690</v>
      </c>
      <c r="R1692" s="175">
        <f t="shared" si="263"/>
        <v>1</v>
      </c>
    </row>
    <row r="1693" spans="1:18" ht="24.75" customHeight="1">
      <c r="A1693" s="54">
        <f t="shared" si="262"/>
        <v>1691</v>
      </c>
      <c r="B1693" s="55" t="str">
        <f t="shared" si="259"/>
        <v>K16I1503</v>
      </c>
      <c r="C1693" s="54">
        <f t="shared" si="260"/>
        <v>3</v>
      </c>
      <c r="D1693" s="50">
        <v>162524137</v>
      </c>
      <c r="E1693" s="57" t="s">
        <v>1487</v>
      </c>
      <c r="F1693" s="58" t="s">
        <v>1118</v>
      </c>
      <c r="G1693" s="53" t="s">
        <v>228</v>
      </c>
      <c r="H1693" s="51" t="s">
        <v>1527</v>
      </c>
      <c r="I1693" s="56">
        <v>404</v>
      </c>
      <c r="J1693" s="52" t="s">
        <v>2284</v>
      </c>
      <c r="K1693" s="171" t="str">
        <f t="shared" si="256"/>
        <v>404K16I15</v>
      </c>
      <c r="L1693" s="172">
        <f t="shared" si="261"/>
        <v>1</v>
      </c>
      <c r="M1693" s="173"/>
      <c r="N1693" s="174" t="str">
        <f t="shared" si="264"/>
        <v/>
      </c>
      <c r="O1693" s="190" t="str">
        <f>VLOOKUP(D1693,TH!D$3:K$3889,6,0)</f>
        <v>x</v>
      </c>
      <c r="P1693" s="175" t="str">
        <f>IF(M1693&lt;&gt;0,M1693,IF(ISNA(VLOOKUP(D1693,TH!D$4:K$3889,6,0))=TRUE,"Nợ HP",""))</f>
        <v/>
      </c>
      <c r="Q1693" s="174">
        <f t="shared" si="265"/>
        <v>1691</v>
      </c>
      <c r="R1693" s="175">
        <f t="shared" si="263"/>
        <v>1</v>
      </c>
    </row>
    <row r="1694" spans="1:18" ht="24.75" customHeight="1">
      <c r="A1694" s="54">
        <f t="shared" si="262"/>
        <v>1692</v>
      </c>
      <c r="B1694" s="55" t="str">
        <f t="shared" si="259"/>
        <v>K16I1504</v>
      </c>
      <c r="C1694" s="54">
        <f t="shared" si="260"/>
        <v>4</v>
      </c>
      <c r="D1694" s="50">
        <v>162524149</v>
      </c>
      <c r="E1694" s="57" t="s">
        <v>114</v>
      </c>
      <c r="F1694" s="58" t="s">
        <v>417</v>
      </c>
      <c r="G1694" s="53" t="s">
        <v>515</v>
      </c>
      <c r="H1694" s="51" t="s">
        <v>1527</v>
      </c>
      <c r="I1694" s="56">
        <v>404</v>
      </c>
      <c r="J1694" s="52" t="s">
        <v>2284</v>
      </c>
      <c r="K1694" s="171" t="str">
        <f t="shared" si="256"/>
        <v>404K16I15</v>
      </c>
      <c r="L1694" s="172">
        <f t="shared" si="261"/>
        <v>1</v>
      </c>
      <c r="M1694" s="173"/>
      <c r="N1694" s="174" t="str">
        <f t="shared" si="264"/>
        <v/>
      </c>
      <c r="O1694" s="190" t="str">
        <f>VLOOKUP(D1694,TH!D$3:K$3889,6,0)</f>
        <v>x</v>
      </c>
      <c r="P1694" s="175" t="str">
        <f>IF(M1694&lt;&gt;0,M1694,IF(ISNA(VLOOKUP(D1694,TH!D$4:K$3889,6,0))=TRUE,"Nợ HP",""))</f>
        <v/>
      </c>
      <c r="Q1694" s="174">
        <f t="shared" si="265"/>
        <v>1692</v>
      </c>
      <c r="R1694" s="175">
        <f t="shared" si="263"/>
        <v>1</v>
      </c>
    </row>
    <row r="1695" spans="1:18" ht="24.75" customHeight="1">
      <c r="A1695" s="54">
        <f t="shared" si="262"/>
        <v>1693</v>
      </c>
      <c r="B1695" s="55" t="str">
        <f t="shared" si="259"/>
        <v>K16I1505</v>
      </c>
      <c r="C1695" s="54">
        <f t="shared" si="260"/>
        <v>5</v>
      </c>
      <c r="D1695" s="50">
        <v>162524171</v>
      </c>
      <c r="E1695" s="57" t="s">
        <v>2286</v>
      </c>
      <c r="F1695" s="58" t="s">
        <v>328</v>
      </c>
      <c r="G1695" s="53" t="s">
        <v>283</v>
      </c>
      <c r="H1695" s="51" t="s">
        <v>125</v>
      </c>
      <c r="I1695" s="56">
        <v>404</v>
      </c>
      <c r="J1695" s="52" t="s">
        <v>2284</v>
      </c>
      <c r="K1695" s="171" t="str">
        <f t="shared" si="256"/>
        <v>404K16I15</v>
      </c>
      <c r="L1695" s="172">
        <f t="shared" si="261"/>
        <v>1</v>
      </c>
      <c r="M1695" s="173"/>
      <c r="N1695" s="174" t="str">
        <f t="shared" si="264"/>
        <v/>
      </c>
      <c r="O1695" s="190" t="str">
        <f>VLOOKUP(D1695,TH!D$3:K$3889,6,0)</f>
        <v>x</v>
      </c>
      <c r="P1695" s="175" t="str">
        <f>IF(M1695&lt;&gt;0,M1695,IF(ISNA(VLOOKUP(D1695,TH!D$4:K$3889,6,0))=TRUE,"Nợ HP",""))</f>
        <v/>
      </c>
      <c r="Q1695" s="174">
        <f t="shared" si="265"/>
        <v>1693</v>
      </c>
      <c r="R1695" s="175">
        <f t="shared" si="263"/>
        <v>1</v>
      </c>
    </row>
    <row r="1696" spans="1:18" ht="24.75" customHeight="1">
      <c r="A1696" s="54">
        <f t="shared" si="262"/>
        <v>1694</v>
      </c>
      <c r="B1696" s="55" t="str">
        <f t="shared" si="259"/>
        <v>K16I1506</v>
      </c>
      <c r="C1696" s="54">
        <f t="shared" si="260"/>
        <v>6</v>
      </c>
      <c r="D1696" s="50">
        <v>162524173</v>
      </c>
      <c r="E1696" s="57" t="s">
        <v>607</v>
      </c>
      <c r="F1696" s="58" t="s">
        <v>504</v>
      </c>
      <c r="G1696" s="53" t="s">
        <v>295</v>
      </c>
      <c r="H1696" s="51" t="s">
        <v>1527</v>
      </c>
      <c r="I1696" s="56">
        <v>404</v>
      </c>
      <c r="J1696" s="52" t="s">
        <v>2284</v>
      </c>
      <c r="K1696" s="171" t="str">
        <f t="shared" si="256"/>
        <v>404K16I15</v>
      </c>
      <c r="L1696" s="172">
        <f t="shared" si="261"/>
        <v>1</v>
      </c>
      <c r="M1696" s="173"/>
      <c r="N1696" s="174" t="str">
        <f t="shared" si="264"/>
        <v/>
      </c>
      <c r="O1696" s="190" t="str">
        <f>VLOOKUP(D1696,TH!D$3:K$3889,6,0)</f>
        <v>x</v>
      </c>
      <c r="P1696" s="175" t="str">
        <f>IF(M1696&lt;&gt;0,M1696,IF(ISNA(VLOOKUP(D1696,TH!D$4:K$3889,6,0))=TRUE,"Nợ HP",""))</f>
        <v/>
      </c>
      <c r="Q1696" s="174">
        <f t="shared" si="265"/>
        <v>1694</v>
      </c>
      <c r="R1696" s="175">
        <f t="shared" si="263"/>
        <v>1</v>
      </c>
    </row>
    <row r="1697" spans="1:18" ht="24.75" customHeight="1">
      <c r="A1697" s="54">
        <f t="shared" si="262"/>
        <v>1695</v>
      </c>
      <c r="B1697" s="55" t="str">
        <f t="shared" si="259"/>
        <v>K16I1507</v>
      </c>
      <c r="C1697" s="54">
        <f t="shared" si="260"/>
        <v>7</v>
      </c>
      <c r="D1697" s="50">
        <v>162524176</v>
      </c>
      <c r="E1697" s="57" t="s">
        <v>2287</v>
      </c>
      <c r="F1697" s="58" t="s">
        <v>504</v>
      </c>
      <c r="G1697" s="53" t="s">
        <v>612</v>
      </c>
      <c r="H1697" s="51" t="s">
        <v>1527</v>
      </c>
      <c r="I1697" s="56">
        <v>404</v>
      </c>
      <c r="J1697" s="52" t="s">
        <v>2284</v>
      </c>
      <c r="K1697" s="171" t="str">
        <f t="shared" si="256"/>
        <v>404K16I15</v>
      </c>
      <c r="L1697" s="172">
        <f t="shared" si="261"/>
        <v>1</v>
      </c>
      <c r="M1697" s="173"/>
      <c r="N1697" s="174" t="str">
        <f t="shared" si="264"/>
        <v/>
      </c>
      <c r="O1697" s="190" t="str">
        <f>VLOOKUP(D1697,TH!D$3:K$3889,6,0)</f>
        <v>x</v>
      </c>
      <c r="P1697" s="175" t="str">
        <f>IF(M1697&lt;&gt;0,M1697,IF(ISNA(VLOOKUP(D1697,TH!D$4:K$3889,6,0))=TRUE,"Nợ HP",""))</f>
        <v/>
      </c>
      <c r="Q1697" s="174">
        <f t="shared" si="265"/>
        <v>1695</v>
      </c>
      <c r="R1697" s="175">
        <f t="shared" si="263"/>
        <v>1</v>
      </c>
    </row>
    <row r="1698" spans="1:18" ht="24.75" customHeight="1">
      <c r="A1698" s="54">
        <f t="shared" si="262"/>
        <v>1696</v>
      </c>
      <c r="B1698" s="55" t="str">
        <f t="shared" si="259"/>
        <v>K16I1508</v>
      </c>
      <c r="C1698" s="54">
        <f t="shared" si="260"/>
        <v>8</v>
      </c>
      <c r="D1698" s="50">
        <v>162527432</v>
      </c>
      <c r="E1698" s="57" t="s">
        <v>2288</v>
      </c>
      <c r="F1698" s="58" t="s">
        <v>199</v>
      </c>
      <c r="G1698" s="53" t="s">
        <v>1264</v>
      </c>
      <c r="H1698" s="51" t="s">
        <v>1527</v>
      </c>
      <c r="I1698" s="56">
        <v>404</v>
      </c>
      <c r="J1698" s="52" t="s">
        <v>2284</v>
      </c>
      <c r="K1698" s="171" t="str">
        <f t="shared" si="256"/>
        <v>404K16I15</v>
      </c>
      <c r="L1698" s="172">
        <f t="shared" si="261"/>
        <v>1</v>
      </c>
      <c r="M1698" s="173"/>
      <c r="N1698" s="174" t="str">
        <f t="shared" si="264"/>
        <v/>
      </c>
      <c r="O1698" s="190" t="str">
        <f>VLOOKUP(D1698,TH!D$3:K$3889,6,0)</f>
        <v>x</v>
      </c>
      <c r="P1698" s="175" t="str">
        <f>IF(M1698&lt;&gt;0,M1698,IF(ISNA(VLOOKUP(D1698,TH!D$4:K$3889,6,0))=TRUE,"Nợ HP",""))</f>
        <v/>
      </c>
      <c r="Q1698" s="174">
        <f t="shared" si="265"/>
        <v>1696</v>
      </c>
      <c r="R1698" s="175">
        <f t="shared" si="263"/>
        <v>1</v>
      </c>
    </row>
    <row r="1699" spans="1:18" ht="24.75" customHeight="1">
      <c r="A1699" s="54">
        <f t="shared" si="262"/>
        <v>1697</v>
      </c>
      <c r="B1699" s="55" t="str">
        <f t="shared" si="259"/>
        <v>K16I1509</v>
      </c>
      <c r="C1699" s="54">
        <f t="shared" si="260"/>
        <v>9</v>
      </c>
      <c r="D1699" s="50">
        <v>162524183</v>
      </c>
      <c r="E1699" s="57" t="s">
        <v>2289</v>
      </c>
      <c r="F1699" s="58" t="s">
        <v>428</v>
      </c>
      <c r="G1699" s="53" t="s">
        <v>2290</v>
      </c>
      <c r="H1699" s="51" t="s">
        <v>125</v>
      </c>
      <c r="I1699" s="56">
        <v>404</v>
      </c>
      <c r="J1699" s="52" t="s">
        <v>2284</v>
      </c>
      <c r="K1699" s="171" t="str">
        <f t="shared" si="256"/>
        <v>404K16I15</v>
      </c>
      <c r="L1699" s="172">
        <f t="shared" si="261"/>
        <v>1</v>
      </c>
      <c r="M1699" s="173"/>
      <c r="N1699" s="174" t="str">
        <f t="shared" si="264"/>
        <v/>
      </c>
      <c r="O1699" s="190" t="str">
        <f>VLOOKUP(D1699,TH!D$3:K$3889,6,0)</f>
        <v>x</v>
      </c>
      <c r="P1699" s="175" t="str">
        <f>IF(M1699&lt;&gt;0,M1699,IF(ISNA(VLOOKUP(D1699,TH!D$4:K$3889,6,0))=TRUE,"Nợ HP",""))</f>
        <v/>
      </c>
      <c r="Q1699" s="174">
        <f t="shared" si="265"/>
        <v>1697</v>
      </c>
      <c r="R1699" s="175">
        <f t="shared" si="263"/>
        <v>1</v>
      </c>
    </row>
    <row r="1700" spans="1:18" ht="24.75" customHeight="1">
      <c r="A1700" s="54">
        <f t="shared" si="262"/>
        <v>1698</v>
      </c>
      <c r="B1700" s="55" t="str">
        <f t="shared" si="259"/>
        <v>K16I1510</v>
      </c>
      <c r="C1700" s="54">
        <f t="shared" si="260"/>
        <v>10</v>
      </c>
      <c r="D1700" s="50">
        <v>162524184</v>
      </c>
      <c r="E1700" s="57" t="s">
        <v>2291</v>
      </c>
      <c r="F1700" s="58" t="s">
        <v>428</v>
      </c>
      <c r="G1700" s="53" t="s">
        <v>500</v>
      </c>
      <c r="H1700" s="51" t="s">
        <v>125</v>
      </c>
      <c r="I1700" s="56">
        <v>404</v>
      </c>
      <c r="J1700" s="52" t="s">
        <v>2284</v>
      </c>
      <c r="K1700" s="171" t="str">
        <f t="shared" si="256"/>
        <v>404K16I15</v>
      </c>
      <c r="L1700" s="172">
        <f t="shared" si="261"/>
        <v>1</v>
      </c>
      <c r="M1700" s="173"/>
      <c r="N1700" s="174" t="str">
        <f t="shared" si="264"/>
        <v/>
      </c>
      <c r="O1700" s="190" t="str">
        <f>VLOOKUP(D1700,TH!D$3:K$3889,6,0)</f>
        <v>x</v>
      </c>
      <c r="P1700" s="175" t="str">
        <f>IF(M1700&lt;&gt;0,M1700,IF(ISNA(VLOOKUP(D1700,TH!D$4:K$3889,6,0))=TRUE,"Nợ HP",""))</f>
        <v/>
      </c>
      <c r="Q1700" s="174">
        <f t="shared" si="265"/>
        <v>1698</v>
      </c>
      <c r="R1700" s="175">
        <f t="shared" si="263"/>
        <v>1</v>
      </c>
    </row>
    <row r="1701" spans="1:18" ht="24.75" customHeight="1">
      <c r="A1701" s="54">
        <f t="shared" si="262"/>
        <v>1699</v>
      </c>
      <c r="B1701" s="55" t="str">
        <f t="shared" si="259"/>
        <v>K16I1511</v>
      </c>
      <c r="C1701" s="54">
        <f t="shared" si="260"/>
        <v>11</v>
      </c>
      <c r="D1701" s="50">
        <v>162526777</v>
      </c>
      <c r="E1701" s="57" t="s">
        <v>198</v>
      </c>
      <c r="F1701" s="58" t="s">
        <v>428</v>
      </c>
      <c r="G1701" s="53" t="s">
        <v>397</v>
      </c>
      <c r="H1701" s="51" t="s">
        <v>1527</v>
      </c>
      <c r="I1701" s="56">
        <v>404</v>
      </c>
      <c r="J1701" s="52" t="s">
        <v>2284</v>
      </c>
      <c r="K1701" s="171" t="str">
        <f t="shared" si="256"/>
        <v>404K16I15</v>
      </c>
      <c r="L1701" s="172">
        <f t="shared" si="261"/>
        <v>1</v>
      </c>
      <c r="M1701" s="173"/>
      <c r="N1701" s="174" t="str">
        <f t="shared" si="264"/>
        <v/>
      </c>
      <c r="O1701" s="190" t="str">
        <f>VLOOKUP(D1701,TH!D$3:K$3889,6,0)</f>
        <v>x</v>
      </c>
      <c r="P1701" s="175" t="str">
        <f>IF(M1701&lt;&gt;0,M1701,IF(ISNA(VLOOKUP(D1701,TH!D$4:K$3889,6,0))=TRUE,"Nợ HP",""))</f>
        <v/>
      </c>
      <c r="Q1701" s="174">
        <f t="shared" si="265"/>
        <v>1699</v>
      </c>
      <c r="R1701" s="175">
        <f t="shared" si="263"/>
        <v>1</v>
      </c>
    </row>
    <row r="1702" spans="1:18" ht="24.75" customHeight="1">
      <c r="A1702" s="54">
        <f t="shared" si="262"/>
        <v>1700</v>
      </c>
      <c r="B1702" s="55" t="str">
        <f t="shared" si="259"/>
        <v>K16I1512</v>
      </c>
      <c r="C1702" s="54">
        <f t="shared" si="260"/>
        <v>12</v>
      </c>
      <c r="D1702" s="50">
        <v>162524206</v>
      </c>
      <c r="E1702" s="57" t="s">
        <v>1536</v>
      </c>
      <c r="F1702" s="58" t="s">
        <v>208</v>
      </c>
      <c r="G1702" s="53" t="s">
        <v>1542</v>
      </c>
      <c r="H1702" s="51" t="s">
        <v>1527</v>
      </c>
      <c r="I1702" s="56">
        <v>404</v>
      </c>
      <c r="J1702" s="52" t="s">
        <v>2284</v>
      </c>
      <c r="K1702" s="171" t="str">
        <f t="shared" si="256"/>
        <v>404K16I15</v>
      </c>
      <c r="L1702" s="172">
        <f t="shared" si="261"/>
        <v>1</v>
      </c>
      <c r="M1702" s="173"/>
      <c r="N1702" s="174" t="str">
        <f t="shared" si="264"/>
        <v/>
      </c>
      <c r="O1702" s="190" t="str">
        <f>VLOOKUP(D1702,TH!D$3:K$3889,6,0)</f>
        <v>x</v>
      </c>
      <c r="P1702" s="175" t="str">
        <f>IF(M1702&lt;&gt;0,M1702,IF(ISNA(VLOOKUP(D1702,TH!D$4:K$3889,6,0))=TRUE,"Nợ HP",""))</f>
        <v/>
      </c>
      <c r="Q1702" s="174">
        <f t="shared" si="265"/>
        <v>1700</v>
      </c>
      <c r="R1702" s="175">
        <f t="shared" si="263"/>
        <v>1</v>
      </c>
    </row>
    <row r="1703" spans="1:18" ht="24.75" customHeight="1">
      <c r="A1703" s="54">
        <f t="shared" si="262"/>
        <v>1701</v>
      </c>
      <c r="B1703" s="55" t="str">
        <f t="shared" si="259"/>
        <v>K16I1513</v>
      </c>
      <c r="C1703" s="54">
        <f t="shared" si="260"/>
        <v>13</v>
      </c>
      <c r="D1703" s="50">
        <v>162526945</v>
      </c>
      <c r="E1703" s="57" t="s">
        <v>542</v>
      </c>
      <c r="F1703" s="58" t="s">
        <v>211</v>
      </c>
      <c r="G1703" s="53" t="s">
        <v>796</v>
      </c>
      <c r="H1703" s="51" t="s">
        <v>125</v>
      </c>
      <c r="I1703" s="56">
        <v>404</v>
      </c>
      <c r="J1703" s="52" t="s">
        <v>2284</v>
      </c>
      <c r="K1703" s="171" t="str">
        <f t="shared" si="256"/>
        <v>404K16I15</v>
      </c>
      <c r="L1703" s="172">
        <f t="shared" si="261"/>
        <v>1</v>
      </c>
      <c r="M1703" s="173"/>
      <c r="N1703" s="174" t="str">
        <f t="shared" si="264"/>
        <v/>
      </c>
      <c r="O1703" s="190" t="str">
        <f>VLOOKUP(D1703,TH!D$3:K$3889,6,0)</f>
        <v>x</v>
      </c>
      <c r="P1703" s="175" t="str">
        <f>IF(M1703&lt;&gt;0,M1703,IF(ISNA(VLOOKUP(D1703,TH!D$4:K$3889,6,0))=TRUE,"Nợ HP",""))</f>
        <v/>
      </c>
      <c r="Q1703" s="174">
        <f t="shared" si="265"/>
        <v>1701</v>
      </c>
      <c r="R1703" s="175">
        <f t="shared" si="263"/>
        <v>1</v>
      </c>
    </row>
    <row r="1704" spans="1:18" ht="24.75" customHeight="1">
      <c r="A1704" s="54">
        <f t="shared" si="262"/>
        <v>1702</v>
      </c>
      <c r="B1704" s="55" t="str">
        <f t="shared" si="259"/>
        <v>K16I1514</v>
      </c>
      <c r="C1704" s="54">
        <f t="shared" si="260"/>
        <v>14</v>
      </c>
      <c r="D1704" s="50">
        <v>162524222</v>
      </c>
      <c r="E1704" s="57" t="s">
        <v>452</v>
      </c>
      <c r="F1704" s="58" t="s">
        <v>601</v>
      </c>
      <c r="G1704" s="53" t="s">
        <v>946</v>
      </c>
      <c r="H1704" s="51" t="s">
        <v>1527</v>
      </c>
      <c r="I1704" s="56">
        <v>404</v>
      </c>
      <c r="J1704" s="52" t="s">
        <v>2284</v>
      </c>
      <c r="K1704" s="171" t="str">
        <f t="shared" si="256"/>
        <v>404K16I15</v>
      </c>
      <c r="L1704" s="172">
        <f t="shared" si="261"/>
        <v>1</v>
      </c>
      <c r="M1704" s="173"/>
      <c r="N1704" s="174" t="str">
        <f t="shared" si="264"/>
        <v/>
      </c>
      <c r="O1704" s="190" t="str">
        <f>VLOOKUP(D1704,TH!D$3:K$3889,6,0)</f>
        <v>x</v>
      </c>
      <c r="P1704" s="175" t="str">
        <f>IF(M1704&lt;&gt;0,M1704,IF(ISNA(VLOOKUP(D1704,TH!D$4:K$3889,6,0))=TRUE,"Nợ HP",""))</f>
        <v/>
      </c>
      <c r="Q1704" s="174">
        <f t="shared" si="265"/>
        <v>1702</v>
      </c>
      <c r="R1704" s="175">
        <f t="shared" si="263"/>
        <v>1</v>
      </c>
    </row>
    <row r="1705" spans="1:18" ht="24.75" customHeight="1">
      <c r="A1705" s="54">
        <f t="shared" si="262"/>
        <v>1703</v>
      </c>
      <c r="B1705" s="55" t="str">
        <f t="shared" si="259"/>
        <v>K16I1515</v>
      </c>
      <c r="C1705" s="54">
        <f t="shared" si="260"/>
        <v>15</v>
      </c>
      <c r="D1705" s="50">
        <v>162524245</v>
      </c>
      <c r="E1705" s="57" t="s">
        <v>2292</v>
      </c>
      <c r="F1705" s="58" t="s">
        <v>238</v>
      </c>
      <c r="G1705" s="53" t="s">
        <v>862</v>
      </c>
      <c r="H1705" s="51" t="s">
        <v>125</v>
      </c>
      <c r="I1705" s="56">
        <v>404</v>
      </c>
      <c r="J1705" s="52" t="s">
        <v>2284</v>
      </c>
      <c r="K1705" s="171" t="str">
        <f t="shared" si="256"/>
        <v>404K16I15</v>
      </c>
      <c r="L1705" s="172">
        <f t="shared" si="261"/>
        <v>1</v>
      </c>
      <c r="M1705" s="173"/>
      <c r="N1705" s="174" t="str">
        <f t="shared" si="264"/>
        <v/>
      </c>
      <c r="O1705" s="190" t="str">
        <f>VLOOKUP(D1705,TH!D$3:K$3889,6,0)</f>
        <v>x</v>
      </c>
      <c r="P1705" s="175" t="str">
        <f>IF(M1705&lt;&gt;0,M1705,IF(ISNA(VLOOKUP(D1705,TH!D$4:K$3889,6,0))=TRUE,"Nợ HP",""))</f>
        <v/>
      </c>
      <c r="Q1705" s="174">
        <f t="shared" si="265"/>
        <v>1703</v>
      </c>
      <c r="R1705" s="175">
        <f t="shared" si="263"/>
        <v>1</v>
      </c>
    </row>
    <row r="1706" spans="1:18" ht="24.75" customHeight="1">
      <c r="A1706" s="54">
        <f t="shared" si="262"/>
        <v>1704</v>
      </c>
      <c r="B1706" s="55" t="str">
        <f t="shared" si="259"/>
        <v>K16I1516</v>
      </c>
      <c r="C1706" s="54">
        <f t="shared" si="260"/>
        <v>16</v>
      </c>
      <c r="D1706" s="50">
        <v>162524264</v>
      </c>
      <c r="E1706" s="57" t="s">
        <v>385</v>
      </c>
      <c r="F1706" s="58" t="s">
        <v>124</v>
      </c>
      <c r="G1706" s="53" t="s">
        <v>816</v>
      </c>
      <c r="H1706" s="51" t="s">
        <v>1527</v>
      </c>
      <c r="I1706" s="56">
        <v>404</v>
      </c>
      <c r="J1706" s="52" t="s">
        <v>2284</v>
      </c>
      <c r="K1706" s="171" t="str">
        <f t="shared" si="256"/>
        <v>404K16I15</v>
      </c>
      <c r="L1706" s="172">
        <f t="shared" si="261"/>
        <v>1</v>
      </c>
      <c r="M1706" s="173"/>
      <c r="N1706" s="174" t="str">
        <f t="shared" si="264"/>
        <v/>
      </c>
      <c r="O1706" s="190" t="str">
        <f>VLOOKUP(D1706,TH!D$3:K$3889,6,0)</f>
        <v>x</v>
      </c>
      <c r="P1706" s="175" t="str">
        <f>IF(M1706&lt;&gt;0,M1706,IF(ISNA(VLOOKUP(D1706,TH!D$4:K$3889,6,0))=TRUE,"Nợ HP",""))</f>
        <v/>
      </c>
      <c r="Q1706" s="174">
        <f t="shared" si="265"/>
        <v>1704</v>
      </c>
      <c r="R1706" s="175">
        <f t="shared" si="263"/>
        <v>1</v>
      </c>
    </row>
    <row r="1707" spans="1:18" ht="24.75" customHeight="1">
      <c r="A1707" s="54">
        <f t="shared" si="262"/>
        <v>1705</v>
      </c>
      <c r="B1707" s="55" t="str">
        <f t="shared" si="259"/>
        <v>K16I1517</v>
      </c>
      <c r="C1707" s="54">
        <f t="shared" si="260"/>
        <v>17</v>
      </c>
      <c r="D1707" s="50">
        <v>162524269</v>
      </c>
      <c r="E1707" s="57" t="s">
        <v>1074</v>
      </c>
      <c r="F1707" s="58" t="s">
        <v>139</v>
      </c>
      <c r="G1707" s="53" t="s">
        <v>2293</v>
      </c>
      <c r="H1707" s="51" t="s">
        <v>125</v>
      </c>
      <c r="I1707" s="56">
        <v>404</v>
      </c>
      <c r="J1707" s="52" t="s">
        <v>2284</v>
      </c>
      <c r="K1707" s="171" t="str">
        <f t="shared" ref="K1707:K1760" si="268">I1707&amp;J1707</f>
        <v>404K16I15</v>
      </c>
      <c r="L1707" s="172">
        <f t="shared" si="261"/>
        <v>1</v>
      </c>
      <c r="M1707" s="173"/>
      <c r="N1707" s="174" t="str">
        <f t="shared" si="264"/>
        <v/>
      </c>
      <c r="O1707" s="190" t="str">
        <f>VLOOKUP(D1707,TH!D$3:K$3889,6,0)</f>
        <v>x</v>
      </c>
      <c r="P1707" s="175" t="str">
        <f>IF(M1707&lt;&gt;0,M1707,IF(ISNA(VLOOKUP(D1707,TH!D$4:K$3889,6,0))=TRUE,"Nợ HP",""))</f>
        <v/>
      </c>
      <c r="Q1707" s="174">
        <f t="shared" si="265"/>
        <v>1705</v>
      </c>
      <c r="R1707" s="175">
        <f t="shared" si="263"/>
        <v>1</v>
      </c>
    </row>
    <row r="1708" spans="1:18" ht="24.75" customHeight="1">
      <c r="A1708" s="54">
        <f t="shared" si="262"/>
        <v>1706</v>
      </c>
      <c r="B1708" s="55" t="str">
        <f t="shared" si="259"/>
        <v>K16I1518</v>
      </c>
      <c r="C1708" s="54">
        <f t="shared" si="260"/>
        <v>18</v>
      </c>
      <c r="D1708" s="50">
        <v>162524272</v>
      </c>
      <c r="E1708" s="57" t="s">
        <v>607</v>
      </c>
      <c r="F1708" s="58" t="s">
        <v>696</v>
      </c>
      <c r="G1708" s="53" t="s">
        <v>289</v>
      </c>
      <c r="H1708" s="51" t="s">
        <v>125</v>
      </c>
      <c r="I1708" s="56">
        <v>404</v>
      </c>
      <c r="J1708" s="52" t="s">
        <v>2284</v>
      </c>
      <c r="K1708" s="171" t="str">
        <f t="shared" si="268"/>
        <v>404K16I15</v>
      </c>
      <c r="L1708" s="172">
        <f t="shared" si="261"/>
        <v>1</v>
      </c>
      <c r="M1708" s="173"/>
      <c r="N1708" s="174" t="str">
        <f t="shared" si="264"/>
        <v/>
      </c>
      <c r="O1708" s="190" t="str">
        <f>VLOOKUP(D1708,TH!D$3:K$3889,6,0)</f>
        <v>x</v>
      </c>
      <c r="P1708" s="175" t="str">
        <f>IF(M1708&lt;&gt;0,M1708,IF(ISNA(VLOOKUP(D1708,TH!D$4:K$3889,6,0))=TRUE,"Nợ HP",""))</f>
        <v/>
      </c>
      <c r="Q1708" s="174">
        <f t="shared" si="265"/>
        <v>1706</v>
      </c>
      <c r="R1708" s="175">
        <f t="shared" si="263"/>
        <v>1</v>
      </c>
    </row>
    <row r="1709" spans="1:18" ht="24.75" customHeight="1">
      <c r="A1709" s="54">
        <f t="shared" si="262"/>
        <v>1707</v>
      </c>
      <c r="B1709" s="55" t="str">
        <f t="shared" si="259"/>
        <v>K16I1519</v>
      </c>
      <c r="C1709" s="54">
        <f t="shared" si="260"/>
        <v>19</v>
      </c>
      <c r="D1709" s="50">
        <v>162524280</v>
      </c>
      <c r="E1709" s="57" t="s">
        <v>2294</v>
      </c>
      <c r="F1709" s="58" t="s">
        <v>453</v>
      </c>
      <c r="G1709" s="53" t="s">
        <v>301</v>
      </c>
      <c r="H1709" s="51" t="s">
        <v>125</v>
      </c>
      <c r="I1709" s="56">
        <v>404</v>
      </c>
      <c r="J1709" s="52" t="s">
        <v>2284</v>
      </c>
      <c r="K1709" s="171" t="str">
        <f t="shared" si="268"/>
        <v>404K16I15</v>
      </c>
      <c r="L1709" s="172">
        <f t="shared" si="261"/>
        <v>1</v>
      </c>
      <c r="M1709" s="173"/>
      <c r="N1709" s="174" t="str">
        <f t="shared" si="264"/>
        <v/>
      </c>
      <c r="O1709" s="190" t="str">
        <f>VLOOKUP(D1709,TH!D$3:K$3889,6,0)</f>
        <v>x</v>
      </c>
      <c r="P1709" s="175" t="str">
        <f>IF(M1709&lt;&gt;0,M1709,IF(ISNA(VLOOKUP(D1709,TH!D$4:K$3889,6,0))=TRUE,"Nợ HP",""))</f>
        <v/>
      </c>
      <c r="Q1709" s="174">
        <f t="shared" si="265"/>
        <v>1707</v>
      </c>
      <c r="R1709" s="175">
        <f t="shared" si="263"/>
        <v>1</v>
      </c>
    </row>
    <row r="1710" spans="1:18" ht="24.75" customHeight="1">
      <c r="A1710" s="54">
        <f t="shared" si="262"/>
        <v>1708</v>
      </c>
      <c r="B1710" s="55" t="str">
        <f t="shared" si="259"/>
        <v>K16I1520</v>
      </c>
      <c r="C1710" s="54">
        <f t="shared" si="260"/>
        <v>20</v>
      </c>
      <c r="D1710" s="50">
        <v>162524281</v>
      </c>
      <c r="E1710" s="57" t="s">
        <v>688</v>
      </c>
      <c r="F1710" s="58" t="s">
        <v>453</v>
      </c>
      <c r="G1710" s="53" t="s">
        <v>771</v>
      </c>
      <c r="H1710" s="51" t="s">
        <v>1527</v>
      </c>
      <c r="I1710" s="56">
        <v>404</v>
      </c>
      <c r="J1710" s="52" t="s">
        <v>2284</v>
      </c>
      <c r="K1710" s="171" t="str">
        <f t="shared" si="268"/>
        <v>404K16I15</v>
      </c>
      <c r="L1710" s="172">
        <f t="shared" si="261"/>
        <v>1</v>
      </c>
      <c r="M1710" s="173"/>
      <c r="N1710" s="174" t="str">
        <f t="shared" si="264"/>
        <v/>
      </c>
      <c r="O1710" s="190" t="str">
        <f>VLOOKUP(D1710,TH!D$3:K$3889,6,0)</f>
        <v>x</v>
      </c>
      <c r="P1710" s="175" t="str">
        <f>IF(M1710&lt;&gt;0,M1710,IF(ISNA(VLOOKUP(D1710,TH!D$4:K$3889,6,0))=TRUE,"Nợ HP",""))</f>
        <v/>
      </c>
      <c r="Q1710" s="174">
        <f t="shared" si="265"/>
        <v>1708</v>
      </c>
      <c r="R1710" s="175">
        <f t="shared" si="263"/>
        <v>1</v>
      </c>
    </row>
    <row r="1711" spans="1:18" ht="24.75" customHeight="1">
      <c r="A1711" s="54">
        <f t="shared" si="262"/>
        <v>1709</v>
      </c>
      <c r="B1711" s="55" t="str">
        <f t="shared" si="259"/>
        <v>K16I1521</v>
      </c>
      <c r="C1711" s="54">
        <f t="shared" si="260"/>
        <v>21</v>
      </c>
      <c r="D1711" s="50">
        <v>162527641</v>
      </c>
      <c r="E1711" s="57" t="s">
        <v>2295</v>
      </c>
      <c r="F1711" s="58" t="s">
        <v>767</v>
      </c>
      <c r="G1711" s="53">
        <v>33593</v>
      </c>
      <c r="H1711" s="51" t="s">
        <v>125</v>
      </c>
      <c r="I1711" s="56">
        <v>404</v>
      </c>
      <c r="J1711" s="52" t="s">
        <v>2284</v>
      </c>
      <c r="K1711" s="171" t="str">
        <f t="shared" si="268"/>
        <v>404K16I15</v>
      </c>
      <c r="L1711" s="172">
        <f t="shared" si="261"/>
        <v>1</v>
      </c>
      <c r="M1711" s="173"/>
      <c r="N1711" s="174" t="str">
        <f t="shared" si="264"/>
        <v/>
      </c>
      <c r="O1711" s="190" t="str">
        <f>VLOOKUP(D1711,TH!D$3:K$3889,6,0)</f>
        <v>x</v>
      </c>
      <c r="P1711" s="175" t="str">
        <f>IF(M1711&lt;&gt;0,M1711,IF(ISNA(VLOOKUP(D1711,TH!D$4:K$3889,6,0))=TRUE,"Nợ HP",""))</f>
        <v/>
      </c>
      <c r="Q1711" s="174">
        <f t="shared" si="265"/>
        <v>1709</v>
      </c>
      <c r="R1711" s="175">
        <f t="shared" si="263"/>
        <v>1</v>
      </c>
    </row>
    <row r="1712" spans="1:18" ht="24.75" customHeight="1">
      <c r="A1712" s="54">
        <f t="shared" si="262"/>
        <v>1710</v>
      </c>
      <c r="B1712" s="55" t="str">
        <f t="shared" si="259"/>
        <v>K16I1522</v>
      </c>
      <c r="C1712" s="54">
        <f t="shared" si="260"/>
        <v>22</v>
      </c>
      <c r="D1712" s="50">
        <v>162524304</v>
      </c>
      <c r="E1712" s="57" t="s">
        <v>2296</v>
      </c>
      <c r="F1712" s="58" t="s">
        <v>254</v>
      </c>
      <c r="G1712" s="53" t="s">
        <v>1079</v>
      </c>
      <c r="H1712" s="51" t="s">
        <v>1527</v>
      </c>
      <c r="I1712" s="56">
        <v>404</v>
      </c>
      <c r="J1712" s="52" t="s">
        <v>2284</v>
      </c>
      <c r="K1712" s="171" t="str">
        <f t="shared" si="268"/>
        <v>404K16I15</v>
      </c>
      <c r="L1712" s="172">
        <f t="shared" si="261"/>
        <v>1</v>
      </c>
      <c r="M1712" s="173"/>
      <c r="N1712" s="174" t="str">
        <f t="shared" si="264"/>
        <v/>
      </c>
      <c r="O1712" s="190" t="str">
        <f>VLOOKUP(D1712,TH!D$3:K$3889,6,0)</f>
        <v>x</v>
      </c>
      <c r="P1712" s="175" t="str">
        <f>IF(M1712&lt;&gt;0,M1712,IF(ISNA(VLOOKUP(D1712,TH!D$4:K$3889,6,0))=TRUE,"Nợ HP",""))</f>
        <v/>
      </c>
      <c r="Q1712" s="174">
        <f t="shared" si="265"/>
        <v>1710</v>
      </c>
      <c r="R1712" s="175">
        <f t="shared" si="263"/>
        <v>1</v>
      </c>
    </row>
    <row r="1713" spans="1:18" ht="24.75" customHeight="1">
      <c r="A1713" s="54">
        <f t="shared" si="262"/>
        <v>1711</v>
      </c>
      <c r="B1713" s="55" t="str">
        <f t="shared" si="259"/>
        <v>K16I1523</v>
      </c>
      <c r="C1713" s="54">
        <f t="shared" si="260"/>
        <v>23</v>
      </c>
      <c r="D1713" s="50">
        <v>162524313</v>
      </c>
      <c r="E1713" s="57" t="s">
        <v>2297</v>
      </c>
      <c r="F1713" s="58" t="s">
        <v>532</v>
      </c>
      <c r="G1713" s="53" t="s">
        <v>547</v>
      </c>
      <c r="H1713" s="51" t="s">
        <v>125</v>
      </c>
      <c r="I1713" s="56">
        <v>404</v>
      </c>
      <c r="J1713" s="52" t="s">
        <v>2284</v>
      </c>
      <c r="K1713" s="171" t="str">
        <f t="shared" si="268"/>
        <v>404K16I15</v>
      </c>
      <c r="L1713" s="172">
        <f t="shared" si="261"/>
        <v>1</v>
      </c>
      <c r="M1713" s="173"/>
      <c r="N1713" s="174" t="str">
        <f t="shared" si="264"/>
        <v/>
      </c>
      <c r="O1713" s="190" t="str">
        <f>VLOOKUP(D1713,TH!D$3:K$3889,6,0)</f>
        <v>x</v>
      </c>
      <c r="P1713" s="175" t="str">
        <f>IF(M1713&lt;&gt;0,M1713,IF(ISNA(VLOOKUP(D1713,TH!D$4:K$3889,6,0))=TRUE,"Nợ HP",""))</f>
        <v/>
      </c>
      <c r="Q1713" s="174">
        <f t="shared" si="265"/>
        <v>1711</v>
      </c>
      <c r="R1713" s="175">
        <f t="shared" si="263"/>
        <v>1</v>
      </c>
    </row>
    <row r="1714" spans="1:18" ht="24.75" customHeight="1">
      <c r="A1714" s="54">
        <f t="shared" si="262"/>
        <v>1712</v>
      </c>
      <c r="B1714" s="55" t="str">
        <f t="shared" si="259"/>
        <v>K16I1524</v>
      </c>
      <c r="C1714" s="54">
        <f t="shared" si="260"/>
        <v>24</v>
      </c>
      <c r="D1714" s="50">
        <v>162524321</v>
      </c>
      <c r="E1714" s="57" t="s">
        <v>1436</v>
      </c>
      <c r="F1714" s="58" t="s">
        <v>262</v>
      </c>
      <c r="G1714" s="53" t="s">
        <v>340</v>
      </c>
      <c r="H1714" s="51" t="s">
        <v>1527</v>
      </c>
      <c r="I1714" s="56">
        <v>404</v>
      </c>
      <c r="J1714" s="52" t="s">
        <v>2284</v>
      </c>
      <c r="K1714" s="171" t="str">
        <f t="shared" si="268"/>
        <v>404K16I15</v>
      </c>
      <c r="L1714" s="172">
        <f t="shared" si="261"/>
        <v>1</v>
      </c>
      <c r="M1714" s="173"/>
      <c r="N1714" s="174" t="str">
        <f t="shared" si="264"/>
        <v/>
      </c>
      <c r="O1714" s="190" t="str">
        <f>VLOOKUP(D1714,TH!D$3:K$3889,6,0)</f>
        <v>x</v>
      </c>
      <c r="P1714" s="175" t="str">
        <f>IF(M1714&lt;&gt;0,M1714,IF(ISNA(VLOOKUP(D1714,TH!D$4:K$3889,6,0))=TRUE,"Nợ HP",""))</f>
        <v/>
      </c>
      <c r="Q1714" s="174">
        <f t="shared" si="265"/>
        <v>1712</v>
      </c>
      <c r="R1714" s="175">
        <f t="shared" si="263"/>
        <v>1</v>
      </c>
    </row>
    <row r="1715" spans="1:18" ht="24.75" customHeight="1">
      <c r="A1715" s="54">
        <f t="shared" si="262"/>
        <v>1713</v>
      </c>
      <c r="B1715" s="55" t="str">
        <f t="shared" si="259"/>
        <v>K16I1525</v>
      </c>
      <c r="C1715" s="54">
        <f t="shared" si="260"/>
        <v>25</v>
      </c>
      <c r="D1715" s="50">
        <v>162524332</v>
      </c>
      <c r="E1715" s="57" t="s">
        <v>677</v>
      </c>
      <c r="F1715" s="58" t="s">
        <v>636</v>
      </c>
      <c r="G1715" s="53" t="s">
        <v>517</v>
      </c>
      <c r="H1715" s="51" t="s">
        <v>125</v>
      </c>
      <c r="I1715" s="56">
        <v>404</v>
      </c>
      <c r="J1715" s="52" t="s">
        <v>2284</v>
      </c>
      <c r="K1715" s="171" t="str">
        <f t="shared" si="268"/>
        <v>404K16I15</v>
      </c>
      <c r="L1715" s="172">
        <f t="shared" si="261"/>
        <v>1</v>
      </c>
      <c r="M1715" s="173"/>
      <c r="N1715" s="174" t="str">
        <f t="shared" si="264"/>
        <v/>
      </c>
      <c r="O1715" s="190" t="str">
        <f>VLOOKUP(D1715,TH!D$3:K$3889,6,0)</f>
        <v>x</v>
      </c>
      <c r="P1715" s="175" t="str">
        <f>IF(M1715&lt;&gt;0,M1715,IF(ISNA(VLOOKUP(D1715,TH!D$4:K$3889,6,0))=TRUE,"Nợ HP",""))</f>
        <v/>
      </c>
      <c r="Q1715" s="174">
        <f t="shared" si="265"/>
        <v>1713</v>
      </c>
      <c r="R1715" s="175">
        <f t="shared" si="263"/>
        <v>1</v>
      </c>
    </row>
    <row r="1716" spans="1:18" ht="24.75" customHeight="1">
      <c r="A1716" s="54">
        <f t="shared" si="262"/>
        <v>1714</v>
      </c>
      <c r="B1716" s="55" t="str">
        <f t="shared" si="259"/>
        <v>K16I1526</v>
      </c>
      <c r="C1716" s="54">
        <f t="shared" si="260"/>
        <v>26</v>
      </c>
      <c r="D1716" s="50">
        <v>162524338</v>
      </c>
      <c r="E1716" s="57" t="s">
        <v>198</v>
      </c>
      <c r="F1716" s="58" t="s">
        <v>1327</v>
      </c>
      <c r="G1716" s="53" t="s">
        <v>266</v>
      </c>
      <c r="H1716" s="51" t="s">
        <v>1527</v>
      </c>
      <c r="I1716" s="56">
        <v>404</v>
      </c>
      <c r="J1716" s="52" t="s">
        <v>2284</v>
      </c>
      <c r="K1716" s="171" t="str">
        <f t="shared" si="268"/>
        <v>404K16I15</v>
      </c>
      <c r="L1716" s="172">
        <f t="shared" si="261"/>
        <v>1</v>
      </c>
      <c r="M1716" s="173"/>
      <c r="N1716" s="174" t="str">
        <f t="shared" si="264"/>
        <v/>
      </c>
      <c r="O1716" s="190" t="str">
        <f>VLOOKUP(D1716,TH!D$3:K$3889,6,0)</f>
        <v>x</v>
      </c>
      <c r="P1716" s="175" t="str">
        <f>IF(M1716&lt;&gt;0,M1716,IF(ISNA(VLOOKUP(D1716,TH!D$4:K$3889,6,0))=TRUE,"Nợ HP",""))</f>
        <v/>
      </c>
      <c r="Q1716" s="174">
        <f t="shared" si="265"/>
        <v>1714</v>
      </c>
      <c r="R1716" s="175">
        <f t="shared" si="263"/>
        <v>1</v>
      </c>
    </row>
    <row r="1717" spans="1:18" ht="24.75" customHeight="1">
      <c r="A1717" s="54">
        <f t="shared" si="262"/>
        <v>1715</v>
      </c>
      <c r="B1717" s="55" t="str">
        <f t="shared" si="259"/>
        <v>K16I1527</v>
      </c>
      <c r="C1717" s="54">
        <f t="shared" si="260"/>
        <v>27</v>
      </c>
      <c r="D1717" s="50">
        <v>162524354</v>
      </c>
      <c r="E1717" s="57" t="s">
        <v>2298</v>
      </c>
      <c r="F1717" s="58" t="s">
        <v>1284</v>
      </c>
      <c r="G1717" s="53" t="s">
        <v>2275</v>
      </c>
      <c r="H1717" s="51" t="s">
        <v>125</v>
      </c>
      <c r="I1717" s="56">
        <v>404</v>
      </c>
      <c r="J1717" s="52" t="s">
        <v>2284</v>
      </c>
      <c r="K1717" s="171" t="str">
        <f t="shared" si="268"/>
        <v>404K16I15</v>
      </c>
      <c r="L1717" s="172">
        <f t="shared" si="261"/>
        <v>1</v>
      </c>
      <c r="M1717" s="173"/>
      <c r="N1717" s="174" t="str">
        <f t="shared" si="264"/>
        <v/>
      </c>
      <c r="O1717" s="190" t="str">
        <f>VLOOKUP(D1717,TH!D$3:K$3889,6,0)</f>
        <v>x</v>
      </c>
      <c r="P1717" s="175" t="str">
        <f>IF(M1717&lt;&gt;0,M1717,IF(ISNA(VLOOKUP(D1717,TH!D$4:K$3889,6,0))=TRUE,"Nợ HP",""))</f>
        <v/>
      </c>
      <c r="Q1717" s="174">
        <f t="shared" si="265"/>
        <v>1715</v>
      </c>
      <c r="R1717" s="175">
        <f t="shared" si="263"/>
        <v>1</v>
      </c>
    </row>
    <row r="1718" spans="1:18" ht="24.75" customHeight="1">
      <c r="A1718" s="54">
        <f t="shared" si="262"/>
        <v>1716</v>
      </c>
      <c r="B1718" s="55" t="str">
        <f t="shared" si="259"/>
        <v>K16I1528</v>
      </c>
      <c r="C1718" s="54">
        <f t="shared" si="260"/>
        <v>28</v>
      </c>
      <c r="D1718" s="50">
        <v>162524356</v>
      </c>
      <c r="E1718" s="57" t="s">
        <v>2299</v>
      </c>
      <c r="F1718" s="58" t="s">
        <v>381</v>
      </c>
      <c r="G1718" s="53" t="s">
        <v>1617</v>
      </c>
      <c r="H1718" s="51" t="s">
        <v>1527</v>
      </c>
      <c r="I1718" s="56">
        <v>404</v>
      </c>
      <c r="J1718" s="52" t="s">
        <v>2284</v>
      </c>
      <c r="K1718" s="171" t="str">
        <f t="shared" si="268"/>
        <v>404K16I15</v>
      </c>
      <c r="L1718" s="172">
        <f t="shared" si="261"/>
        <v>1</v>
      </c>
      <c r="M1718" s="173"/>
      <c r="N1718" s="174" t="str">
        <f t="shared" si="264"/>
        <v/>
      </c>
      <c r="O1718" s="190" t="str">
        <f>VLOOKUP(D1718,TH!D$3:K$3889,6,0)</f>
        <v>x</v>
      </c>
      <c r="P1718" s="175" t="str">
        <f>IF(M1718&lt;&gt;0,M1718,IF(ISNA(VLOOKUP(D1718,TH!D$4:K$3889,6,0))=TRUE,"Nợ HP",""))</f>
        <v/>
      </c>
      <c r="Q1718" s="174">
        <f t="shared" si="265"/>
        <v>1716</v>
      </c>
      <c r="R1718" s="175">
        <f t="shared" si="263"/>
        <v>1</v>
      </c>
    </row>
    <row r="1719" spans="1:18" ht="24.75" customHeight="1">
      <c r="A1719" s="54">
        <f t="shared" si="262"/>
        <v>1717</v>
      </c>
      <c r="B1719" s="55" t="str">
        <f t="shared" si="259"/>
        <v>K16I1529</v>
      </c>
      <c r="C1719" s="54">
        <f t="shared" si="260"/>
        <v>29</v>
      </c>
      <c r="D1719" s="50">
        <v>162524365</v>
      </c>
      <c r="E1719" s="57" t="s">
        <v>2300</v>
      </c>
      <c r="F1719" s="58" t="s">
        <v>546</v>
      </c>
      <c r="G1719" s="53" t="s">
        <v>1044</v>
      </c>
      <c r="H1719" s="51" t="s">
        <v>125</v>
      </c>
      <c r="I1719" s="56">
        <v>404</v>
      </c>
      <c r="J1719" s="52" t="s">
        <v>2284</v>
      </c>
      <c r="K1719" s="171" t="str">
        <f t="shared" si="268"/>
        <v>404K16I15</v>
      </c>
      <c r="L1719" s="172">
        <f t="shared" si="261"/>
        <v>1</v>
      </c>
      <c r="M1719" s="173"/>
      <c r="N1719" s="174" t="str">
        <f t="shared" si="264"/>
        <v/>
      </c>
      <c r="O1719" s="190" t="str">
        <f>VLOOKUP(D1719,TH!D$3:K$3889,6,0)</f>
        <v>x</v>
      </c>
      <c r="P1719" s="175" t="str">
        <f>IF(M1719&lt;&gt;0,M1719,IF(ISNA(VLOOKUP(D1719,TH!D$4:K$3889,6,0))=TRUE,"Nợ HP",""))</f>
        <v/>
      </c>
      <c r="Q1719" s="174">
        <f t="shared" si="265"/>
        <v>1717</v>
      </c>
      <c r="R1719" s="175">
        <f t="shared" si="263"/>
        <v>1</v>
      </c>
    </row>
    <row r="1720" spans="1:18" ht="24.75" customHeight="1">
      <c r="A1720" s="54">
        <f t="shared" si="262"/>
        <v>1718</v>
      </c>
      <c r="B1720" s="55" t="str">
        <f t="shared" si="259"/>
        <v>K16I1530</v>
      </c>
      <c r="C1720" s="54">
        <f t="shared" si="260"/>
        <v>30</v>
      </c>
      <c r="D1720" s="50">
        <v>162524387</v>
      </c>
      <c r="E1720" s="57" t="s">
        <v>330</v>
      </c>
      <c r="F1720" s="58" t="s">
        <v>719</v>
      </c>
      <c r="G1720" s="53" t="s">
        <v>927</v>
      </c>
      <c r="H1720" s="51" t="s">
        <v>1527</v>
      </c>
      <c r="I1720" s="56">
        <v>404</v>
      </c>
      <c r="J1720" s="52" t="s">
        <v>2284</v>
      </c>
      <c r="K1720" s="171" t="str">
        <f t="shared" si="268"/>
        <v>404K16I15</v>
      </c>
      <c r="L1720" s="172">
        <f t="shared" si="261"/>
        <v>1</v>
      </c>
      <c r="M1720" s="173"/>
      <c r="N1720" s="174" t="str">
        <f t="shared" si="264"/>
        <v/>
      </c>
      <c r="O1720" s="190" t="str">
        <f>VLOOKUP(D1720,TH!D$3:K$3889,6,0)</f>
        <v>x</v>
      </c>
      <c r="P1720" s="175" t="str">
        <f>IF(M1720&lt;&gt;0,M1720,IF(ISNA(VLOOKUP(D1720,TH!D$4:K$3889,6,0))=TRUE,"Nợ HP",""))</f>
        <v/>
      </c>
      <c r="Q1720" s="174">
        <f t="shared" si="265"/>
        <v>1718</v>
      </c>
      <c r="R1720" s="175">
        <f t="shared" si="263"/>
        <v>1</v>
      </c>
    </row>
    <row r="1721" spans="1:18" ht="24.75" customHeight="1">
      <c r="A1721" s="54">
        <f t="shared" si="262"/>
        <v>1719</v>
      </c>
      <c r="B1721" s="55" t="str">
        <f t="shared" si="259"/>
        <v>K16I1531</v>
      </c>
      <c r="C1721" s="54">
        <f t="shared" si="260"/>
        <v>31</v>
      </c>
      <c r="D1721" s="50">
        <v>162524388</v>
      </c>
      <c r="E1721" s="57" t="s">
        <v>330</v>
      </c>
      <c r="F1721" s="58" t="s">
        <v>553</v>
      </c>
      <c r="G1721" s="53" t="s">
        <v>658</v>
      </c>
      <c r="H1721" s="51" t="s">
        <v>125</v>
      </c>
      <c r="I1721" s="56">
        <v>404</v>
      </c>
      <c r="J1721" s="52" t="s">
        <v>2284</v>
      </c>
      <c r="K1721" s="171" t="str">
        <f t="shared" si="268"/>
        <v>404K16I15</v>
      </c>
      <c r="L1721" s="172">
        <f t="shared" si="261"/>
        <v>1</v>
      </c>
      <c r="M1721" s="173"/>
      <c r="N1721" s="174" t="str">
        <f t="shared" si="264"/>
        <v/>
      </c>
      <c r="O1721" s="190" t="str">
        <f>VLOOKUP(D1721,TH!D$3:K$3889,6,0)</f>
        <v>x</v>
      </c>
      <c r="P1721" s="175" t="str">
        <f>IF(M1721&lt;&gt;0,M1721,IF(ISNA(VLOOKUP(D1721,TH!D$4:K$3889,6,0))=TRUE,"Nợ HP",""))</f>
        <v/>
      </c>
      <c r="Q1721" s="174">
        <f t="shared" si="265"/>
        <v>1719</v>
      </c>
      <c r="R1721" s="175">
        <f t="shared" si="263"/>
        <v>1</v>
      </c>
    </row>
    <row r="1722" spans="1:18" ht="24.75" customHeight="1">
      <c r="A1722" s="54">
        <f t="shared" si="262"/>
        <v>1720</v>
      </c>
      <c r="B1722" s="55" t="str">
        <f t="shared" si="259"/>
        <v>K16I1532</v>
      </c>
      <c r="C1722" s="54">
        <f t="shared" si="260"/>
        <v>32</v>
      </c>
      <c r="D1722" s="50">
        <v>162524394</v>
      </c>
      <c r="E1722" s="57" t="s">
        <v>2301</v>
      </c>
      <c r="F1722" s="58" t="s">
        <v>396</v>
      </c>
      <c r="G1722" s="53" t="s">
        <v>876</v>
      </c>
      <c r="H1722" s="51" t="s">
        <v>125</v>
      </c>
      <c r="I1722" s="56">
        <v>404</v>
      </c>
      <c r="J1722" s="52" t="s">
        <v>2284</v>
      </c>
      <c r="K1722" s="171" t="str">
        <f t="shared" si="268"/>
        <v>404K16I15</v>
      </c>
      <c r="L1722" s="172">
        <f t="shared" si="261"/>
        <v>1</v>
      </c>
      <c r="M1722" s="173"/>
      <c r="N1722" s="174" t="str">
        <f t="shared" si="264"/>
        <v/>
      </c>
      <c r="O1722" s="190" t="str">
        <f>VLOOKUP(D1722,TH!D$3:K$3889,6,0)</f>
        <v>x</v>
      </c>
      <c r="P1722" s="175" t="str">
        <f>IF(M1722&lt;&gt;0,M1722,IF(ISNA(VLOOKUP(D1722,TH!D$4:K$3889,6,0))=TRUE,"Nợ HP",""))</f>
        <v/>
      </c>
      <c r="Q1722" s="174">
        <f t="shared" si="265"/>
        <v>1720</v>
      </c>
      <c r="R1722" s="175">
        <f t="shared" si="263"/>
        <v>1</v>
      </c>
    </row>
    <row r="1723" spans="1:18" ht="24.75" customHeight="1">
      <c r="A1723" s="54">
        <f t="shared" si="262"/>
        <v>1721</v>
      </c>
      <c r="B1723" s="55" t="str">
        <f t="shared" si="259"/>
        <v>K16I1533</v>
      </c>
      <c r="C1723" s="54">
        <f t="shared" si="260"/>
        <v>33</v>
      </c>
      <c r="D1723" s="50">
        <v>162524501</v>
      </c>
      <c r="E1723" s="57" t="s">
        <v>2302</v>
      </c>
      <c r="F1723" s="58" t="s">
        <v>657</v>
      </c>
      <c r="G1723" s="53">
        <v>33811</v>
      </c>
      <c r="H1723" s="51" t="s">
        <v>125</v>
      </c>
      <c r="I1723" s="56">
        <v>404</v>
      </c>
      <c r="J1723" s="52" t="s">
        <v>2284</v>
      </c>
      <c r="K1723" s="171" t="str">
        <f t="shared" si="268"/>
        <v>404K16I15</v>
      </c>
      <c r="L1723" s="172">
        <f t="shared" si="261"/>
        <v>1</v>
      </c>
      <c r="M1723" s="173"/>
      <c r="N1723" s="174" t="str">
        <f t="shared" si="264"/>
        <v/>
      </c>
      <c r="O1723" s="190" t="str">
        <f>VLOOKUP(D1723,TH!D$3:K$3889,6,0)</f>
        <v>x</v>
      </c>
      <c r="P1723" s="175" t="str">
        <f>IF(M1723&lt;&gt;0,M1723,IF(ISNA(VLOOKUP(D1723,TH!D$4:K$3889,6,0))=TRUE,"Nợ HP",""))</f>
        <v/>
      </c>
      <c r="Q1723" s="174">
        <f t="shared" si="265"/>
        <v>1721</v>
      </c>
      <c r="R1723" s="175">
        <f t="shared" si="263"/>
        <v>1</v>
      </c>
    </row>
    <row r="1724" spans="1:18" ht="24.75" customHeight="1">
      <c r="A1724" s="54">
        <f t="shared" si="262"/>
        <v>1722</v>
      </c>
      <c r="B1724" s="55" t="str">
        <f t="shared" si="259"/>
        <v>K16I1534</v>
      </c>
      <c r="C1724" s="54">
        <f t="shared" si="260"/>
        <v>34</v>
      </c>
      <c r="D1724" s="50">
        <v>162526532</v>
      </c>
      <c r="E1724" s="57" t="s">
        <v>2303</v>
      </c>
      <c r="F1724" s="58" t="s">
        <v>657</v>
      </c>
      <c r="G1724" s="53" t="s">
        <v>266</v>
      </c>
      <c r="H1724" s="51" t="s">
        <v>1527</v>
      </c>
      <c r="I1724" s="56">
        <v>404</v>
      </c>
      <c r="J1724" s="52" t="s">
        <v>2284</v>
      </c>
      <c r="K1724" s="171" t="str">
        <f t="shared" si="268"/>
        <v>404K16I15</v>
      </c>
      <c r="L1724" s="172">
        <f t="shared" si="261"/>
        <v>1</v>
      </c>
      <c r="M1724" s="173"/>
      <c r="N1724" s="174" t="str">
        <f t="shared" si="264"/>
        <v/>
      </c>
      <c r="O1724" s="190" t="str">
        <f>VLOOKUP(D1724,TH!D$3:K$3889,6,0)</f>
        <v>x</v>
      </c>
      <c r="P1724" s="175" t="str">
        <f>IF(M1724&lt;&gt;0,M1724,IF(ISNA(VLOOKUP(D1724,TH!D$4:K$3889,6,0))=TRUE,"Nợ HP",""))</f>
        <v/>
      </c>
      <c r="Q1724" s="174">
        <f t="shared" si="265"/>
        <v>1722</v>
      </c>
      <c r="R1724" s="175">
        <f t="shared" si="263"/>
        <v>1</v>
      </c>
    </row>
    <row r="1725" spans="1:18" ht="24.75" customHeight="1">
      <c r="A1725" s="54">
        <f t="shared" si="262"/>
        <v>1723</v>
      </c>
      <c r="B1725" s="55" t="str">
        <f t="shared" si="259"/>
        <v>K16I1535</v>
      </c>
      <c r="C1725" s="54">
        <f t="shared" si="260"/>
        <v>35</v>
      </c>
      <c r="D1725" s="50">
        <v>162524419</v>
      </c>
      <c r="E1725" s="57" t="s">
        <v>2304</v>
      </c>
      <c r="F1725" s="58" t="s">
        <v>297</v>
      </c>
      <c r="G1725" s="53" t="s">
        <v>2305</v>
      </c>
      <c r="H1725" s="51" t="s">
        <v>1527</v>
      </c>
      <c r="I1725" s="56">
        <v>404</v>
      </c>
      <c r="J1725" s="52" t="s">
        <v>2284</v>
      </c>
      <c r="K1725" s="171" t="str">
        <f t="shared" si="268"/>
        <v>404K16I15</v>
      </c>
      <c r="L1725" s="172">
        <f t="shared" si="261"/>
        <v>1</v>
      </c>
      <c r="M1725" s="173"/>
      <c r="N1725" s="174" t="str">
        <f t="shared" si="264"/>
        <v/>
      </c>
      <c r="O1725" s="190" t="str">
        <f>VLOOKUP(D1725,TH!D$3:K$3889,6,0)</f>
        <v>x</v>
      </c>
      <c r="P1725" s="175" t="str">
        <f>IF(M1725&lt;&gt;0,M1725,IF(ISNA(VLOOKUP(D1725,TH!D$4:K$3889,6,0))=TRUE,"Nợ HP",""))</f>
        <v/>
      </c>
      <c r="Q1725" s="174">
        <f t="shared" si="265"/>
        <v>1723</v>
      </c>
      <c r="R1725" s="175">
        <f t="shared" si="263"/>
        <v>1</v>
      </c>
    </row>
    <row r="1726" spans="1:18" ht="24.75" customHeight="1">
      <c r="A1726" s="54">
        <f t="shared" si="262"/>
        <v>1724</v>
      </c>
      <c r="B1726" s="55" t="str">
        <f t="shared" si="259"/>
        <v>K16I1536</v>
      </c>
      <c r="C1726" s="54">
        <f t="shared" si="260"/>
        <v>36</v>
      </c>
      <c r="D1726" s="50">
        <v>162524426</v>
      </c>
      <c r="E1726" s="57" t="s">
        <v>2306</v>
      </c>
      <c r="F1726" s="58" t="s">
        <v>726</v>
      </c>
      <c r="G1726" s="53" t="s">
        <v>289</v>
      </c>
      <c r="H1726" s="51" t="s">
        <v>1527</v>
      </c>
      <c r="I1726" s="56">
        <v>404</v>
      </c>
      <c r="J1726" s="52" t="s">
        <v>2284</v>
      </c>
      <c r="K1726" s="171" t="str">
        <f t="shared" si="268"/>
        <v>404K16I15</v>
      </c>
      <c r="L1726" s="172">
        <f t="shared" si="261"/>
        <v>1</v>
      </c>
      <c r="M1726" s="173"/>
      <c r="N1726" s="174" t="str">
        <f t="shared" si="264"/>
        <v/>
      </c>
      <c r="O1726" s="190" t="str">
        <f>VLOOKUP(D1726,TH!D$3:K$3889,6,0)</f>
        <v>x</v>
      </c>
      <c r="P1726" s="175" t="str">
        <f>IF(M1726&lt;&gt;0,M1726,IF(ISNA(VLOOKUP(D1726,TH!D$4:K$3889,6,0))=TRUE,"Nợ HP",""))</f>
        <v/>
      </c>
      <c r="Q1726" s="174">
        <f t="shared" si="265"/>
        <v>1724</v>
      </c>
      <c r="R1726" s="175">
        <f t="shared" si="263"/>
        <v>1</v>
      </c>
    </row>
    <row r="1727" spans="1:18" ht="24.75" customHeight="1">
      <c r="A1727" s="54">
        <f t="shared" si="262"/>
        <v>1725</v>
      </c>
      <c r="B1727" s="55" t="str">
        <f t="shared" si="259"/>
        <v>K16I1537</v>
      </c>
      <c r="C1727" s="54">
        <f t="shared" si="260"/>
        <v>37</v>
      </c>
      <c r="D1727" s="50">
        <v>162524436</v>
      </c>
      <c r="E1727" s="57" t="s">
        <v>2307</v>
      </c>
      <c r="F1727" s="58" t="s">
        <v>405</v>
      </c>
      <c r="G1727" s="53" t="s">
        <v>933</v>
      </c>
      <c r="H1727" s="51" t="s">
        <v>1527</v>
      </c>
      <c r="I1727" s="56">
        <v>404</v>
      </c>
      <c r="J1727" s="52" t="s">
        <v>2284</v>
      </c>
      <c r="K1727" s="171" t="str">
        <f t="shared" si="268"/>
        <v>404K16I15</v>
      </c>
      <c r="L1727" s="172">
        <f t="shared" si="261"/>
        <v>1</v>
      </c>
      <c r="M1727" s="173"/>
      <c r="N1727" s="174" t="str">
        <f t="shared" si="264"/>
        <v/>
      </c>
      <c r="O1727" s="190" t="str">
        <f>VLOOKUP(D1727,TH!D$3:K$3889,6,0)</f>
        <v>x</v>
      </c>
      <c r="P1727" s="175" t="str">
        <f>IF(M1727&lt;&gt;0,M1727,IF(ISNA(VLOOKUP(D1727,TH!D$4:K$3889,6,0))=TRUE,"Nợ HP",""))</f>
        <v/>
      </c>
      <c r="Q1727" s="174">
        <f t="shared" si="265"/>
        <v>1725</v>
      </c>
      <c r="R1727" s="175">
        <f t="shared" si="263"/>
        <v>1</v>
      </c>
    </row>
    <row r="1728" spans="1:18" ht="24.75" customHeight="1">
      <c r="A1728" s="54">
        <f t="shared" si="262"/>
        <v>1726</v>
      </c>
      <c r="B1728" s="55" t="str">
        <f t="shared" si="259"/>
        <v>K16I1538</v>
      </c>
      <c r="C1728" s="54">
        <f t="shared" si="260"/>
        <v>38</v>
      </c>
      <c r="D1728" s="50">
        <v>162524443</v>
      </c>
      <c r="E1728" s="57" t="s">
        <v>1398</v>
      </c>
      <c r="F1728" s="58" t="s">
        <v>730</v>
      </c>
      <c r="G1728" s="53" t="s">
        <v>801</v>
      </c>
      <c r="H1728" s="51" t="s">
        <v>125</v>
      </c>
      <c r="I1728" s="56">
        <v>404</v>
      </c>
      <c r="J1728" s="52" t="s">
        <v>2284</v>
      </c>
      <c r="K1728" s="171" t="str">
        <f t="shared" si="268"/>
        <v>404K16I15</v>
      </c>
      <c r="L1728" s="172">
        <f t="shared" si="261"/>
        <v>1</v>
      </c>
      <c r="M1728" s="173"/>
      <c r="N1728" s="174" t="str">
        <f t="shared" si="264"/>
        <v/>
      </c>
      <c r="O1728" s="190" t="str">
        <f>VLOOKUP(D1728,TH!D$3:K$3889,6,0)</f>
        <v>x</v>
      </c>
      <c r="P1728" s="175" t="str">
        <f>IF(M1728&lt;&gt;0,M1728,IF(ISNA(VLOOKUP(D1728,TH!D$4:K$3889,6,0))=TRUE,"Nợ HP",""))</f>
        <v/>
      </c>
      <c r="Q1728" s="174">
        <f t="shared" si="265"/>
        <v>1726</v>
      </c>
      <c r="R1728" s="175">
        <f t="shared" si="263"/>
        <v>1</v>
      </c>
    </row>
    <row r="1729" spans="1:18" ht="24.75" customHeight="1">
      <c r="A1729" s="54">
        <f t="shared" si="262"/>
        <v>1727</v>
      </c>
      <c r="B1729" s="55" t="str">
        <f t="shared" si="259"/>
        <v>K16I1539</v>
      </c>
      <c r="C1729" s="54">
        <f t="shared" si="260"/>
        <v>39</v>
      </c>
      <c r="D1729" s="50">
        <v>162524450</v>
      </c>
      <c r="E1729" s="57" t="s">
        <v>2308</v>
      </c>
      <c r="F1729" s="58" t="s">
        <v>569</v>
      </c>
      <c r="G1729" s="53" t="s">
        <v>309</v>
      </c>
      <c r="H1729" s="51" t="s">
        <v>1527</v>
      </c>
      <c r="I1729" s="56">
        <v>404</v>
      </c>
      <c r="J1729" s="52" t="s">
        <v>2284</v>
      </c>
      <c r="K1729" s="171" t="str">
        <f t="shared" si="268"/>
        <v>404K16I15</v>
      </c>
      <c r="L1729" s="172">
        <f t="shared" si="261"/>
        <v>1</v>
      </c>
      <c r="M1729" s="173"/>
      <c r="N1729" s="174" t="str">
        <f t="shared" si="264"/>
        <v/>
      </c>
      <c r="O1729" s="190" t="str">
        <f>VLOOKUP(D1729,TH!D$3:K$3889,6,0)</f>
        <v>x</v>
      </c>
      <c r="P1729" s="175" t="str">
        <f>IF(M1729&lt;&gt;0,M1729,IF(ISNA(VLOOKUP(D1729,TH!D$4:K$3889,6,0))=TRUE,"Nợ HP",""))</f>
        <v/>
      </c>
      <c r="Q1729" s="174">
        <f t="shared" si="265"/>
        <v>1727</v>
      </c>
      <c r="R1729" s="175">
        <f t="shared" si="263"/>
        <v>1</v>
      </c>
    </row>
    <row r="1730" spans="1:18" ht="24.75" customHeight="1">
      <c r="A1730" s="54">
        <f t="shared" si="262"/>
        <v>1728</v>
      </c>
      <c r="B1730" s="55" t="str">
        <f t="shared" si="259"/>
        <v>K16I1540</v>
      </c>
      <c r="C1730" s="54">
        <f t="shared" si="260"/>
        <v>40</v>
      </c>
      <c r="D1730" s="50">
        <v>162524456</v>
      </c>
      <c r="E1730" s="57" t="s">
        <v>443</v>
      </c>
      <c r="F1730" s="58" t="s">
        <v>571</v>
      </c>
      <c r="G1730" s="53" t="s">
        <v>610</v>
      </c>
      <c r="H1730" s="51" t="s">
        <v>125</v>
      </c>
      <c r="I1730" s="56">
        <v>404</v>
      </c>
      <c r="J1730" s="52" t="s">
        <v>2284</v>
      </c>
      <c r="K1730" s="171" t="str">
        <f t="shared" si="268"/>
        <v>404K16I15</v>
      </c>
      <c r="L1730" s="172">
        <f t="shared" si="261"/>
        <v>1</v>
      </c>
      <c r="M1730" s="173"/>
      <c r="N1730" s="174" t="str">
        <f t="shared" si="264"/>
        <v/>
      </c>
      <c r="O1730" s="190" t="str">
        <f>VLOOKUP(D1730,TH!D$3:K$3889,6,0)</f>
        <v>x</v>
      </c>
      <c r="P1730" s="175" t="str">
        <f>IF(M1730&lt;&gt;0,M1730,IF(ISNA(VLOOKUP(D1730,TH!D$4:K$3889,6,0))=TRUE,"Nợ HP",""))</f>
        <v/>
      </c>
      <c r="Q1730" s="174">
        <f t="shared" si="265"/>
        <v>1728</v>
      </c>
      <c r="R1730" s="175">
        <f t="shared" si="263"/>
        <v>1</v>
      </c>
    </row>
    <row r="1731" spans="1:18" ht="24.75" customHeight="1">
      <c r="A1731" s="54">
        <f t="shared" si="262"/>
        <v>1729</v>
      </c>
      <c r="B1731" s="55" t="str">
        <f t="shared" ref="B1731:B1761" si="269">J1731&amp;TEXT(C1731,"00")</f>
        <v>K16I1541</v>
      </c>
      <c r="C1731" s="54">
        <f t="shared" ref="C1731:C1761" si="270">IF(J1731&lt;&gt;J1730,1,C1730+1)</f>
        <v>41</v>
      </c>
      <c r="D1731" s="50">
        <v>162524458</v>
      </c>
      <c r="E1731" s="57" t="s">
        <v>443</v>
      </c>
      <c r="F1731" s="58" t="s">
        <v>571</v>
      </c>
      <c r="G1731" s="53" t="s">
        <v>356</v>
      </c>
      <c r="H1731" s="51" t="s">
        <v>1527</v>
      </c>
      <c r="I1731" s="56">
        <v>404</v>
      </c>
      <c r="J1731" s="52" t="s">
        <v>2284</v>
      </c>
      <c r="K1731" s="171" t="str">
        <f t="shared" si="268"/>
        <v>404K16I15</v>
      </c>
      <c r="L1731" s="172">
        <f t="shared" ref="L1731:L1761" si="271">COUNTIF($D$3:$D$4101,D1731)</f>
        <v>1</v>
      </c>
      <c r="M1731" s="173"/>
      <c r="N1731" s="174" t="str">
        <f t="shared" si="264"/>
        <v/>
      </c>
      <c r="O1731" s="190" t="str">
        <f>VLOOKUP(D1731,TH!D$3:K$3889,6,0)</f>
        <v>x</v>
      </c>
      <c r="P1731" s="175" t="str">
        <f>IF(M1731&lt;&gt;0,M1731,IF(ISNA(VLOOKUP(D1731,TH!D$4:K$3889,6,0))=TRUE,"Nợ HP",""))</f>
        <v/>
      </c>
      <c r="Q1731" s="174">
        <f t="shared" si="265"/>
        <v>1729</v>
      </c>
      <c r="R1731" s="175">
        <f t="shared" si="263"/>
        <v>1</v>
      </c>
    </row>
    <row r="1732" spans="1:18" ht="24.75" customHeight="1">
      <c r="A1732" s="54">
        <f t="shared" si="262"/>
        <v>1730</v>
      </c>
      <c r="B1732" s="55" t="str">
        <f t="shared" si="269"/>
        <v>K16I1542</v>
      </c>
      <c r="C1732" s="54">
        <f t="shared" si="270"/>
        <v>42</v>
      </c>
      <c r="D1732" s="333">
        <v>2516</v>
      </c>
      <c r="E1732" s="334" t="s">
        <v>1980</v>
      </c>
      <c r="F1732" s="335" t="s">
        <v>2367</v>
      </c>
      <c r="G1732" s="336"/>
      <c r="H1732" s="51" t="s">
        <v>2348</v>
      </c>
      <c r="I1732" s="56">
        <v>400</v>
      </c>
      <c r="J1732" s="52" t="s">
        <v>2284</v>
      </c>
      <c r="K1732" s="171" t="str">
        <f t="shared" ref="K1732:K1733" si="272">I1732&amp;J1732</f>
        <v>400K16I15</v>
      </c>
      <c r="L1732" s="172">
        <f t="shared" si="271"/>
        <v>1</v>
      </c>
      <c r="M1732" s="173">
        <v>25042</v>
      </c>
      <c r="N1732" s="174" t="str">
        <f t="shared" ref="N1732:N1733" si="273">IF(M1732&lt;&gt;0,"Học Ghép","")</f>
        <v>Học Ghép</v>
      </c>
      <c r="O1732" s="190" t="e">
        <f>VLOOKUP(D1732,TH!D$3:K$3889,6,0)</f>
        <v>#N/A</v>
      </c>
      <c r="P1732" s="175">
        <f>IF(M1732&lt;&gt;0,M1732,IF(ISNA(VLOOKUP(D1732,TH!D$4:K$3889,6,0))=TRUE,"Nợ HP",""))</f>
        <v>25042</v>
      </c>
      <c r="Q1732" s="174">
        <f t="shared" si="265"/>
        <v>1730</v>
      </c>
      <c r="R1732" s="175">
        <f t="shared" si="263"/>
        <v>1</v>
      </c>
    </row>
    <row r="1733" spans="1:18" ht="24.75" customHeight="1">
      <c r="A1733" s="54">
        <f t="shared" si="262"/>
        <v>1731</v>
      </c>
      <c r="B1733" s="55" t="str">
        <f t="shared" si="269"/>
        <v>K16I1543</v>
      </c>
      <c r="C1733" s="54">
        <f t="shared" si="270"/>
        <v>43</v>
      </c>
      <c r="D1733" s="333">
        <v>169332514</v>
      </c>
      <c r="E1733" s="334" t="s">
        <v>2368</v>
      </c>
      <c r="F1733" s="335" t="s">
        <v>1941</v>
      </c>
      <c r="G1733" s="336"/>
      <c r="H1733" s="51" t="s">
        <v>2348</v>
      </c>
      <c r="I1733" s="56">
        <v>400</v>
      </c>
      <c r="J1733" s="52" t="s">
        <v>2284</v>
      </c>
      <c r="K1733" s="171" t="str">
        <f t="shared" si="272"/>
        <v>400K16I15</v>
      </c>
      <c r="L1733" s="172">
        <f t="shared" si="271"/>
        <v>1</v>
      </c>
      <c r="M1733" s="173">
        <v>28003</v>
      </c>
      <c r="N1733" s="174" t="str">
        <f t="shared" si="273"/>
        <v>Học Ghép</v>
      </c>
      <c r="O1733" s="190" t="e">
        <f>VLOOKUP(D1733,TH!D$3:K$3889,6,0)</f>
        <v>#N/A</v>
      </c>
      <c r="P1733" s="175">
        <f>IF(M1733&lt;&gt;0,M1733,IF(ISNA(VLOOKUP(D1733,TH!D$4:K$3889,6,0))=TRUE,"Nợ HP",""))</f>
        <v>28003</v>
      </c>
      <c r="Q1733" s="174">
        <f t="shared" si="265"/>
        <v>1731</v>
      </c>
      <c r="R1733" s="175">
        <f t="shared" si="263"/>
        <v>1</v>
      </c>
    </row>
    <row r="1734" spans="1:18" ht="24.75" customHeight="1">
      <c r="A1734" s="54">
        <f t="shared" si="262"/>
        <v>1732</v>
      </c>
      <c r="B1734" s="55" t="str">
        <f t="shared" si="269"/>
        <v>K16I1601</v>
      </c>
      <c r="C1734" s="54">
        <f t="shared" si="270"/>
        <v>1</v>
      </c>
      <c r="D1734" s="50">
        <v>162223358</v>
      </c>
      <c r="E1734" s="57" t="s">
        <v>2309</v>
      </c>
      <c r="F1734" s="58" t="s">
        <v>486</v>
      </c>
      <c r="G1734" s="53" t="s">
        <v>893</v>
      </c>
      <c r="H1734" s="51" t="s">
        <v>130</v>
      </c>
      <c r="I1734" s="56">
        <v>106</v>
      </c>
      <c r="J1734" s="52" t="s">
        <v>2310</v>
      </c>
      <c r="K1734" s="171" t="str">
        <f t="shared" si="268"/>
        <v>106K16I16</v>
      </c>
      <c r="L1734" s="172">
        <f t="shared" si="271"/>
        <v>1</v>
      </c>
      <c r="M1734" s="173"/>
      <c r="N1734" s="174" t="str">
        <f t="shared" si="264"/>
        <v/>
      </c>
      <c r="O1734" s="190" t="str">
        <f>VLOOKUP(D1734,TH!D$3:K$3889,6,0)</f>
        <v>x</v>
      </c>
      <c r="P1734" s="175" t="str">
        <f>IF(M1734&lt;&gt;0,M1734,IF(ISNA(VLOOKUP(D1734,TH!D$4:K$3889,6,0))=TRUE,"Nợ HP",""))</f>
        <v/>
      </c>
      <c r="Q1734" s="174">
        <f t="shared" si="265"/>
        <v>1732</v>
      </c>
      <c r="R1734" s="175">
        <f t="shared" si="263"/>
        <v>1</v>
      </c>
    </row>
    <row r="1735" spans="1:18" ht="24.75" customHeight="1">
      <c r="A1735" s="54">
        <f t="shared" si="262"/>
        <v>1733</v>
      </c>
      <c r="B1735" s="55" t="str">
        <f t="shared" si="269"/>
        <v>K16I1602</v>
      </c>
      <c r="C1735" s="54">
        <f t="shared" si="270"/>
        <v>2</v>
      </c>
      <c r="D1735" s="50">
        <v>162233442</v>
      </c>
      <c r="E1735" s="57" t="s">
        <v>2311</v>
      </c>
      <c r="F1735" s="58" t="s">
        <v>975</v>
      </c>
      <c r="G1735" s="53" t="s">
        <v>1338</v>
      </c>
      <c r="H1735" s="51" t="s">
        <v>1746</v>
      </c>
      <c r="I1735" s="56">
        <v>107</v>
      </c>
      <c r="J1735" s="52" t="s">
        <v>2310</v>
      </c>
      <c r="K1735" s="171" t="str">
        <f t="shared" si="268"/>
        <v>107K16I16</v>
      </c>
      <c r="L1735" s="172">
        <f t="shared" si="271"/>
        <v>1</v>
      </c>
      <c r="M1735" s="173"/>
      <c r="N1735" s="174" t="str">
        <f t="shared" si="264"/>
        <v/>
      </c>
      <c r="O1735" s="190" t="str">
        <f>VLOOKUP(D1735,TH!D$3:K$3889,6,0)</f>
        <v>x</v>
      </c>
      <c r="P1735" s="175" t="str">
        <f>IF(M1735&lt;&gt;0,M1735,IF(ISNA(VLOOKUP(D1735,TH!D$4:K$3889,6,0))=TRUE,"Nợ HP",""))</f>
        <v/>
      </c>
      <c r="Q1735" s="174">
        <f t="shared" si="265"/>
        <v>1733</v>
      </c>
      <c r="R1735" s="175">
        <f t="shared" si="263"/>
        <v>1</v>
      </c>
    </row>
    <row r="1736" spans="1:18" ht="24.75" customHeight="1">
      <c r="A1736" s="54">
        <f t="shared" ref="A1736:A1761" si="274">A1735+1</f>
        <v>1734</v>
      </c>
      <c r="B1736" s="55" t="str">
        <f t="shared" si="269"/>
        <v>K16I1603</v>
      </c>
      <c r="C1736" s="54">
        <f t="shared" si="270"/>
        <v>3</v>
      </c>
      <c r="D1736" s="50">
        <v>162223364</v>
      </c>
      <c r="E1736" s="57" t="s">
        <v>2312</v>
      </c>
      <c r="F1736" s="58" t="s">
        <v>417</v>
      </c>
      <c r="G1736" s="53" t="s">
        <v>959</v>
      </c>
      <c r="H1736" s="51" t="s">
        <v>130</v>
      </c>
      <c r="I1736" s="56">
        <v>106</v>
      </c>
      <c r="J1736" s="52" t="s">
        <v>2310</v>
      </c>
      <c r="K1736" s="171" t="str">
        <f t="shared" si="268"/>
        <v>106K16I16</v>
      </c>
      <c r="L1736" s="172">
        <f t="shared" si="271"/>
        <v>1</v>
      </c>
      <c r="M1736" s="173"/>
      <c r="N1736" s="174" t="str">
        <f t="shared" si="264"/>
        <v/>
      </c>
      <c r="O1736" s="190" t="str">
        <f>VLOOKUP(D1736,TH!D$3:K$3889,6,0)</f>
        <v>x</v>
      </c>
      <c r="P1736" s="175" t="str">
        <f>IF(M1736&lt;&gt;0,M1736,IF(ISNA(VLOOKUP(D1736,TH!D$4:K$3889,6,0))=TRUE,"Nợ HP",""))</f>
        <v/>
      </c>
      <c r="Q1736" s="174">
        <f t="shared" si="265"/>
        <v>1734</v>
      </c>
      <c r="R1736" s="175">
        <f t="shared" ref="R1736:R1761" si="275">R1735</f>
        <v>1</v>
      </c>
    </row>
    <row r="1737" spans="1:18" ht="24.75" customHeight="1">
      <c r="A1737" s="54">
        <f t="shared" si="274"/>
        <v>1735</v>
      </c>
      <c r="B1737" s="55" t="str">
        <f t="shared" si="269"/>
        <v>K16I1604</v>
      </c>
      <c r="C1737" s="54">
        <f t="shared" si="270"/>
        <v>4</v>
      </c>
      <c r="D1737" s="50">
        <v>162163161</v>
      </c>
      <c r="E1737" s="57" t="s">
        <v>2313</v>
      </c>
      <c r="F1737" s="58" t="s">
        <v>184</v>
      </c>
      <c r="G1737" s="53" t="s">
        <v>365</v>
      </c>
      <c r="H1737" s="51" t="s">
        <v>1936</v>
      </c>
      <c r="I1737" s="56">
        <v>109</v>
      </c>
      <c r="J1737" s="52" t="s">
        <v>2310</v>
      </c>
      <c r="K1737" s="171" t="str">
        <f t="shared" si="268"/>
        <v>109K16I16</v>
      </c>
      <c r="L1737" s="172">
        <f t="shared" si="271"/>
        <v>1</v>
      </c>
      <c r="M1737" s="173"/>
      <c r="N1737" s="174" t="str">
        <f t="shared" si="264"/>
        <v/>
      </c>
      <c r="O1737" s="190" t="str">
        <f>VLOOKUP(D1737,TH!D$3:K$3889,6,0)</f>
        <v>x</v>
      </c>
      <c r="P1737" s="175" t="str">
        <f>IF(M1737&lt;&gt;0,M1737,IF(ISNA(VLOOKUP(D1737,TH!D$4:K$3889,6,0))=TRUE,"Nợ HP",""))</f>
        <v/>
      </c>
      <c r="Q1737" s="174">
        <f t="shared" si="265"/>
        <v>1735</v>
      </c>
      <c r="R1737" s="175">
        <f t="shared" si="275"/>
        <v>1</v>
      </c>
    </row>
    <row r="1738" spans="1:18" ht="24.75" customHeight="1">
      <c r="A1738" s="54">
        <f t="shared" si="274"/>
        <v>1736</v>
      </c>
      <c r="B1738" s="55" t="str">
        <f t="shared" si="269"/>
        <v>K16I1605</v>
      </c>
      <c r="C1738" s="54">
        <f t="shared" si="270"/>
        <v>5</v>
      </c>
      <c r="D1738" s="50">
        <v>162113006</v>
      </c>
      <c r="E1738" s="57" t="s">
        <v>1650</v>
      </c>
      <c r="F1738" s="58" t="s">
        <v>196</v>
      </c>
      <c r="G1738" s="53" t="s">
        <v>1999</v>
      </c>
      <c r="H1738" s="51" t="s">
        <v>128</v>
      </c>
      <c r="I1738" s="56">
        <v>101</v>
      </c>
      <c r="J1738" s="52" t="s">
        <v>2310</v>
      </c>
      <c r="K1738" s="171" t="str">
        <f t="shared" si="268"/>
        <v>101K16I16</v>
      </c>
      <c r="L1738" s="172">
        <f t="shared" si="271"/>
        <v>1</v>
      </c>
      <c r="M1738" s="173"/>
      <c r="N1738" s="174" t="str">
        <f t="shared" si="264"/>
        <v/>
      </c>
      <c r="O1738" s="190" t="str">
        <f>VLOOKUP(D1738,TH!D$3:K$3889,6,0)</f>
        <v>x</v>
      </c>
      <c r="P1738" s="175" t="str">
        <f>IF(M1738&lt;&gt;0,M1738,IF(ISNA(VLOOKUP(D1738,TH!D$4:K$3889,6,0))=TRUE,"Nợ HP",""))</f>
        <v/>
      </c>
      <c r="Q1738" s="174">
        <f t="shared" si="265"/>
        <v>1736</v>
      </c>
      <c r="R1738" s="175">
        <f t="shared" si="275"/>
        <v>1</v>
      </c>
    </row>
    <row r="1739" spans="1:18" ht="24.75" customHeight="1">
      <c r="A1739" s="54">
        <f t="shared" si="274"/>
        <v>1737</v>
      </c>
      <c r="B1739" s="55" t="str">
        <f t="shared" si="269"/>
        <v>K16I1606</v>
      </c>
      <c r="C1739" s="54">
        <f t="shared" si="270"/>
        <v>6</v>
      </c>
      <c r="D1739" s="50">
        <v>162163169</v>
      </c>
      <c r="E1739" s="57" t="s">
        <v>1829</v>
      </c>
      <c r="F1739" s="58" t="s">
        <v>218</v>
      </c>
      <c r="G1739" s="53" t="s">
        <v>435</v>
      </c>
      <c r="H1739" s="51" t="s">
        <v>1936</v>
      </c>
      <c r="I1739" s="56">
        <v>109</v>
      </c>
      <c r="J1739" s="52" t="s">
        <v>2310</v>
      </c>
      <c r="K1739" s="171" t="str">
        <f t="shared" si="268"/>
        <v>109K16I16</v>
      </c>
      <c r="L1739" s="172">
        <f t="shared" si="271"/>
        <v>1</v>
      </c>
      <c r="M1739" s="173"/>
      <c r="N1739" s="174" t="str">
        <f t="shared" si="264"/>
        <v/>
      </c>
      <c r="O1739" s="190" t="str">
        <f>VLOOKUP(D1739,TH!D$3:K$3889,6,0)</f>
        <v>x</v>
      </c>
      <c r="P1739" s="175" t="str">
        <f>IF(M1739&lt;&gt;0,M1739,IF(ISNA(VLOOKUP(D1739,TH!D$4:K$3889,6,0))=TRUE,"Nợ HP",""))</f>
        <v/>
      </c>
      <c r="Q1739" s="174">
        <f t="shared" ref="Q1739:Q1761" si="276">Q1738+1</f>
        <v>1737</v>
      </c>
      <c r="R1739" s="175">
        <f t="shared" si="275"/>
        <v>1</v>
      </c>
    </row>
    <row r="1740" spans="1:18" ht="24.75" customHeight="1">
      <c r="A1740" s="54">
        <f t="shared" si="274"/>
        <v>1738</v>
      </c>
      <c r="B1740" s="55" t="str">
        <f t="shared" si="269"/>
        <v>K16I1607</v>
      </c>
      <c r="C1740" s="54">
        <f t="shared" si="270"/>
        <v>7</v>
      </c>
      <c r="D1740" s="50">
        <v>162113013</v>
      </c>
      <c r="E1740" s="57" t="s">
        <v>2314</v>
      </c>
      <c r="F1740" s="58" t="s">
        <v>221</v>
      </c>
      <c r="G1740" s="53" t="s">
        <v>2293</v>
      </c>
      <c r="H1740" s="51" t="s">
        <v>128</v>
      </c>
      <c r="I1740" s="56">
        <v>101</v>
      </c>
      <c r="J1740" s="52" t="s">
        <v>2310</v>
      </c>
      <c r="K1740" s="171" t="str">
        <f t="shared" si="268"/>
        <v>101K16I16</v>
      </c>
      <c r="L1740" s="172">
        <f t="shared" si="271"/>
        <v>1</v>
      </c>
      <c r="M1740" s="173"/>
      <c r="N1740" s="174" t="str">
        <f t="shared" si="264"/>
        <v/>
      </c>
      <c r="O1740" s="190" t="str">
        <f>VLOOKUP(D1740,TH!D$3:K$3889,6,0)</f>
        <v>x</v>
      </c>
      <c r="P1740" s="175" t="str">
        <f>IF(M1740&lt;&gt;0,M1740,IF(ISNA(VLOOKUP(D1740,TH!D$4:K$3889,6,0))=TRUE,"Nợ HP",""))</f>
        <v/>
      </c>
      <c r="Q1740" s="174">
        <f t="shared" si="276"/>
        <v>1738</v>
      </c>
      <c r="R1740" s="175">
        <f t="shared" si="275"/>
        <v>1</v>
      </c>
    </row>
    <row r="1741" spans="1:18" ht="24.75" customHeight="1">
      <c r="A1741" s="54">
        <f t="shared" si="274"/>
        <v>1739</v>
      </c>
      <c r="B1741" s="55" t="str">
        <f t="shared" si="269"/>
        <v>K16I1608</v>
      </c>
      <c r="C1741" s="54">
        <f t="shared" si="270"/>
        <v>8</v>
      </c>
      <c r="D1741" s="50">
        <v>162223398</v>
      </c>
      <c r="E1741" s="57" t="s">
        <v>503</v>
      </c>
      <c r="F1741" s="58" t="s">
        <v>241</v>
      </c>
      <c r="G1741" s="53" t="s">
        <v>710</v>
      </c>
      <c r="H1741" s="51" t="s">
        <v>1639</v>
      </c>
      <c r="I1741" s="56">
        <v>106</v>
      </c>
      <c r="J1741" s="52" t="s">
        <v>2310</v>
      </c>
      <c r="K1741" s="171" t="str">
        <f t="shared" si="268"/>
        <v>106K16I16</v>
      </c>
      <c r="L1741" s="172">
        <f t="shared" si="271"/>
        <v>1</v>
      </c>
      <c r="M1741" s="173"/>
      <c r="N1741" s="174" t="str">
        <f t="shared" ref="N1741:N1760" si="277">IF(M1741&lt;&gt;0,"Học Ghép","")</f>
        <v/>
      </c>
      <c r="O1741" s="190" t="str">
        <f>VLOOKUP(D1741,TH!D$3:K$3889,6,0)</f>
        <v>x</v>
      </c>
      <c r="P1741" s="175" t="str">
        <f>IF(M1741&lt;&gt;0,M1741,IF(ISNA(VLOOKUP(D1741,TH!D$4:K$3889,6,0))=TRUE,"Nợ HP",""))</f>
        <v/>
      </c>
      <c r="Q1741" s="174">
        <f t="shared" si="276"/>
        <v>1739</v>
      </c>
      <c r="R1741" s="175">
        <f t="shared" si="275"/>
        <v>1</v>
      </c>
    </row>
    <row r="1742" spans="1:18" ht="24.75" customHeight="1">
      <c r="A1742" s="54">
        <f t="shared" si="274"/>
        <v>1740</v>
      </c>
      <c r="B1742" s="55" t="str">
        <f t="shared" si="269"/>
        <v>K16I1609</v>
      </c>
      <c r="C1742" s="54">
        <f t="shared" si="270"/>
        <v>9</v>
      </c>
      <c r="D1742" s="50">
        <v>162116922</v>
      </c>
      <c r="E1742" s="57" t="s">
        <v>2315</v>
      </c>
      <c r="F1742" s="58" t="s">
        <v>139</v>
      </c>
      <c r="G1742" s="53" t="s">
        <v>1123</v>
      </c>
      <c r="H1742" s="51" t="s">
        <v>128</v>
      </c>
      <c r="I1742" s="56">
        <v>101</v>
      </c>
      <c r="J1742" s="52" t="s">
        <v>2310</v>
      </c>
      <c r="K1742" s="171" t="str">
        <f t="shared" si="268"/>
        <v>101K16I16</v>
      </c>
      <c r="L1742" s="172">
        <f t="shared" si="271"/>
        <v>1</v>
      </c>
      <c r="M1742" s="173"/>
      <c r="N1742" s="174" t="str">
        <f t="shared" si="277"/>
        <v/>
      </c>
      <c r="O1742" s="190" t="str">
        <f>VLOOKUP(D1742,TH!D$3:K$3889,6,0)</f>
        <v>x</v>
      </c>
      <c r="P1742" s="175" t="str">
        <f>IF(M1742&lt;&gt;0,M1742,IF(ISNA(VLOOKUP(D1742,TH!D$4:K$3889,6,0))=TRUE,"Nợ HP",""))</f>
        <v/>
      </c>
      <c r="Q1742" s="174">
        <f t="shared" si="276"/>
        <v>1740</v>
      </c>
      <c r="R1742" s="175">
        <f t="shared" si="275"/>
        <v>1</v>
      </c>
    </row>
    <row r="1743" spans="1:18" ht="24.75" customHeight="1">
      <c r="A1743" s="54">
        <f t="shared" si="274"/>
        <v>1741</v>
      </c>
      <c r="B1743" s="55" t="str">
        <f t="shared" si="269"/>
        <v>K16I1610</v>
      </c>
      <c r="C1743" s="54">
        <f t="shared" si="270"/>
        <v>10</v>
      </c>
      <c r="D1743" s="50">
        <v>162233539</v>
      </c>
      <c r="E1743" s="57" t="s">
        <v>2316</v>
      </c>
      <c r="F1743" s="58" t="s">
        <v>342</v>
      </c>
      <c r="G1743" s="53" t="s">
        <v>819</v>
      </c>
      <c r="H1743" s="51" t="s">
        <v>113</v>
      </c>
      <c r="I1743" s="56">
        <v>107</v>
      </c>
      <c r="J1743" s="52" t="s">
        <v>2310</v>
      </c>
      <c r="K1743" s="171" t="str">
        <f t="shared" si="268"/>
        <v>107K16I16</v>
      </c>
      <c r="L1743" s="172">
        <f t="shared" si="271"/>
        <v>1</v>
      </c>
      <c r="M1743" s="173"/>
      <c r="N1743" s="174" t="str">
        <f t="shared" si="277"/>
        <v/>
      </c>
      <c r="O1743" s="190" t="str">
        <f>VLOOKUP(D1743,TH!D$3:K$3889,6,0)</f>
        <v>x</v>
      </c>
      <c r="P1743" s="175" t="str">
        <f>IF(M1743&lt;&gt;0,M1743,IF(ISNA(VLOOKUP(D1743,TH!D$4:K$3889,6,0))=TRUE,"Nợ HP",""))</f>
        <v/>
      </c>
      <c r="Q1743" s="174">
        <f t="shared" si="276"/>
        <v>1741</v>
      </c>
      <c r="R1743" s="175">
        <f t="shared" si="275"/>
        <v>1</v>
      </c>
    </row>
    <row r="1744" spans="1:18" ht="24.75" customHeight="1">
      <c r="A1744" s="54">
        <f t="shared" si="274"/>
        <v>1742</v>
      </c>
      <c r="B1744" s="55" t="str">
        <f t="shared" si="269"/>
        <v>K16I1611</v>
      </c>
      <c r="C1744" s="54">
        <f t="shared" si="270"/>
        <v>11</v>
      </c>
      <c r="D1744" s="50">
        <v>162223403</v>
      </c>
      <c r="E1744" s="57" t="s">
        <v>992</v>
      </c>
      <c r="F1744" s="58" t="s">
        <v>459</v>
      </c>
      <c r="G1744" s="53" t="s">
        <v>313</v>
      </c>
      <c r="H1744" s="51" t="s">
        <v>1639</v>
      </c>
      <c r="I1744" s="56">
        <v>106</v>
      </c>
      <c r="J1744" s="52" t="s">
        <v>2310</v>
      </c>
      <c r="K1744" s="171" t="str">
        <f t="shared" si="268"/>
        <v>106K16I16</v>
      </c>
      <c r="L1744" s="172">
        <f t="shared" si="271"/>
        <v>1</v>
      </c>
      <c r="M1744" s="173"/>
      <c r="N1744" s="174" t="str">
        <f t="shared" si="277"/>
        <v/>
      </c>
      <c r="O1744" s="190" t="str">
        <f>VLOOKUP(D1744,TH!D$3:K$3889,6,0)</f>
        <v>x</v>
      </c>
      <c r="P1744" s="175" t="str">
        <f>IF(M1744&lt;&gt;0,M1744,IF(ISNA(VLOOKUP(D1744,TH!D$4:K$3889,6,0))=TRUE,"Nợ HP",""))</f>
        <v/>
      </c>
      <c r="Q1744" s="174">
        <f t="shared" si="276"/>
        <v>1742</v>
      </c>
      <c r="R1744" s="175">
        <f t="shared" si="275"/>
        <v>1</v>
      </c>
    </row>
    <row r="1745" spans="1:18" ht="24.75" customHeight="1">
      <c r="A1745" s="54">
        <f t="shared" si="274"/>
        <v>1743</v>
      </c>
      <c r="B1745" s="55" t="str">
        <f t="shared" si="269"/>
        <v>K16I1612</v>
      </c>
      <c r="C1745" s="54">
        <f t="shared" si="270"/>
        <v>12</v>
      </c>
      <c r="D1745" s="50">
        <v>162163176</v>
      </c>
      <c r="E1745" s="57" t="s">
        <v>542</v>
      </c>
      <c r="F1745" s="58" t="s">
        <v>2274</v>
      </c>
      <c r="G1745" s="53" t="s">
        <v>776</v>
      </c>
      <c r="H1745" s="51" t="s">
        <v>1936</v>
      </c>
      <c r="I1745" s="56">
        <v>109</v>
      </c>
      <c r="J1745" s="52" t="s">
        <v>2310</v>
      </c>
      <c r="K1745" s="171" t="str">
        <f t="shared" si="268"/>
        <v>109K16I16</v>
      </c>
      <c r="L1745" s="172">
        <f t="shared" si="271"/>
        <v>1</v>
      </c>
      <c r="M1745" s="173"/>
      <c r="N1745" s="174" t="str">
        <f t="shared" si="277"/>
        <v/>
      </c>
      <c r="O1745" s="190" t="str">
        <f>VLOOKUP(D1745,TH!D$3:K$3889,6,0)</f>
        <v>x</v>
      </c>
      <c r="P1745" s="175" t="str">
        <f>IF(M1745&lt;&gt;0,M1745,IF(ISNA(VLOOKUP(D1745,TH!D$4:K$3889,6,0))=TRUE,"Nợ HP",""))</f>
        <v/>
      </c>
      <c r="Q1745" s="174">
        <f t="shared" si="276"/>
        <v>1743</v>
      </c>
      <c r="R1745" s="175">
        <f t="shared" si="275"/>
        <v>1</v>
      </c>
    </row>
    <row r="1746" spans="1:18" ht="24.75" customHeight="1">
      <c r="A1746" s="54">
        <f t="shared" si="274"/>
        <v>1744</v>
      </c>
      <c r="B1746" s="55" t="str">
        <f t="shared" si="269"/>
        <v>K16I1613</v>
      </c>
      <c r="C1746" s="54">
        <f t="shared" si="270"/>
        <v>13</v>
      </c>
      <c r="D1746" s="50">
        <v>152212622</v>
      </c>
      <c r="E1746" s="57" t="s">
        <v>1386</v>
      </c>
      <c r="F1746" s="58" t="s">
        <v>270</v>
      </c>
      <c r="G1746" s="53">
        <v>33542</v>
      </c>
      <c r="H1746" s="51" t="s">
        <v>1936</v>
      </c>
      <c r="I1746" s="56">
        <v>109</v>
      </c>
      <c r="J1746" s="52" t="s">
        <v>2310</v>
      </c>
      <c r="K1746" s="171" t="str">
        <f t="shared" si="268"/>
        <v>109K16I16</v>
      </c>
      <c r="L1746" s="172">
        <f t="shared" si="271"/>
        <v>1</v>
      </c>
      <c r="M1746" s="173"/>
      <c r="N1746" s="174" t="str">
        <f t="shared" si="277"/>
        <v/>
      </c>
      <c r="O1746" s="190" t="str">
        <f>VLOOKUP(D1746,TH!D$3:K$3889,6,0)</f>
        <v>x</v>
      </c>
      <c r="P1746" s="175" t="str">
        <f>IF(M1746&lt;&gt;0,M1746,IF(ISNA(VLOOKUP(D1746,TH!D$4:K$3889,6,0))=TRUE,"Nợ HP",""))</f>
        <v/>
      </c>
      <c r="Q1746" s="174">
        <f t="shared" si="276"/>
        <v>1744</v>
      </c>
      <c r="R1746" s="175">
        <f t="shared" si="275"/>
        <v>1</v>
      </c>
    </row>
    <row r="1747" spans="1:18" ht="24.75" customHeight="1">
      <c r="A1747" s="54">
        <f t="shared" si="274"/>
        <v>1745</v>
      </c>
      <c r="B1747" s="55" t="str">
        <f t="shared" si="269"/>
        <v>K16I1614</v>
      </c>
      <c r="C1747" s="54">
        <f t="shared" si="270"/>
        <v>14</v>
      </c>
      <c r="D1747" s="50">
        <v>162233574</v>
      </c>
      <c r="E1747" s="57" t="s">
        <v>272</v>
      </c>
      <c r="F1747" s="58" t="s">
        <v>1428</v>
      </c>
      <c r="G1747" s="53" t="s">
        <v>647</v>
      </c>
      <c r="H1747" s="51" t="s">
        <v>1800</v>
      </c>
      <c r="I1747" s="56">
        <v>107</v>
      </c>
      <c r="J1747" s="52" t="s">
        <v>2310</v>
      </c>
      <c r="K1747" s="171" t="str">
        <f t="shared" si="268"/>
        <v>107K16I16</v>
      </c>
      <c r="L1747" s="172">
        <f t="shared" si="271"/>
        <v>1</v>
      </c>
      <c r="M1747" s="173"/>
      <c r="N1747" s="174" t="str">
        <f t="shared" si="277"/>
        <v/>
      </c>
      <c r="O1747" s="190" t="str">
        <f>VLOOKUP(D1747,TH!D$3:K$3889,6,0)</f>
        <v>x</v>
      </c>
      <c r="P1747" s="175" t="str">
        <f>IF(M1747&lt;&gt;0,M1747,IF(ISNA(VLOOKUP(D1747,TH!D$4:K$3889,6,0))=TRUE,"Nợ HP",""))</f>
        <v/>
      </c>
      <c r="Q1747" s="174">
        <f t="shared" si="276"/>
        <v>1745</v>
      </c>
      <c r="R1747" s="175">
        <f t="shared" si="275"/>
        <v>1</v>
      </c>
    </row>
    <row r="1748" spans="1:18" ht="24.75" customHeight="1">
      <c r="A1748" s="54">
        <f t="shared" si="274"/>
        <v>1746</v>
      </c>
      <c r="B1748" s="55" t="str">
        <f t="shared" si="269"/>
        <v>K16I1615</v>
      </c>
      <c r="C1748" s="54">
        <f t="shared" si="270"/>
        <v>15</v>
      </c>
      <c r="D1748" s="50">
        <v>162163187</v>
      </c>
      <c r="E1748" s="57" t="s">
        <v>2317</v>
      </c>
      <c r="F1748" s="58" t="s">
        <v>2318</v>
      </c>
      <c r="G1748" s="53" t="s">
        <v>392</v>
      </c>
      <c r="H1748" s="51" t="s">
        <v>1936</v>
      </c>
      <c r="I1748" s="56">
        <v>109</v>
      </c>
      <c r="J1748" s="52" t="s">
        <v>2310</v>
      </c>
      <c r="K1748" s="171" t="str">
        <f t="shared" si="268"/>
        <v>109K16I16</v>
      </c>
      <c r="L1748" s="172">
        <f t="shared" si="271"/>
        <v>1</v>
      </c>
      <c r="M1748" s="173"/>
      <c r="N1748" s="174" t="str">
        <f t="shared" si="277"/>
        <v/>
      </c>
      <c r="O1748" s="190" t="str">
        <f>VLOOKUP(D1748,TH!D$3:K$3889,6,0)</f>
        <v>x</v>
      </c>
      <c r="P1748" s="175" t="str">
        <f>IF(M1748&lt;&gt;0,M1748,IF(ISNA(VLOOKUP(D1748,TH!D$4:K$3889,6,0))=TRUE,"Nợ HP",""))</f>
        <v/>
      </c>
      <c r="Q1748" s="174">
        <f t="shared" si="276"/>
        <v>1746</v>
      </c>
      <c r="R1748" s="175">
        <f t="shared" si="275"/>
        <v>1</v>
      </c>
    </row>
    <row r="1749" spans="1:18" ht="24.75" customHeight="1">
      <c r="A1749" s="54">
        <f t="shared" si="274"/>
        <v>1747</v>
      </c>
      <c r="B1749" s="55" t="str">
        <f t="shared" si="269"/>
        <v>K16I1616</v>
      </c>
      <c r="C1749" s="54">
        <f t="shared" si="270"/>
        <v>16</v>
      </c>
      <c r="D1749" s="50">
        <v>162163189</v>
      </c>
      <c r="E1749" s="57" t="s">
        <v>2319</v>
      </c>
      <c r="F1749" s="58" t="s">
        <v>1284</v>
      </c>
      <c r="G1749" s="53" t="s">
        <v>705</v>
      </c>
      <c r="H1749" s="51" t="s">
        <v>1936</v>
      </c>
      <c r="I1749" s="56">
        <v>109</v>
      </c>
      <c r="J1749" s="52" t="s">
        <v>2310</v>
      </c>
      <c r="K1749" s="171" t="str">
        <f t="shared" si="268"/>
        <v>109K16I16</v>
      </c>
      <c r="L1749" s="172">
        <f t="shared" si="271"/>
        <v>1</v>
      </c>
      <c r="M1749" s="173"/>
      <c r="N1749" s="174" t="str">
        <f t="shared" si="277"/>
        <v/>
      </c>
      <c r="O1749" s="190" t="str">
        <f>VLOOKUP(D1749,TH!D$3:K$3889,6,0)</f>
        <v>x</v>
      </c>
      <c r="P1749" s="175" t="str">
        <f>IF(M1749&lt;&gt;0,M1749,IF(ISNA(VLOOKUP(D1749,TH!D$4:K$3889,6,0))=TRUE,"Nợ HP",""))</f>
        <v/>
      </c>
      <c r="Q1749" s="174">
        <f t="shared" si="276"/>
        <v>1747</v>
      </c>
      <c r="R1749" s="175">
        <f t="shared" si="275"/>
        <v>1</v>
      </c>
    </row>
    <row r="1750" spans="1:18" ht="24.75" customHeight="1">
      <c r="A1750" s="54">
        <f t="shared" si="274"/>
        <v>1748</v>
      </c>
      <c r="B1750" s="55" t="str">
        <f t="shared" si="269"/>
        <v>K16I1617</v>
      </c>
      <c r="C1750" s="54">
        <f t="shared" si="270"/>
        <v>17</v>
      </c>
      <c r="D1750" s="50">
        <v>162163190</v>
      </c>
      <c r="E1750" s="57" t="s">
        <v>2122</v>
      </c>
      <c r="F1750" s="58" t="s">
        <v>642</v>
      </c>
      <c r="G1750" s="53" t="s">
        <v>946</v>
      </c>
      <c r="H1750" s="51" t="s">
        <v>1936</v>
      </c>
      <c r="I1750" s="56">
        <v>109</v>
      </c>
      <c r="J1750" s="52" t="s">
        <v>2310</v>
      </c>
      <c r="K1750" s="171" t="str">
        <f t="shared" si="268"/>
        <v>109K16I16</v>
      </c>
      <c r="L1750" s="172">
        <f t="shared" si="271"/>
        <v>1</v>
      </c>
      <c r="M1750" s="173"/>
      <c r="N1750" s="174" t="str">
        <f t="shared" si="277"/>
        <v/>
      </c>
      <c r="O1750" s="190" t="str">
        <f>VLOOKUP(D1750,TH!D$3:K$3889,6,0)</f>
        <v>x</v>
      </c>
      <c r="P1750" s="175" t="str">
        <f>IF(M1750&lt;&gt;0,M1750,IF(ISNA(VLOOKUP(D1750,TH!D$4:K$3889,6,0))=TRUE,"Nợ HP",""))</f>
        <v/>
      </c>
      <c r="Q1750" s="174">
        <f t="shared" si="276"/>
        <v>1748</v>
      </c>
      <c r="R1750" s="175">
        <f t="shared" si="275"/>
        <v>1</v>
      </c>
    </row>
    <row r="1751" spans="1:18" ht="24.75" customHeight="1">
      <c r="A1751" s="54">
        <f t="shared" si="274"/>
        <v>1749</v>
      </c>
      <c r="B1751" s="55" t="str">
        <f t="shared" si="269"/>
        <v>K16I1618</v>
      </c>
      <c r="C1751" s="54">
        <f t="shared" si="270"/>
        <v>18</v>
      </c>
      <c r="D1751" s="50">
        <v>162113029</v>
      </c>
      <c r="E1751" s="57" t="s">
        <v>2320</v>
      </c>
      <c r="F1751" s="58" t="s">
        <v>712</v>
      </c>
      <c r="G1751" s="53" t="s">
        <v>1048</v>
      </c>
      <c r="H1751" s="51" t="s">
        <v>128</v>
      </c>
      <c r="I1751" s="56">
        <v>101</v>
      </c>
      <c r="J1751" s="52" t="s">
        <v>2310</v>
      </c>
      <c r="K1751" s="171" t="str">
        <f t="shared" si="268"/>
        <v>101K16I16</v>
      </c>
      <c r="L1751" s="172">
        <f t="shared" si="271"/>
        <v>1</v>
      </c>
      <c r="M1751" s="173"/>
      <c r="N1751" s="174" t="str">
        <f t="shared" si="277"/>
        <v/>
      </c>
      <c r="O1751" s="190" t="str">
        <f>VLOOKUP(D1751,TH!D$3:K$3889,6,0)</f>
        <v>x</v>
      </c>
      <c r="P1751" s="175" t="str">
        <f>IF(M1751&lt;&gt;0,M1751,IF(ISNA(VLOOKUP(D1751,TH!D$4:K$3889,6,0))=TRUE,"Nợ HP",""))</f>
        <v/>
      </c>
      <c r="Q1751" s="174">
        <f t="shared" si="276"/>
        <v>1749</v>
      </c>
      <c r="R1751" s="175">
        <f t="shared" si="275"/>
        <v>1</v>
      </c>
    </row>
    <row r="1752" spans="1:18" ht="24.75" customHeight="1">
      <c r="A1752" s="54">
        <f t="shared" si="274"/>
        <v>1750</v>
      </c>
      <c r="B1752" s="55" t="str">
        <f t="shared" si="269"/>
        <v>K16I1619</v>
      </c>
      <c r="C1752" s="54">
        <f t="shared" si="270"/>
        <v>19</v>
      </c>
      <c r="D1752" s="50">
        <v>162163192</v>
      </c>
      <c r="E1752" s="57" t="s">
        <v>2218</v>
      </c>
      <c r="F1752" s="58" t="s">
        <v>712</v>
      </c>
      <c r="G1752" s="53" t="s">
        <v>988</v>
      </c>
      <c r="H1752" s="51" t="s">
        <v>1936</v>
      </c>
      <c r="I1752" s="56">
        <v>109</v>
      </c>
      <c r="J1752" s="52" t="s">
        <v>2310</v>
      </c>
      <c r="K1752" s="171" t="str">
        <f t="shared" si="268"/>
        <v>109K16I16</v>
      </c>
      <c r="L1752" s="172">
        <f t="shared" si="271"/>
        <v>1</v>
      </c>
      <c r="M1752" s="173"/>
      <c r="N1752" s="174" t="str">
        <f t="shared" si="277"/>
        <v/>
      </c>
      <c r="O1752" s="190" t="str">
        <f>VLOOKUP(D1752,TH!D$3:K$3889,6,0)</f>
        <v>x</v>
      </c>
      <c r="P1752" s="175" t="str">
        <f>IF(M1752&lt;&gt;0,M1752,IF(ISNA(VLOOKUP(D1752,TH!D$4:K$3889,6,0))=TRUE,"Nợ HP",""))</f>
        <v/>
      </c>
      <c r="Q1752" s="174">
        <f t="shared" si="276"/>
        <v>1750</v>
      </c>
      <c r="R1752" s="175">
        <f t="shared" si="275"/>
        <v>1</v>
      </c>
    </row>
    <row r="1753" spans="1:18" ht="24.75" customHeight="1">
      <c r="A1753" s="54">
        <f t="shared" si="274"/>
        <v>1751</v>
      </c>
      <c r="B1753" s="55" t="str">
        <f t="shared" si="269"/>
        <v>K16I1620</v>
      </c>
      <c r="C1753" s="54">
        <f t="shared" si="270"/>
        <v>20</v>
      </c>
      <c r="D1753" s="50">
        <v>162233603</v>
      </c>
      <c r="E1753" s="57" t="s">
        <v>2321</v>
      </c>
      <c r="F1753" s="58" t="s">
        <v>288</v>
      </c>
      <c r="G1753" s="53" t="s">
        <v>878</v>
      </c>
      <c r="H1753" s="51" t="s">
        <v>1846</v>
      </c>
      <c r="I1753" s="56">
        <v>107</v>
      </c>
      <c r="J1753" s="52" t="s">
        <v>2310</v>
      </c>
      <c r="K1753" s="171" t="str">
        <f t="shared" si="268"/>
        <v>107K16I16</v>
      </c>
      <c r="L1753" s="172">
        <f t="shared" si="271"/>
        <v>1</v>
      </c>
      <c r="M1753" s="173"/>
      <c r="N1753" s="174" t="str">
        <f t="shared" si="277"/>
        <v/>
      </c>
      <c r="O1753" s="190" t="str">
        <f>VLOOKUP(D1753,TH!D$3:K$3889,6,0)</f>
        <v>x</v>
      </c>
      <c r="P1753" s="175" t="str">
        <f>IF(M1753&lt;&gt;0,M1753,IF(ISNA(VLOOKUP(D1753,TH!D$4:K$3889,6,0))=TRUE,"Nợ HP",""))</f>
        <v/>
      </c>
      <c r="Q1753" s="174">
        <f t="shared" si="276"/>
        <v>1751</v>
      </c>
      <c r="R1753" s="175">
        <f t="shared" si="275"/>
        <v>1</v>
      </c>
    </row>
    <row r="1754" spans="1:18" ht="24.75" customHeight="1">
      <c r="A1754" s="54">
        <f t="shared" si="274"/>
        <v>1752</v>
      </c>
      <c r="B1754" s="55" t="str">
        <f t="shared" si="269"/>
        <v>K16I1621</v>
      </c>
      <c r="C1754" s="54">
        <f t="shared" si="270"/>
        <v>21</v>
      </c>
      <c r="D1754" s="50">
        <v>162233604</v>
      </c>
      <c r="E1754" s="57" t="s">
        <v>2322</v>
      </c>
      <c r="F1754" s="58" t="s">
        <v>291</v>
      </c>
      <c r="G1754" s="53" t="s">
        <v>2323</v>
      </c>
      <c r="H1754" s="51" t="s">
        <v>1746</v>
      </c>
      <c r="I1754" s="56">
        <v>107</v>
      </c>
      <c r="J1754" s="52" t="s">
        <v>2310</v>
      </c>
      <c r="K1754" s="171" t="str">
        <f t="shared" si="268"/>
        <v>107K16I16</v>
      </c>
      <c r="L1754" s="172">
        <f t="shared" si="271"/>
        <v>1</v>
      </c>
      <c r="M1754" s="173"/>
      <c r="N1754" s="174" t="str">
        <f t="shared" si="277"/>
        <v/>
      </c>
      <c r="O1754" s="190" t="str">
        <f>VLOOKUP(D1754,TH!D$3:K$3889,6,0)</f>
        <v>x</v>
      </c>
      <c r="P1754" s="175" t="str">
        <f>IF(M1754&lt;&gt;0,M1754,IF(ISNA(VLOOKUP(D1754,TH!D$4:K$3889,6,0))=TRUE,"Nợ HP",""))</f>
        <v/>
      </c>
      <c r="Q1754" s="174">
        <f t="shared" si="276"/>
        <v>1752</v>
      </c>
      <c r="R1754" s="175">
        <f t="shared" si="275"/>
        <v>1</v>
      </c>
    </row>
    <row r="1755" spans="1:18" ht="24.75" customHeight="1">
      <c r="A1755" s="54">
        <f t="shared" si="274"/>
        <v>1753</v>
      </c>
      <c r="B1755" s="55" t="str">
        <f t="shared" si="269"/>
        <v>K16I1622</v>
      </c>
      <c r="C1755" s="54">
        <f t="shared" si="270"/>
        <v>22</v>
      </c>
      <c r="D1755" s="50">
        <v>162233606</v>
      </c>
      <c r="E1755" s="57" t="s">
        <v>2324</v>
      </c>
      <c r="F1755" s="58" t="s">
        <v>2185</v>
      </c>
      <c r="G1755" s="53" t="s">
        <v>1473</v>
      </c>
      <c r="H1755" s="51" t="s">
        <v>1800</v>
      </c>
      <c r="I1755" s="56">
        <v>107</v>
      </c>
      <c r="J1755" s="52" t="s">
        <v>2310</v>
      </c>
      <c r="K1755" s="171" t="str">
        <f t="shared" si="268"/>
        <v>107K16I16</v>
      </c>
      <c r="L1755" s="172">
        <f t="shared" si="271"/>
        <v>1</v>
      </c>
      <c r="M1755" s="173"/>
      <c r="N1755" s="174" t="str">
        <f t="shared" si="277"/>
        <v/>
      </c>
      <c r="O1755" s="190" t="str">
        <f>VLOOKUP(D1755,TH!D$3:K$3889,6,0)</f>
        <v>x</v>
      </c>
      <c r="P1755" s="175" t="str">
        <f>IF(M1755&lt;&gt;0,M1755,IF(ISNA(VLOOKUP(D1755,TH!D$4:K$3889,6,0))=TRUE,"Nợ HP",""))</f>
        <v/>
      </c>
      <c r="Q1755" s="174">
        <f t="shared" si="276"/>
        <v>1753</v>
      </c>
      <c r="R1755" s="175">
        <f t="shared" si="275"/>
        <v>1</v>
      </c>
    </row>
    <row r="1756" spans="1:18" ht="24.75" customHeight="1">
      <c r="A1756" s="54">
        <f t="shared" si="274"/>
        <v>1754</v>
      </c>
      <c r="B1756" s="55" t="str">
        <f t="shared" si="269"/>
        <v>K16I1623</v>
      </c>
      <c r="C1756" s="54">
        <f t="shared" si="270"/>
        <v>23</v>
      </c>
      <c r="D1756" s="50">
        <v>162233608</v>
      </c>
      <c r="E1756" s="57" t="s">
        <v>2325</v>
      </c>
      <c r="F1756" s="58" t="s">
        <v>1659</v>
      </c>
      <c r="G1756" s="53" t="s">
        <v>1085</v>
      </c>
      <c r="H1756" s="51" t="s">
        <v>1746</v>
      </c>
      <c r="I1756" s="56">
        <v>107</v>
      </c>
      <c r="J1756" s="52" t="s">
        <v>2310</v>
      </c>
      <c r="K1756" s="171" t="str">
        <f t="shared" si="268"/>
        <v>107K16I16</v>
      </c>
      <c r="L1756" s="172">
        <f t="shared" si="271"/>
        <v>1</v>
      </c>
      <c r="M1756" s="173"/>
      <c r="N1756" s="174" t="str">
        <f t="shared" si="277"/>
        <v/>
      </c>
      <c r="O1756" s="190" t="str">
        <f>VLOOKUP(D1756,TH!D$3:K$3889,6,0)</f>
        <v>x</v>
      </c>
      <c r="P1756" s="175" t="str">
        <f>IF(M1756&lt;&gt;0,M1756,IF(ISNA(VLOOKUP(D1756,TH!D$4:K$3889,6,0))=TRUE,"Nợ HP",""))</f>
        <v/>
      </c>
      <c r="Q1756" s="174">
        <f t="shared" si="276"/>
        <v>1754</v>
      </c>
      <c r="R1756" s="175">
        <f t="shared" si="275"/>
        <v>1</v>
      </c>
    </row>
    <row r="1757" spans="1:18" ht="24.75" customHeight="1">
      <c r="A1757" s="54">
        <f t="shared" si="274"/>
        <v>1755</v>
      </c>
      <c r="B1757" s="55" t="str">
        <f t="shared" si="269"/>
        <v>K16I1624</v>
      </c>
      <c r="C1757" s="54">
        <f t="shared" si="270"/>
        <v>24</v>
      </c>
      <c r="D1757" s="50">
        <v>162233622</v>
      </c>
      <c r="E1757" s="57" t="s">
        <v>2326</v>
      </c>
      <c r="F1757" s="58" t="s">
        <v>786</v>
      </c>
      <c r="G1757" s="53" t="s">
        <v>2327</v>
      </c>
      <c r="H1757" s="51" t="s">
        <v>113</v>
      </c>
      <c r="I1757" s="56">
        <v>107</v>
      </c>
      <c r="J1757" s="52" t="s">
        <v>2310</v>
      </c>
      <c r="K1757" s="171" t="str">
        <f t="shared" si="268"/>
        <v>107K16I16</v>
      </c>
      <c r="L1757" s="172">
        <f t="shared" si="271"/>
        <v>1</v>
      </c>
      <c r="M1757" s="173"/>
      <c r="N1757" s="174" t="str">
        <f t="shared" si="277"/>
        <v/>
      </c>
      <c r="O1757" s="190" t="str">
        <f>VLOOKUP(D1757,TH!D$3:K$3889,6,0)</f>
        <v>x</v>
      </c>
      <c r="P1757" s="175" t="str">
        <f>IF(M1757&lt;&gt;0,M1757,IF(ISNA(VLOOKUP(D1757,TH!D$4:K$3889,6,0))=TRUE,"Nợ HP",""))</f>
        <v/>
      </c>
      <c r="Q1757" s="174">
        <f t="shared" si="276"/>
        <v>1755</v>
      </c>
      <c r="R1757" s="175">
        <f t="shared" si="275"/>
        <v>1</v>
      </c>
    </row>
    <row r="1758" spans="1:18" ht="24.75" customHeight="1">
      <c r="A1758" s="54">
        <f t="shared" si="274"/>
        <v>1756</v>
      </c>
      <c r="B1758" s="55" t="str">
        <f t="shared" si="269"/>
        <v>K16I1625</v>
      </c>
      <c r="C1758" s="54">
        <f t="shared" si="270"/>
        <v>25</v>
      </c>
      <c r="D1758" s="50">
        <v>162233623</v>
      </c>
      <c r="E1758" s="57" t="s">
        <v>1759</v>
      </c>
      <c r="F1758" s="58" t="s">
        <v>786</v>
      </c>
      <c r="G1758" s="53" t="s">
        <v>744</v>
      </c>
      <c r="H1758" s="51" t="s">
        <v>113</v>
      </c>
      <c r="I1758" s="56">
        <v>107</v>
      </c>
      <c r="J1758" s="52" t="s">
        <v>2310</v>
      </c>
      <c r="K1758" s="171" t="str">
        <f t="shared" si="268"/>
        <v>107K16I16</v>
      </c>
      <c r="L1758" s="172">
        <f t="shared" si="271"/>
        <v>1</v>
      </c>
      <c r="M1758" s="173"/>
      <c r="N1758" s="174" t="str">
        <f t="shared" si="277"/>
        <v/>
      </c>
      <c r="O1758" s="190" t="str">
        <f>VLOOKUP(D1758,TH!D$3:K$3889,6,0)</f>
        <v>x</v>
      </c>
      <c r="P1758" s="175" t="str">
        <f>IF(M1758&lt;&gt;0,M1758,IF(ISNA(VLOOKUP(D1758,TH!D$4:K$3889,6,0))=TRUE,"Nợ HP",""))</f>
        <v/>
      </c>
      <c r="Q1758" s="174">
        <f t="shared" si="276"/>
        <v>1756</v>
      </c>
      <c r="R1758" s="175">
        <f t="shared" si="275"/>
        <v>1</v>
      </c>
    </row>
    <row r="1759" spans="1:18" ht="24.75" customHeight="1">
      <c r="A1759" s="54">
        <f t="shared" si="274"/>
        <v>1757</v>
      </c>
      <c r="B1759" s="55" t="str">
        <f t="shared" si="269"/>
        <v>K16I1626</v>
      </c>
      <c r="C1759" s="54">
        <f t="shared" si="270"/>
        <v>26</v>
      </c>
      <c r="D1759" s="50">
        <v>162223418</v>
      </c>
      <c r="E1759" s="57" t="s">
        <v>2328</v>
      </c>
      <c r="F1759" s="58" t="s">
        <v>480</v>
      </c>
      <c r="G1759" s="53" t="s">
        <v>909</v>
      </c>
      <c r="H1759" s="51" t="s">
        <v>130</v>
      </c>
      <c r="I1759" s="56">
        <v>106</v>
      </c>
      <c r="J1759" s="52" t="s">
        <v>2310</v>
      </c>
      <c r="K1759" s="171" t="str">
        <f t="shared" si="268"/>
        <v>106K16I16</v>
      </c>
      <c r="L1759" s="172">
        <f t="shared" si="271"/>
        <v>1</v>
      </c>
      <c r="M1759" s="173"/>
      <c r="N1759" s="174" t="str">
        <f t="shared" si="277"/>
        <v/>
      </c>
      <c r="O1759" s="190" t="str">
        <f>VLOOKUP(D1759,TH!D$3:K$3889,6,0)</f>
        <v>x</v>
      </c>
      <c r="P1759" s="175" t="str">
        <f>IF(M1759&lt;&gt;0,M1759,IF(ISNA(VLOOKUP(D1759,TH!D$4:K$3889,6,0))=TRUE,"Nợ HP",""))</f>
        <v/>
      </c>
      <c r="Q1759" s="174">
        <f t="shared" si="276"/>
        <v>1757</v>
      </c>
      <c r="R1759" s="175">
        <f t="shared" si="275"/>
        <v>1</v>
      </c>
    </row>
    <row r="1760" spans="1:18" ht="24.75" customHeight="1">
      <c r="A1760" s="54">
        <f t="shared" si="274"/>
        <v>1758</v>
      </c>
      <c r="B1760" s="55" t="str">
        <f t="shared" si="269"/>
        <v>K16I1627</v>
      </c>
      <c r="C1760" s="54">
        <f t="shared" si="270"/>
        <v>27</v>
      </c>
      <c r="D1760" s="50">
        <v>162163199</v>
      </c>
      <c r="E1760" s="57" t="s">
        <v>2329</v>
      </c>
      <c r="F1760" s="58" t="s">
        <v>303</v>
      </c>
      <c r="G1760" s="53" t="s">
        <v>414</v>
      </c>
      <c r="H1760" s="51" t="s">
        <v>1936</v>
      </c>
      <c r="I1760" s="56">
        <v>109</v>
      </c>
      <c r="J1760" s="52" t="s">
        <v>2310</v>
      </c>
      <c r="K1760" s="171" t="str">
        <f t="shared" si="268"/>
        <v>109K16I16</v>
      </c>
      <c r="L1760" s="172">
        <f t="shared" si="271"/>
        <v>1</v>
      </c>
      <c r="M1760" s="173"/>
      <c r="N1760" s="174" t="str">
        <f t="shared" si="277"/>
        <v/>
      </c>
      <c r="O1760" s="190" t="str">
        <f>VLOOKUP(D1760,TH!D$3:K$3889,6,0)</f>
        <v>x</v>
      </c>
      <c r="P1760" s="175" t="str">
        <f>IF(M1760&lt;&gt;0,M1760,IF(ISNA(VLOOKUP(D1760,TH!D$4:K$3889,6,0))=TRUE,"Nợ HP",""))</f>
        <v/>
      </c>
      <c r="Q1760" s="174">
        <f t="shared" si="276"/>
        <v>1758</v>
      </c>
      <c r="R1760" s="175">
        <f t="shared" si="275"/>
        <v>1</v>
      </c>
    </row>
    <row r="1761" spans="1:18" ht="24.75" customHeight="1">
      <c r="A1761" s="54">
        <f t="shared" si="274"/>
        <v>1759</v>
      </c>
      <c r="B1761" s="55" t="str">
        <f t="shared" si="269"/>
        <v>K16I1628</v>
      </c>
      <c r="C1761" s="54">
        <f t="shared" si="270"/>
        <v>28</v>
      </c>
      <c r="D1761" s="50">
        <v>152523812</v>
      </c>
      <c r="E1761" s="57" t="s">
        <v>2384</v>
      </c>
      <c r="F1761" s="58" t="s">
        <v>308</v>
      </c>
      <c r="G1761" s="53"/>
      <c r="H1761" s="51" t="s">
        <v>2385</v>
      </c>
      <c r="I1761" s="56">
        <v>404</v>
      </c>
      <c r="J1761" s="52" t="s">
        <v>2310</v>
      </c>
      <c r="K1761" s="171" t="str">
        <f t="shared" ref="K1761" si="278">I1761&amp;J1761</f>
        <v>404K16I16</v>
      </c>
      <c r="L1761" s="172">
        <f t="shared" si="271"/>
        <v>1</v>
      </c>
      <c r="M1761" s="367" t="s">
        <v>2386</v>
      </c>
      <c r="N1761" s="174" t="str">
        <f t="shared" ref="N1761" si="279">IF(M1761&lt;&gt;0,"Học Ghép","")</f>
        <v>Học Ghép</v>
      </c>
      <c r="O1761" s="190" t="e">
        <f>VLOOKUP(D1761,TH!D$3:K$3889,6,0)</f>
        <v>#N/A</v>
      </c>
      <c r="P1761" s="175" t="str">
        <f>IF(M1761&lt;&gt;0,M1761,IF(ISNA(VLOOKUP(D1761,TH!D$4:K$3889,6,0))=TRUE,"Nợ HP",""))</f>
        <v>Thi ghép</v>
      </c>
      <c r="Q1761" s="174">
        <f t="shared" si="276"/>
        <v>1759</v>
      </c>
      <c r="R1761" s="175">
        <f t="shared" si="275"/>
        <v>1</v>
      </c>
    </row>
  </sheetData>
  <autoFilter ref="A2:R1761"/>
  <sortState ref="D3:J1793">
    <sortCondition ref="J3:J1793"/>
    <sortCondition ref="I3:I1793"/>
    <sortCondition ref="H3:H1793"/>
    <sortCondition ref="D3:D1793"/>
  </sortState>
  <phoneticPr fontId="17" type="noConversion"/>
  <conditionalFormatting sqref="C3:C1761 Q1:Q1048576">
    <cfRule type="cellIs" dxfId="38" priority="4" stopIfTrue="1" operator="equal">
      <formula>1</formula>
    </cfRule>
  </conditionalFormatting>
  <conditionalFormatting sqref="P3:P1761">
    <cfRule type="cellIs" dxfId="37" priority="3" stopIfTrue="1" operator="equal">
      <formula>"NỢ HP"</formula>
    </cfRule>
  </conditionalFormatting>
  <pageMargins left="0.75" right="0.75" top="1" bottom="1" header="0.5" footer="0.5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72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3333</v>
      </c>
    </row>
    <row r="2" spans="1:17" s="110" customFormat="1">
      <c r="C2" s="561" t="s">
        <v>82</v>
      </c>
      <c r="D2" s="561"/>
      <c r="E2" s="113" t="s">
        <v>3316</v>
      </c>
      <c r="F2" s="561" t="s">
        <v>3331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68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3334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374</v>
      </c>
      <c r="B8" s="119">
        <v>1</v>
      </c>
      <c r="C8" s="120">
        <v>162324826</v>
      </c>
      <c r="D8" s="121" t="s">
        <v>857</v>
      </c>
      <c r="E8" s="122" t="s">
        <v>683</v>
      </c>
      <c r="F8" s="123" t="s">
        <v>916</v>
      </c>
      <c r="G8" s="124" t="s">
        <v>917</v>
      </c>
      <c r="H8" s="125"/>
      <c r="I8" s="126"/>
      <c r="J8" s="126"/>
      <c r="K8" s="126"/>
      <c r="L8" s="575" t="s">
        <v>3311</v>
      </c>
      <c r="M8" s="576"/>
      <c r="N8" s="577"/>
    </row>
    <row r="9" spans="1:17" ht="20.100000000000001" customHeight="1">
      <c r="A9">
        <v>375</v>
      </c>
      <c r="B9" s="119">
        <v>2</v>
      </c>
      <c r="C9" s="120">
        <v>162324842</v>
      </c>
      <c r="D9" s="121" t="s">
        <v>704</v>
      </c>
      <c r="E9" s="122" t="s">
        <v>437</v>
      </c>
      <c r="F9" s="123" t="s">
        <v>916</v>
      </c>
      <c r="G9" s="124" t="s">
        <v>917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376</v>
      </c>
      <c r="B10" s="119">
        <v>3</v>
      </c>
      <c r="C10" s="120">
        <v>162327584</v>
      </c>
      <c r="D10" s="121" t="s">
        <v>929</v>
      </c>
      <c r="E10" s="122" t="s">
        <v>437</v>
      </c>
      <c r="F10" s="123" t="s">
        <v>916</v>
      </c>
      <c r="G10" s="124" t="s">
        <v>917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377</v>
      </c>
      <c r="B11" s="119">
        <v>4</v>
      </c>
      <c r="C11" s="120">
        <v>162324849</v>
      </c>
      <c r="D11" s="121" t="s">
        <v>930</v>
      </c>
      <c r="E11" s="122" t="s">
        <v>601</v>
      </c>
      <c r="F11" s="123" t="s">
        <v>916</v>
      </c>
      <c r="G11" s="124" t="s">
        <v>917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378</v>
      </c>
      <c r="B12" s="119">
        <v>5</v>
      </c>
      <c r="C12" s="120">
        <v>162413902</v>
      </c>
      <c r="D12" s="121" t="s">
        <v>932</v>
      </c>
      <c r="E12" s="122" t="s">
        <v>601</v>
      </c>
      <c r="F12" s="123" t="s">
        <v>916</v>
      </c>
      <c r="G12" s="124" t="s">
        <v>917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379</v>
      </c>
      <c r="B13" s="119">
        <v>6</v>
      </c>
      <c r="C13" s="120">
        <v>162324851</v>
      </c>
      <c r="D13" s="121" t="s">
        <v>934</v>
      </c>
      <c r="E13" s="122" t="s">
        <v>224</v>
      </c>
      <c r="F13" s="123" t="s">
        <v>916</v>
      </c>
      <c r="G13" s="124" t="s">
        <v>917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380</v>
      </c>
      <c r="B14" s="119">
        <v>7</v>
      </c>
      <c r="C14" s="120">
        <v>162324854</v>
      </c>
      <c r="D14" s="121" t="s">
        <v>901</v>
      </c>
      <c r="E14" s="122" t="s">
        <v>233</v>
      </c>
      <c r="F14" s="123" t="s">
        <v>916</v>
      </c>
      <c r="G14" s="124" t="s">
        <v>917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381</v>
      </c>
      <c r="B15" s="119">
        <v>8</v>
      </c>
      <c r="C15" s="120">
        <v>162324859</v>
      </c>
      <c r="D15" s="121" t="s">
        <v>937</v>
      </c>
      <c r="E15" s="122" t="s">
        <v>238</v>
      </c>
      <c r="F15" s="123" t="s">
        <v>916</v>
      </c>
      <c r="G15" s="124" t="s">
        <v>917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382</v>
      </c>
      <c r="B16" s="119">
        <v>9</v>
      </c>
      <c r="C16" s="120">
        <v>162327550</v>
      </c>
      <c r="D16" s="121" t="s">
        <v>938</v>
      </c>
      <c r="E16" s="122" t="s">
        <v>238</v>
      </c>
      <c r="F16" s="123" t="s">
        <v>916</v>
      </c>
      <c r="G16" s="124" t="s">
        <v>917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383</v>
      </c>
      <c r="B17" s="119">
        <v>10</v>
      </c>
      <c r="C17" s="120">
        <v>162324868</v>
      </c>
      <c r="D17" s="121" t="s">
        <v>939</v>
      </c>
      <c r="E17" s="122" t="s">
        <v>124</v>
      </c>
      <c r="F17" s="123" t="s">
        <v>805</v>
      </c>
      <c r="G17" s="124" t="s">
        <v>917</v>
      </c>
      <c r="H17" s="125"/>
      <c r="I17" s="126"/>
      <c r="J17" s="126"/>
      <c r="K17" s="126"/>
      <c r="L17" s="578" t="s">
        <v>3311</v>
      </c>
      <c r="M17" s="579"/>
      <c r="N17" s="580"/>
    </row>
    <row r="18" spans="1:14" ht="20.100000000000001" customHeight="1">
      <c r="A18">
        <v>384</v>
      </c>
      <c r="B18" s="119">
        <v>11</v>
      </c>
      <c r="C18" s="120">
        <v>162324873</v>
      </c>
      <c r="D18" s="121" t="s">
        <v>857</v>
      </c>
      <c r="E18" s="122" t="s">
        <v>455</v>
      </c>
      <c r="F18" s="123" t="s">
        <v>916</v>
      </c>
      <c r="G18" s="124" t="s">
        <v>917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385</v>
      </c>
      <c r="B19" s="119">
        <v>12</v>
      </c>
      <c r="C19" s="120">
        <v>162324876</v>
      </c>
      <c r="D19" s="121" t="s">
        <v>942</v>
      </c>
      <c r="E19" s="122" t="s">
        <v>459</v>
      </c>
      <c r="F19" s="123" t="s">
        <v>916</v>
      </c>
      <c r="G19" s="124" t="s">
        <v>917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386</v>
      </c>
      <c r="B20" s="119">
        <v>13</v>
      </c>
      <c r="C20" s="120">
        <v>162327199</v>
      </c>
      <c r="D20" s="121" t="s">
        <v>944</v>
      </c>
      <c r="E20" s="122" t="s">
        <v>891</v>
      </c>
      <c r="F20" s="123" t="s">
        <v>916</v>
      </c>
      <c r="G20" s="124" t="s">
        <v>917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387</v>
      </c>
      <c r="B21" s="119">
        <v>14</v>
      </c>
      <c r="C21" s="120">
        <v>162324883</v>
      </c>
      <c r="D21" s="121" t="s">
        <v>945</v>
      </c>
      <c r="E21" s="122" t="s">
        <v>464</v>
      </c>
      <c r="F21" s="123" t="s">
        <v>916</v>
      </c>
      <c r="G21" s="124" t="s">
        <v>917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388</v>
      </c>
      <c r="B22" s="119">
        <v>15</v>
      </c>
      <c r="C22" s="120">
        <v>162324888</v>
      </c>
      <c r="D22" s="121" t="s">
        <v>813</v>
      </c>
      <c r="E22" s="122" t="s">
        <v>254</v>
      </c>
      <c r="F22" s="123" t="s">
        <v>916</v>
      </c>
      <c r="G22" s="124" t="s">
        <v>917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389</v>
      </c>
      <c r="B23" s="119">
        <v>16</v>
      </c>
      <c r="C23" s="120">
        <v>162324893</v>
      </c>
      <c r="D23" s="121" t="s">
        <v>918</v>
      </c>
      <c r="E23" s="122" t="s">
        <v>254</v>
      </c>
      <c r="F23" s="123" t="s">
        <v>916</v>
      </c>
      <c r="G23" s="124" t="s">
        <v>917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390</v>
      </c>
      <c r="B24" s="119">
        <v>17</v>
      </c>
      <c r="C24" s="120">
        <v>162324896</v>
      </c>
      <c r="D24" s="121" t="s">
        <v>123</v>
      </c>
      <c r="E24" s="122" t="s">
        <v>259</v>
      </c>
      <c r="F24" s="123" t="s">
        <v>916</v>
      </c>
      <c r="G24" s="124" t="s">
        <v>917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391</v>
      </c>
      <c r="B25" s="119">
        <v>18</v>
      </c>
      <c r="C25" s="120">
        <v>162324898</v>
      </c>
      <c r="D25" s="121" t="s">
        <v>818</v>
      </c>
      <c r="E25" s="122" t="s">
        <v>121</v>
      </c>
      <c r="F25" s="123" t="s">
        <v>916</v>
      </c>
      <c r="G25" s="124" t="s">
        <v>917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392</v>
      </c>
      <c r="B26" s="119">
        <v>19</v>
      </c>
      <c r="C26" s="120">
        <v>162413932</v>
      </c>
      <c r="D26" s="121" t="s">
        <v>950</v>
      </c>
      <c r="E26" s="122" t="s">
        <v>121</v>
      </c>
      <c r="F26" s="123" t="s">
        <v>864</v>
      </c>
      <c r="G26" s="124" t="s">
        <v>917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393</v>
      </c>
      <c r="B27" s="119">
        <v>20</v>
      </c>
      <c r="C27" s="120">
        <v>162413941</v>
      </c>
      <c r="D27" s="121" t="s">
        <v>952</v>
      </c>
      <c r="E27" s="122" t="s">
        <v>539</v>
      </c>
      <c r="F27" s="123" t="s">
        <v>916</v>
      </c>
      <c r="G27" s="124" t="s">
        <v>917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394</v>
      </c>
      <c r="B28" s="119">
        <v>21</v>
      </c>
      <c r="C28" s="120">
        <v>162324905</v>
      </c>
      <c r="D28" s="121" t="s">
        <v>954</v>
      </c>
      <c r="E28" s="122" t="s">
        <v>276</v>
      </c>
      <c r="F28" s="123" t="s">
        <v>916</v>
      </c>
      <c r="G28" s="124" t="s">
        <v>917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395</v>
      </c>
      <c r="B29" s="119">
        <v>22</v>
      </c>
      <c r="C29" s="120">
        <v>162324910</v>
      </c>
      <c r="D29" s="121" t="s">
        <v>956</v>
      </c>
      <c r="E29" s="122" t="s">
        <v>381</v>
      </c>
      <c r="F29" s="123" t="s">
        <v>916</v>
      </c>
      <c r="G29" s="124" t="s">
        <v>917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396</v>
      </c>
      <c r="B30" s="119">
        <v>23</v>
      </c>
      <c r="C30" s="120">
        <v>162413949</v>
      </c>
      <c r="D30" s="121" t="s">
        <v>958</v>
      </c>
      <c r="E30" s="122" t="s">
        <v>288</v>
      </c>
      <c r="F30" s="123" t="s">
        <v>916</v>
      </c>
      <c r="G30" s="124" t="s">
        <v>917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397</v>
      </c>
      <c r="B31" s="119">
        <v>24</v>
      </c>
      <c r="C31" s="120">
        <v>162324928</v>
      </c>
      <c r="D31" s="121" t="s">
        <v>868</v>
      </c>
      <c r="E31" s="122" t="s">
        <v>291</v>
      </c>
      <c r="F31" s="123" t="s">
        <v>916</v>
      </c>
      <c r="G31" s="124" t="s">
        <v>917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398</v>
      </c>
      <c r="B32" s="119">
        <v>25</v>
      </c>
      <c r="C32" s="120">
        <v>162324932</v>
      </c>
      <c r="D32" s="121" t="s">
        <v>820</v>
      </c>
      <c r="E32" s="122" t="s">
        <v>719</v>
      </c>
      <c r="F32" s="123" t="s">
        <v>916</v>
      </c>
      <c r="G32" s="124" t="s">
        <v>917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399</v>
      </c>
      <c r="B33" s="119">
        <v>26</v>
      </c>
      <c r="C33" s="120">
        <v>162333806</v>
      </c>
      <c r="D33" s="121" t="s">
        <v>961</v>
      </c>
      <c r="E33" s="122" t="s">
        <v>396</v>
      </c>
      <c r="F33" s="123" t="s">
        <v>916</v>
      </c>
      <c r="G33" s="124" t="s">
        <v>917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400</v>
      </c>
      <c r="B34" s="119">
        <v>27</v>
      </c>
      <c r="C34" s="120">
        <v>162324936</v>
      </c>
      <c r="D34" s="121" t="s">
        <v>963</v>
      </c>
      <c r="E34" s="122" t="s">
        <v>964</v>
      </c>
      <c r="F34" s="123" t="s">
        <v>916</v>
      </c>
      <c r="G34" s="124" t="s">
        <v>917</v>
      </c>
      <c r="H34" s="125"/>
      <c r="I34" s="126"/>
      <c r="J34" s="126"/>
      <c r="K34" s="126"/>
      <c r="L34" s="578" t="s">
        <v>3310</v>
      </c>
      <c r="M34" s="579"/>
      <c r="N34" s="580"/>
    </row>
    <row r="35" spans="1:14" ht="20.100000000000001" customHeight="1">
      <c r="A35">
        <v>401</v>
      </c>
      <c r="B35" s="119">
        <v>28</v>
      </c>
      <c r="C35" s="120">
        <v>162326659</v>
      </c>
      <c r="D35" s="121" t="s">
        <v>966</v>
      </c>
      <c r="E35" s="122" t="s">
        <v>657</v>
      </c>
      <c r="F35" s="123" t="s">
        <v>916</v>
      </c>
      <c r="G35" s="124" t="s">
        <v>917</v>
      </c>
      <c r="H35" s="125"/>
      <c r="I35" s="126"/>
      <c r="J35" s="126"/>
      <c r="K35" s="126"/>
      <c r="L35" s="578" t="s">
        <v>3311</v>
      </c>
      <c r="M35" s="579"/>
      <c r="N35" s="580"/>
    </row>
    <row r="36" spans="1:14" ht="20.100000000000001" customHeight="1">
      <c r="A36">
        <v>402</v>
      </c>
      <c r="B36" s="119">
        <v>29</v>
      </c>
      <c r="C36" s="120">
        <v>162324951</v>
      </c>
      <c r="D36" s="121" t="s">
        <v>968</v>
      </c>
      <c r="E36" s="122" t="s">
        <v>660</v>
      </c>
      <c r="F36" s="123" t="s">
        <v>916</v>
      </c>
      <c r="G36" s="124" t="s">
        <v>917</v>
      </c>
      <c r="H36" s="125"/>
      <c r="I36" s="126"/>
      <c r="J36" s="126"/>
      <c r="K36" s="126"/>
      <c r="L36" s="578" t="s">
        <v>3311</v>
      </c>
      <c r="M36" s="579"/>
      <c r="N36" s="580"/>
    </row>
    <row r="37" spans="1:14" ht="20.100000000000001" customHeight="1">
      <c r="A37">
        <v>403</v>
      </c>
      <c r="B37" s="128">
        <v>30</v>
      </c>
      <c r="C37" s="120">
        <v>162324953</v>
      </c>
      <c r="D37" s="121" t="s">
        <v>970</v>
      </c>
      <c r="E37" s="122" t="s">
        <v>971</v>
      </c>
      <c r="F37" s="123" t="s">
        <v>916</v>
      </c>
      <c r="G37" s="124" t="s">
        <v>917</v>
      </c>
      <c r="H37" s="129"/>
      <c r="I37" s="130"/>
      <c r="J37" s="130"/>
      <c r="K37" s="130"/>
      <c r="L37" s="578" t="s">
        <v>3311</v>
      </c>
      <c r="M37" s="579"/>
      <c r="N37" s="580"/>
    </row>
    <row r="38" spans="1:14" ht="20.100000000000001" customHeight="1">
      <c r="A38">
        <v>404</v>
      </c>
      <c r="B38" s="150">
        <v>31</v>
      </c>
      <c r="C38" s="151">
        <v>162324964</v>
      </c>
      <c r="D38" s="152" t="s">
        <v>972</v>
      </c>
      <c r="E38" s="153" t="s">
        <v>800</v>
      </c>
      <c r="F38" s="154" t="s">
        <v>916</v>
      </c>
      <c r="G38" s="155" t="s">
        <v>917</v>
      </c>
      <c r="H38" s="156"/>
      <c r="I38" s="157"/>
      <c r="J38" s="157"/>
      <c r="K38" s="157"/>
      <c r="L38" s="575" t="s">
        <v>3311</v>
      </c>
      <c r="M38" s="576"/>
      <c r="N38" s="577"/>
    </row>
    <row r="39" spans="1:14" ht="20.100000000000001" customHeight="1">
      <c r="A39">
        <v>405</v>
      </c>
      <c r="B39" s="119">
        <v>32</v>
      </c>
      <c r="C39" s="120">
        <v>162216630</v>
      </c>
      <c r="D39" s="121" t="s">
        <v>974</v>
      </c>
      <c r="E39" s="122" t="s">
        <v>975</v>
      </c>
      <c r="F39" s="123" t="s">
        <v>137</v>
      </c>
      <c r="G39" s="124" t="s">
        <v>977</v>
      </c>
      <c r="H39" s="125"/>
      <c r="I39" s="126"/>
      <c r="J39" s="126"/>
      <c r="K39" s="126"/>
      <c r="L39" s="578" t="s">
        <v>3311</v>
      </c>
      <c r="M39" s="579"/>
      <c r="N39" s="580"/>
    </row>
    <row r="40" spans="1:14" ht="20.100000000000001" customHeight="1">
      <c r="A40">
        <v>406</v>
      </c>
      <c r="B40" s="119">
        <v>33</v>
      </c>
      <c r="C40" s="120">
        <v>162213213</v>
      </c>
      <c r="D40" s="121" t="s">
        <v>304</v>
      </c>
      <c r="E40" s="122" t="s">
        <v>408</v>
      </c>
      <c r="F40" s="123" t="s">
        <v>137</v>
      </c>
      <c r="G40" s="124" t="s">
        <v>977</v>
      </c>
      <c r="H40" s="125"/>
      <c r="I40" s="126"/>
      <c r="J40" s="126"/>
      <c r="K40" s="126"/>
      <c r="L40" s="578" t="s">
        <v>3311</v>
      </c>
      <c r="M40" s="579"/>
      <c r="N40" s="580"/>
    </row>
    <row r="41" spans="1:14" ht="20.100000000000001" customHeight="1">
      <c r="A41">
        <v>407</v>
      </c>
      <c r="B41" s="119">
        <v>34</v>
      </c>
      <c r="C41" s="120">
        <v>152212614</v>
      </c>
      <c r="D41" s="121" t="s">
        <v>134</v>
      </c>
      <c r="E41" s="122" t="s">
        <v>135</v>
      </c>
      <c r="F41" s="123" t="s">
        <v>137</v>
      </c>
      <c r="G41" s="124" t="s">
        <v>977</v>
      </c>
      <c r="H41" s="125"/>
      <c r="I41" s="126"/>
      <c r="J41" s="126"/>
      <c r="K41" s="126"/>
      <c r="L41" s="578" t="s">
        <v>3311</v>
      </c>
      <c r="M41" s="579"/>
      <c r="N41" s="580"/>
    </row>
    <row r="42" spans="1:14" ht="20.100000000000001" customHeight="1">
      <c r="A42">
        <v>408</v>
      </c>
      <c r="B42" s="119">
        <v>35</v>
      </c>
      <c r="C42" s="120">
        <v>162213216</v>
      </c>
      <c r="D42" s="121" t="s">
        <v>978</v>
      </c>
      <c r="E42" s="122" t="s">
        <v>979</v>
      </c>
      <c r="F42" s="123" t="s">
        <v>137</v>
      </c>
      <c r="G42" s="124" t="s">
        <v>977</v>
      </c>
      <c r="H42" s="125"/>
      <c r="I42" s="126"/>
      <c r="J42" s="126"/>
      <c r="K42" s="126"/>
      <c r="L42" s="578" t="s">
        <v>3311</v>
      </c>
      <c r="M42" s="579"/>
      <c r="N42" s="580"/>
    </row>
    <row r="43" spans="1:14" ht="20.100000000000001" customHeight="1">
      <c r="A43">
        <v>409</v>
      </c>
      <c r="B43" s="119">
        <v>36</v>
      </c>
      <c r="C43" s="120">
        <v>162213218</v>
      </c>
      <c r="D43" s="121" t="s">
        <v>980</v>
      </c>
      <c r="E43" s="122" t="s">
        <v>320</v>
      </c>
      <c r="F43" s="123" t="s">
        <v>137</v>
      </c>
      <c r="G43" s="124" t="s">
        <v>977</v>
      </c>
      <c r="H43" s="125"/>
      <c r="I43" s="126"/>
      <c r="J43" s="126"/>
      <c r="K43" s="126"/>
      <c r="L43" s="578" t="s">
        <v>3311</v>
      </c>
      <c r="M43" s="579"/>
      <c r="N43" s="580"/>
    </row>
    <row r="44" spans="1:14" ht="20.100000000000001" customHeight="1">
      <c r="A44">
        <v>410</v>
      </c>
      <c r="B44" s="119">
        <v>37</v>
      </c>
      <c r="C44" s="120">
        <v>162213221</v>
      </c>
      <c r="D44" s="121" t="s">
        <v>982</v>
      </c>
      <c r="E44" s="122" t="s">
        <v>193</v>
      </c>
      <c r="F44" s="123" t="s">
        <v>137</v>
      </c>
      <c r="G44" s="124" t="s">
        <v>977</v>
      </c>
      <c r="H44" s="125"/>
      <c r="I44" s="126"/>
      <c r="J44" s="126"/>
      <c r="K44" s="126"/>
      <c r="L44" s="578" t="s">
        <v>3311</v>
      </c>
      <c r="M44" s="579"/>
      <c r="N44" s="580"/>
    </row>
    <row r="45" spans="1:14" ht="20.100000000000001" customHeight="1">
      <c r="A45">
        <v>411</v>
      </c>
      <c r="B45" s="119">
        <v>38</v>
      </c>
      <c r="C45" s="120">
        <v>162213223</v>
      </c>
      <c r="D45" s="121" t="s">
        <v>983</v>
      </c>
      <c r="E45" s="122" t="s">
        <v>115</v>
      </c>
      <c r="F45" s="123" t="s">
        <v>137</v>
      </c>
      <c r="G45" s="124" t="s">
        <v>977</v>
      </c>
      <c r="H45" s="125"/>
      <c r="I45" s="126"/>
      <c r="J45" s="126"/>
      <c r="K45" s="126"/>
      <c r="L45" s="578" t="s">
        <v>3311</v>
      </c>
      <c r="M45" s="579"/>
      <c r="N45" s="580"/>
    </row>
    <row r="46" spans="1:14" ht="20.100000000000001" customHeight="1">
      <c r="A46">
        <v>412</v>
      </c>
      <c r="B46" s="119">
        <v>39</v>
      </c>
      <c r="C46" s="120">
        <v>152212670</v>
      </c>
      <c r="D46" s="121" t="s">
        <v>984</v>
      </c>
      <c r="E46" s="122" t="s">
        <v>331</v>
      </c>
      <c r="F46" s="123" t="s">
        <v>137</v>
      </c>
      <c r="G46" s="124" t="s">
        <v>977</v>
      </c>
      <c r="H46" s="125"/>
      <c r="I46" s="126"/>
      <c r="J46" s="126"/>
      <c r="K46" s="126"/>
      <c r="L46" s="578" t="s">
        <v>3311</v>
      </c>
      <c r="M46" s="579"/>
      <c r="N46" s="580"/>
    </row>
    <row r="47" spans="1:14" ht="20.100000000000001" customHeight="1">
      <c r="A47">
        <v>413</v>
      </c>
      <c r="B47" s="119">
        <v>40</v>
      </c>
      <c r="C47" s="120">
        <v>162213227</v>
      </c>
      <c r="D47" s="121" t="s">
        <v>281</v>
      </c>
      <c r="E47" s="122" t="s">
        <v>504</v>
      </c>
      <c r="F47" s="123" t="s">
        <v>137</v>
      </c>
      <c r="G47" s="124" t="s">
        <v>977</v>
      </c>
      <c r="H47" s="125"/>
      <c r="I47" s="126"/>
      <c r="J47" s="126"/>
      <c r="K47" s="126"/>
      <c r="L47" s="578" t="s">
        <v>3311</v>
      </c>
      <c r="M47" s="579"/>
      <c r="N47" s="580"/>
    </row>
    <row r="48" spans="1:14" ht="20.100000000000001" customHeight="1">
      <c r="A48">
        <v>414</v>
      </c>
      <c r="B48" s="119">
        <v>41</v>
      </c>
      <c r="C48" s="120">
        <v>162213228</v>
      </c>
      <c r="D48" s="121" t="s">
        <v>248</v>
      </c>
      <c r="E48" s="122" t="s">
        <v>428</v>
      </c>
      <c r="F48" s="123" t="s">
        <v>137</v>
      </c>
      <c r="G48" s="124" t="s">
        <v>977</v>
      </c>
      <c r="H48" s="125"/>
      <c r="I48" s="126"/>
      <c r="J48" s="126"/>
      <c r="K48" s="126"/>
      <c r="L48" s="578" t="s">
        <v>3311</v>
      </c>
      <c r="M48" s="579"/>
      <c r="N48" s="580"/>
    </row>
    <row r="49" spans="1:14" ht="20.100000000000001" customHeight="1">
      <c r="A49">
        <v>415</v>
      </c>
      <c r="B49" s="119">
        <v>42</v>
      </c>
      <c r="C49" s="120">
        <v>162213233</v>
      </c>
      <c r="D49" s="121" t="s">
        <v>987</v>
      </c>
      <c r="E49" s="122" t="s">
        <v>205</v>
      </c>
      <c r="F49" s="123" t="s">
        <v>137</v>
      </c>
      <c r="G49" s="124" t="s">
        <v>977</v>
      </c>
      <c r="H49" s="125"/>
      <c r="I49" s="126"/>
      <c r="J49" s="126"/>
      <c r="K49" s="126"/>
      <c r="L49" s="578" t="s">
        <v>3311</v>
      </c>
      <c r="M49" s="579"/>
      <c r="N49" s="580"/>
    </row>
    <row r="50" spans="1:14" ht="20.100000000000001" customHeight="1">
      <c r="A50">
        <v>416</v>
      </c>
      <c r="B50" s="119">
        <v>43</v>
      </c>
      <c r="C50" s="120">
        <v>162213250</v>
      </c>
      <c r="D50" s="121" t="s">
        <v>989</v>
      </c>
      <c r="E50" s="122" t="s">
        <v>218</v>
      </c>
      <c r="F50" s="123" t="s">
        <v>137</v>
      </c>
      <c r="G50" s="124" t="s">
        <v>977</v>
      </c>
      <c r="H50" s="125"/>
      <c r="I50" s="126"/>
      <c r="J50" s="126"/>
      <c r="K50" s="126"/>
      <c r="L50" s="578" t="s">
        <v>3311</v>
      </c>
      <c r="M50" s="579"/>
      <c r="N50" s="580"/>
    </row>
    <row r="51" spans="1:14" ht="20.100000000000001" customHeight="1">
      <c r="A51">
        <v>417</v>
      </c>
      <c r="B51" s="119">
        <v>44</v>
      </c>
      <c r="C51" s="120">
        <v>162213253</v>
      </c>
      <c r="D51" s="121" t="s">
        <v>990</v>
      </c>
      <c r="E51" s="122" t="s">
        <v>514</v>
      </c>
      <c r="F51" s="123" t="s">
        <v>137</v>
      </c>
      <c r="G51" s="124" t="s">
        <v>977</v>
      </c>
      <c r="H51" s="125"/>
      <c r="I51" s="126"/>
      <c r="J51" s="126"/>
      <c r="K51" s="126"/>
      <c r="L51" s="578" t="s">
        <v>3311</v>
      </c>
      <c r="M51" s="579"/>
      <c r="N51" s="580"/>
    </row>
    <row r="52" spans="1:14" ht="20.100000000000001" customHeight="1">
      <c r="A52">
        <v>418</v>
      </c>
      <c r="B52" s="119">
        <v>45</v>
      </c>
      <c r="C52" s="120">
        <v>162213258</v>
      </c>
      <c r="D52" s="121" t="s">
        <v>992</v>
      </c>
      <c r="E52" s="122" t="s">
        <v>241</v>
      </c>
      <c r="F52" s="123" t="s">
        <v>137</v>
      </c>
      <c r="G52" s="124" t="s">
        <v>977</v>
      </c>
      <c r="H52" s="125"/>
      <c r="I52" s="126"/>
      <c r="J52" s="126"/>
      <c r="K52" s="126"/>
      <c r="L52" s="578" t="s">
        <v>3311</v>
      </c>
      <c r="M52" s="579"/>
      <c r="N52" s="580"/>
    </row>
    <row r="53" spans="1:14" ht="20.100000000000001" customHeight="1">
      <c r="A53">
        <v>419</v>
      </c>
      <c r="B53" s="119">
        <v>46</v>
      </c>
      <c r="C53" s="120">
        <v>162213270</v>
      </c>
      <c r="D53" s="121" t="s">
        <v>994</v>
      </c>
      <c r="E53" s="122" t="s">
        <v>767</v>
      </c>
      <c r="F53" s="123" t="s">
        <v>137</v>
      </c>
      <c r="G53" s="124" t="s">
        <v>977</v>
      </c>
      <c r="H53" s="125"/>
      <c r="I53" s="126"/>
      <c r="J53" s="126"/>
      <c r="K53" s="126"/>
      <c r="L53" s="578" t="s">
        <v>3311</v>
      </c>
      <c r="M53" s="579"/>
      <c r="N53" s="580"/>
    </row>
    <row r="54" spans="1:14" ht="20.100000000000001" customHeight="1">
      <c r="A54">
        <v>420</v>
      </c>
      <c r="B54" s="119">
        <v>47</v>
      </c>
      <c r="C54" s="120">
        <v>162524298</v>
      </c>
      <c r="D54" s="121" t="s">
        <v>995</v>
      </c>
      <c r="E54" s="122" t="s">
        <v>835</v>
      </c>
      <c r="F54" s="123" t="s">
        <v>137</v>
      </c>
      <c r="G54" s="124" t="s">
        <v>977</v>
      </c>
      <c r="H54" s="125"/>
      <c r="I54" s="126"/>
      <c r="J54" s="126"/>
      <c r="K54" s="126"/>
      <c r="L54" s="578" t="s">
        <v>3311</v>
      </c>
      <c r="M54" s="579"/>
      <c r="N54" s="580"/>
    </row>
    <row r="55" spans="1:14" ht="20.100000000000001" customHeight="1">
      <c r="A55">
        <v>421</v>
      </c>
      <c r="B55" s="119">
        <v>48</v>
      </c>
      <c r="C55" s="120">
        <v>162213277</v>
      </c>
      <c r="D55" s="121" t="s">
        <v>996</v>
      </c>
      <c r="E55" s="122" t="s">
        <v>997</v>
      </c>
      <c r="F55" s="123" t="s">
        <v>137</v>
      </c>
      <c r="G55" s="124" t="s">
        <v>977</v>
      </c>
      <c r="H55" s="125"/>
      <c r="I55" s="126"/>
      <c r="J55" s="126"/>
      <c r="K55" s="126"/>
      <c r="L55" s="578" t="s">
        <v>3311</v>
      </c>
      <c r="M55" s="579"/>
      <c r="N55" s="580"/>
    </row>
    <row r="56" spans="1:14" ht="20.100000000000001" customHeight="1">
      <c r="A56">
        <v>422</v>
      </c>
      <c r="B56" s="119">
        <v>49</v>
      </c>
      <c r="C56" s="120">
        <v>152212624</v>
      </c>
      <c r="D56" s="121" t="s">
        <v>999</v>
      </c>
      <c r="E56" s="122" t="s">
        <v>121</v>
      </c>
      <c r="F56" s="123" t="s">
        <v>137</v>
      </c>
      <c r="G56" s="124" t="s">
        <v>977</v>
      </c>
      <c r="H56" s="125"/>
      <c r="I56" s="126"/>
      <c r="J56" s="126"/>
      <c r="K56" s="126"/>
      <c r="L56" s="578" t="s">
        <v>3311</v>
      </c>
      <c r="M56" s="579"/>
      <c r="N56" s="580"/>
    </row>
    <row r="57" spans="1:14" ht="20.100000000000001" customHeight="1">
      <c r="A57">
        <v>423</v>
      </c>
      <c r="B57" s="119">
        <v>50</v>
      </c>
      <c r="C57" s="120">
        <v>162213281</v>
      </c>
      <c r="D57" s="121" t="s">
        <v>494</v>
      </c>
      <c r="E57" s="122" t="s">
        <v>121</v>
      </c>
      <c r="F57" s="123" t="s">
        <v>137</v>
      </c>
      <c r="G57" s="124" t="s">
        <v>977</v>
      </c>
      <c r="H57" s="125"/>
      <c r="I57" s="126"/>
      <c r="J57" s="126"/>
      <c r="K57" s="126"/>
      <c r="L57" s="578" t="s">
        <v>3311</v>
      </c>
      <c r="M57" s="579"/>
      <c r="N57" s="580"/>
    </row>
    <row r="58" spans="1:14" ht="20.100000000000001" customHeight="1">
      <c r="A58">
        <v>424</v>
      </c>
      <c r="B58" s="119">
        <v>51</v>
      </c>
      <c r="C58" s="120">
        <v>162213284</v>
      </c>
      <c r="D58" s="121" t="s">
        <v>989</v>
      </c>
      <c r="E58" s="122" t="s">
        <v>265</v>
      </c>
      <c r="F58" s="123" t="s">
        <v>137</v>
      </c>
      <c r="G58" s="124" t="s">
        <v>977</v>
      </c>
      <c r="H58" s="125"/>
      <c r="I58" s="126"/>
      <c r="J58" s="126"/>
      <c r="K58" s="126"/>
      <c r="L58" s="578" t="s">
        <v>3311</v>
      </c>
      <c r="M58" s="579"/>
      <c r="N58" s="580"/>
    </row>
    <row r="59" spans="1:14" ht="20.100000000000001" customHeight="1">
      <c r="A59">
        <v>425</v>
      </c>
      <c r="B59" s="119">
        <v>52</v>
      </c>
      <c r="C59" s="120">
        <v>162217346</v>
      </c>
      <c r="D59" s="121" t="s">
        <v>1002</v>
      </c>
      <c r="E59" s="122" t="s">
        <v>364</v>
      </c>
      <c r="F59" s="123" t="s">
        <v>137</v>
      </c>
      <c r="G59" s="124" t="s">
        <v>977</v>
      </c>
      <c r="H59" s="125"/>
      <c r="I59" s="126"/>
      <c r="J59" s="126"/>
      <c r="K59" s="126"/>
      <c r="L59" s="578" t="s">
        <v>3311</v>
      </c>
      <c r="M59" s="579"/>
      <c r="N59" s="580"/>
    </row>
    <row r="60" spans="1:14" ht="20.100000000000001" customHeight="1">
      <c r="A60">
        <v>426</v>
      </c>
      <c r="B60" s="119">
        <v>53</v>
      </c>
      <c r="C60" s="120">
        <v>162213301</v>
      </c>
      <c r="D60" s="121" t="s">
        <v>983</v>
      </c>
      <c r="E60" s="122" t="s">
        <v>381</v>
      </c>
      <c r="F60" s="123" t="s">
        <v>137</v>
      </c>
      <c r="G60" s="124" t="s">
        <v>977</v>
      </c>
      <c r="H60" s="125"/>
      <c r="I60" s="126"/>
      <c r="J60" s="126"/>
      <c r="K60" s="126"/>
      <c r="L60" s="578" t="s">
        <v>3311</v>
      </c>
      <c r="M60" s="579"/>
      <c r="N60" s="580"/>
    </row>
    <row r="61" spans="1:14" ht="20.100000000000001" customHeight="1">
      <c r="A61">
        <v>427</v>
      </c>
      <c r="B61" s="119">
        <v>54</v>
      </c>
      <c r="C61" s="120">
        <v>162213310</v>
      </c>
      <c r="D61" s="121" t="s">
        <v>1004</v>
      </c>
      <c r="E61" s="122" t="s">
        <v>1005</v>
      </c>
      <c r="F61" s="123" t="s">
        <v>137</v>
      </c>
      <c r="G61" s="124" t="s">
        <v>977</v>
      </c>
      <c r="H61" s="125"/>
      <c r="I61" s="126"/>
      <c r="J61" s="126"/>
      <c r="K61" s="126"/>
      <c r="L61" s="578" t="s">
        <v>3311</v>
      </c>
      <c r="M61" s="579"/>
      <c r="N61" s="580"/>
    </row>
    <row r="62" spans="1:14" ht="20.100000000000001" customHeight="1">
      <c r="A62">
        <v>428</v>
      </c>
      <c r="B62" s="119">
        <v>55</v>
      </c>
      <c r="C62" s="120">
        <v>162213314</v>
      </c>
      <c r="D62" s="121" t="s">
        <v>1006</v>
      </c>
      <c r="E62" s="122" t="s">
        <v>1007</v>
      </c>
      <c r="F62" s="123" t="s">
        <v>137</v>
      </c>
      <c r="G62" s="124" t="s">
        <v>977</v>
      </c>
      <c r="H62" s="125"/>
      <c r="I62" s="126"/>
      <c r="J62" s="126"/>
      <c r="K62" s="126"/>
      <c r="L62" s="578" t="s">
        <v>3311</v>
      </c>
      <c r="M62" s="579"/>
      <c r="N62" s="580"/>
    </row>
    <row r="63" spans="1:14" ht="20.100000000000001" customHeight="1">
      <c r="A63">
        <v>429</v>
      </c>
      <c r="B63" s="119">
        <v>56</v>
      </c>
      <c r="C63" s="120">
        <v>162213328</v>
      </c>
      <c r="D63" s="121" t="s">
        <v>1008</v>
      </c>
      <c r="E63" s="122" t="s">
        <v>480</v>
      </c>
      <c r="F63" s="123" t="s">
        <v>137</v>
      </c>
      <c r="G63" s="124" t="s">
        <v>977</v>
      </c>
      <c r="H63" s="125"/>
      <c r="I63" s="126"/>
      <c r="J63" s="126"/>
      <c r="K63" s="126"/>
      <c r="L63" s="578" t="s">
        <v>3311</v>
      </c>
      <c r="M63" s="579"/>
      <c r="N63" s="580"/>
    </row>
    <row r="64" spans="1:14" ht="20.100000000000001" customHeight="1">
      <c r="A64">
        <v>430</v>
      </c>
      <c r="B64" s="119">
        <v>57</v>
      </c>
      <c r="C64" s="120">
        <v>162213337</v>
      </c>
      <c r="D64" s="121" t="s">
        <v>1009</v>
      </c>
      <c r="E64" s="122" t="s">
        <v>303</v>
      </c>
      <c r="F64" s="123" t="s">
        <v>137</v>
      </c>
      <c r="G64" s="124" t="s">
        <v>977</v>
      </c>
      <c r="H64" s="125"/>
      <c r="I64" s="126"/>
      <c r="J64" s="126"/>
      <c r="K64" s="126"/>
      <c r="L64" s="578" t="s">
        <v>3311</v>
      </c>
      <c r="M64" s="579"/>
      <c r="N64" s="580"/>
    </row>
    <row r="65" spans="1:14" ht="20.100000000000001" customHeight="1">
      <c r="A65">
        <v>431</v>
      </c>
      <c r="B65" s="119">
        <v>58</v>
      </c>
      <c r="C65" s="120">
        <v>162213341</v>
      </c>
      <c r="D65" s="121" t="s">
        <v>1010</v>
      </c>
      <c r="E65" s="122" t="s">
        <v>303</v>
      </c>
      <c r="F65" s="123" t="s">
        <v>137</v>
      </c>
      <c r="G65" s="124" t="s">
        <v>977</v>
      </c>
      <c r="H65" s="125"/>
      <c r="I65" s="126"/>
      <c r="J65" s="126"/>
      <c r="K65" s="126"/>
      <c r="L65" s="578" t="s">
        <v>3311</v>
      </c>
      <c r="M65" s="579"/>
      <c r="N65" s="580"/>
    </row>
    <row r="66" spans="1:14" ht="20.100000000000001" customHeight="1">
      <c r="A66">
        <v>432</v>
      </c>
      <c r="B66" s="119">
        <v>59</v>
      </c>
      <c r="C66" s="120">
        <v>162213345</v>
      </c>
      <c r="D66" s="121" t="s">
        <v>984</v>
      </c>
      <c r="E66" s="122" t="s">
        <v>303</v>
      </c>
      <c r="F66" s="123" t="s">
        <v>137</v>
      </c>
      <c r="G66" s="124" t="s">
        <v>977</v>
      </c>
      <c r="H66" s="125"/>
      <c r="I66" s="126"/>
      <c r="J66" s="126"/>
      <c r="K66" s="126"/>
      <c r="L66" s="578" t="s">
        <v>3311</v>
      </c>
      <c r="M66" s="579"/>
      <c r="N66" s="580"/>
    </row>
    <row r="67" spans="1:14" ht="20.100000000000001" customHeight="1">
      <c r="A67">
        <v>433</v>
      </c>
      <c r="B67" s="119">
        <v>60</v>
      </c>
      <c r="C67" s="120">
        <v>162213350</v>
      </c>
      <c r="D67" s="121" t="s">
        <v>1013</v>
      </c>
      <c r="E67" s="122" t="s">
        <v>308</v>
      </c>
      <c r="F67" s="123" t="s">
        <v>137</v>
      </c>
      <c r="G67" s="124" t="s">
        <v>977</v>
      </c>
      <c r="H67" s="125"/>
      <c r="I67" s="126"/>
      <c r="J67" s="126"/>
      <c r="K67" s="126"/>
      <c r="L67" s="578" t="s">
        <v>3311</v>
      </c>
      <c r="M67" s="579"/>
      <c r="N67" s="580"/>
    </row>
    <row r="68" spans="1:14" ht="20.100000000000001" customHeight="1">
      <c r="A68">
        <v>434</v>
      </c>
      <c r="B68" s="150">
        <v>61</v>
      </c>
      <c r="C68" s="151">
        <v>162213354</v>
      </c>
      <c r="D68" s="152" t="s">
        <v>978</v>
      </c>
      <c r="E68" s="153" t="s">
        <v>308</v>
      </c>
      <c r="F68" s="154" t="s">
        <v>137</v>
      </c>
      <c r="G68" s="155" t="s">
        <v>977</v>
      </c>
      <c r="H68" s="156"/>
      <c r="I68" s="157"/>
      <c r="J68" s="157"/>
      <c r="K68" s="157"/>
      <c r="L68" s="575" t="s">
        <v>3311</v>
      </c>
      <c r="M68" s="576"/>
      <c r="N68" s="577"/>
    </row>
    <row r="69" spans="1:14" ht="20.100000000000001" customHeight="1">
      <c r="A69">
        <v>435</v>
      </c>
      <c r="B69" s="119">
        <v>62</v>
      </c>
      <c r="C69" s="120">
        <v>152212703</v>
      </c>
      <c r="D69" s="121" t="s">
        <v>307</v>
      </c>
      <c r="E69" s="122" t="s">
        <v>308</v>
      </c>
      <c r="F69" s="123" t="s">
        <v>137</v>
      </c>
      <c r="G69" s="124" t="s">
        <v>977</v>
      </c>
      <c r="H69" s="125"/>
      <c r="I69" s="126"/>
      <c r="J69" s="126"/>
      <c r="K69" s="126"/>
      <c r="L69" s="578" t="s">
        <v>3310</v>
      </c>
      <c r="M69" s="579"/>
      <c r="N69" s="580"/>
    </row>
    <row r="70" spans="1:14" ht="20.100000000000001" customHeight="1">
      <c r="A70">
        <v>436</v>
      </c>
      <c r="B70" s="119">
        <v>63</v>
      </c>
      <c r="C70" s="120">
        <v>152316364</v>
      </c>
      <c r="D70" s="121" t="s">
        <v>281</v>
      </c>
      <c r="E70" s="122" t="s">
        <v>1015</v>
      </c>
      <c r="F70" s="123" t="s">
        <v>137</v>
      </c>
      <c r="G70" s="124" t="s">
        <v>977</v>
      </c>
      <c r="H70" s="125"/>
      <c r="I70" s="126"/>
      <c r="J70" s="126"/>
      <c r="K70" s="126"/>
      <c r="L70" s="578" t="s">
        <v>3311</v>
      </c>
      <c r="M70" s="579"/>
      <c r="N70" s="580"/>
    </row>
    <row r="71" spans="1:14" ht="20.100000000000001" customHeight="1">
      <c r="A71">
        <v>437</v>
      </c>
      <c r="B71" s="119">
        <v>64</v>
      </c>
      <c r="C71" s="120">
        <v>162216497</v>
      </c>
      <c r="D71" s="121" t="s">
        <v>727</v>
      </c>
      <c r="E71" s="122" t="s">
        <v>486</v>
      </c>
      <c r="F71" s="123" t="s">
        <v>141</v>
      </c>
      <c r="G71" s="124" t="s">
        <v>1018</v>
      </c>
      <c r="H71" s="125"/>
      <c r="I71" s="126"/>
      <c r="J71" s="126"/>
      <c r="K71" s="126"/>
      <c r="L71" s="578" t="s">
        <v>3311</v>
      </c>
      <c r="M71" s="579"/>
      <c r="N71" s="580"/>
    </row>
    <row r="72" spans="1:14" ht="20.100000000000001" customHeight="1">
      <c r="A72">
        <v>438</v>
      </c>
      <c r="B72" s="119">
        <v>65</v>
      </c>
      <c r="C72" s="120">
        <v>162217174</v>
      </c>
      <c r="D72" s="121" t="s">
        <v>304</v>
      </c>
      <c r="E72" s="122" t="s">
        <v>486</v>
      </c>
      <c r="F72" s="123" t="s">
        <v>141</v>
      </c>
      <c r="G72" s="124" t="s">
        <v>1018</v>
      </c>
      <c r="H72" s="125"/>
      <c r="I72" s="126"/>
      <c r="J72" s="126"/>
      <c r="K72" s="126"/>
      <c r="L72" s="578" t="s">
        <v>3311</v>
      </c>
      <c r="M72" s="579"/>
      <c r="N72" s="580"/>
    </row>
  </sheetData>
  <mergeCells count="81">
    <mergeCell ref="L70:N70"/>
    <mergeCell ref="L71:N71"/>
    <mergeCell ref="L72:N72"/>
    <mergeCell ref="L64:N64"/>
    <mergeCell ref="L65:N65"/>
    <mergeCell ref="L66:N66"/>
    <mergeCell ref="L67:N67"/>
    <mergeCell ref="L68:N68"/>
    <mergeCell ref="L69:N69"/>
    <mergeCell ref="L58:N58"/>
    <mergeCell ref="L59:N59"/>
    <mergeCell ref="L60:N60"/>
    <mergeCell ref="L61:N61"/>
    <mergeCell ref="L62:N62"/>
    <mergeCell ref="L63:N63"/>
    <mergeCell ref="L52:N52"/>
    <mergeCell ref="L53:N53"/>
    <mergeCell ref="L54:N54"/>
    <mergeCell ref="L55:N55"/>
    <mergeCell ref="L56:N56"/>
    <mergeCell ref="L57:N57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72 L8:N72">
    <cfRule type="cellIs" dxfId="13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5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3335</v>
      </c>
    </row>
    <row r="2" spans="1:17" s="110" customFormat="1">
      <c r="C2" s="561" t="s">
        <v>82</v>
      </c>
      <c r="D2" s="561"/>
      <c r="E2" s="113" t="s">
        <v>3319</v>
      </c>
      <c r="F2" s="561" t="s">
        <v>3331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68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3336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439</v>
      </c>
      <c r="B8" s="119">
        <v>1</v>
      </c>
      <c r="C8" s="120">
        <v>162217253</v>
      </c>
      <c r="D8" s="121" t="s">
        <v>211</v>
      </c>
      <c r="E8" s="122" t="s">
        <v>1020</v>
      </c>
      <c r="F8" s="123" t="s">
        <v>141</v>
      </c>
      <c r="G8" s="124" t="s">
        <v>1018</v>
      </c>
      <c r="H8" s="125"/>
      <c r="I8" s="126"/>
      <c r="J8" s="126"/>
      <c r="K8" s="126"/>
      <c r="L8" s="575" t="s">
        <v>3311</v>
      </c>
      <c r="M8" s="576"/>
      <c r="N8" s="577"/>
    </row>
    <row r="9" spans="1:17" ht="20.100000000000001" customHeight="1">
      <c r="A9">
        <v>440</v>
      </c>
      <c r="B9" s="119">
        <v>2</v>
      </c>
      <c r="C9" s="120">
        <v>162216831</v>
      </c>
      <c r="D9" s="121" t="s">
        <v>625</v>
      </c>
      <c r="E9" s="122" t="s">
        <v>1022</v>
      </c>
      <c r="F9" s="123" t="s">
        <v>141</v>
      </c>
      <c r="G9" s="124" t="s">
        <v>1018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441</v>
      </c>
      <c r="B10" s="119">
        <v>3</v>
      </c>
      <c r="C10" s="120">
        <v>162213217</v>
      </c>
      <c r="D10" s="121" t="s">
        <v>281</v>
      </c>
      <c r="E10" s="122" t="s">
        <v>184</v>
      </c>
      <c r="F10" s="123" t="s">
        <v>141</v>
      </c>
      <c r="G10" s="124" t="s">
        <v>1018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442</v>
      </c>
      <c r="B11" s="119">
        <v>4</v>
      </c>
      <c r="C11" s="120">
        <v>162216429</v>
      </c>
      <c r="D11" s="121" t="s">
        <v>1024</v>
      </c>
      <c r="E11" s="122" t="s">
        <v>323</v>
      </c>
      <c r="F11" s="123" t="s">
        <v>141</v>
      </c>
      <c r="G11" s="124" t="s">
        <v>1018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443</v>
      </c>
      <c r="B12" s="119">
        <v>5</v>
      </c>
      <c r="C12" s="120">
        <v>162213225</v>
      </c>
      <c r="D12" s="121" t="s">
        <v>1026</v>
      </c>
      <c r="E12" s="122" t="s">
        <v>115</v>
      </c>
      <c r="F12" s="123" t="s">
        <v>141</v>
      </c>
      <c r="G12" s="124" t="s">
        <v>1018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444</v>
      </c>
      <c r="B13" s="119">
        <v>6</v>
      </c>
      <c r="C13" s="120">
        <v>162163166</v>
      </c>
      <c r="D13" s="121" t="s">
        <v>529</v>
      </c>
      <c r="E13" s="122" t="s">
        <v>504</v>
      </c>
      <c r="F13" s="123" t="s">
        <v>141</v>
      </c>
      <c r="G13" s="124" t="s">
        <v>1018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445</v>
      </c>
      <c r="B14" s="119">
        <v>7</v>
      </c>
      <c r="C14" s="120">
        <v>162213229</v>
      </c>
      <c r="D14" s="121" t="s">
        <v>281</v>
      </c>
      <c r="E14" s="122" t="s">
        <v>1027</v>
      </c>
      <c r="F14" s="123" t="s">
        <v>141</v>
      </c>
      <c r="G14" s="124" t="s">
        <v>1018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446</v>
      </c>
      <c r="B15" s="119">
        <v>8</v>
      </c>
      <c r="C15" s="120">
        <v>162213237</v>
      </c>
      <c r="D15" s="121" t="s">
        <v>1028</v>
      </c>
      <c r="E15" s="122" t="s">
        <v>211</v>
      </c>
      <c r="F15" s="123" t="s">
        <v>141</v>
      </c>
      <c r="G15" s="124" t="s">
        <v>1018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447</v>
      </c>
      <c r="B16" s="119">
        <v>9</v>
      </c>
      <c r="C16" s="120">
        <v>162213239</v>
      </c>
      <c r="D16" s="121" t="s">
        <v>542</v>
      </c>
      <c r="E16" s="122" t="s">
        <v>211</v>
      </c>
      <c r="F16" s="123" t="s">
        <v>141</v>
      </c>
      <c r="G16" s="124" t="s">
        <v>1018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448</v>
      </c>
      <c r="B17" s="119">
        <v>10</v>
      </c>
      <c r="C17" s="120">
        <v>162213259</v>
      </c>
      <c r="D17" s="121" t="s">
        <v>1029</v>
      </c>
      <c r="E17" s="122" t="s">
        <v>444</v>
      </c>
      <c r="F17" s="123" t="s">
        <v>141</v>
      </c>
      <c r="G17" s="124" t="s">
        <v>1018</v>
      </c>
      <c r="H17" s="125"/>
      <c r="I17" s="126"/>
      <c r="J17" s="126"/>
      <c r="K17" s="126"/>
      <c r="L17" s="578" t="s">
        <v>3311</v>
      </c>
      <c r="M17" s="579"/>
      <c r="N17" s="580"/>
    </row>
    <row r="18" spans="1:14" ht="20.100000000000001" customHeight="1">
      <c r="A18">
        <v>449</v>
      </c>
      <c r="B18" s="119">
        <v>11</v>
      </c>
      <c r="C18" s="120">
        <v>162213262</v>
      </c>
      <c r="D18" s="121" t="s">
        <v>1030</v>
      </c>
      <c r="E18" s="122" t="s">
        <v>112</v>
      </c>
      <c r="F18" s="123" t="s">
        <v>141</v>
      </c>
      <c r="G18" s="124" t="s">
        <v>1018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450</v>
      </c>
      <c r="B19" s="119">
        <v>12</v>
      </c>
      <c r="C19" s="120">
        <v>162213266</v>
      </c>
      <c r="D19" s="121" t="s">
        <v>1032</v>
      </c>
      <c r="E19" s="122" t="s">
        <v>1033</v>
      </c>
      <c r="F19" s="123" t="s">
        <v>141</v>
      </c>
      <c r="G19" s="124" t="s">
        <v>1018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451</v>
      </c>
      <c r="B20" s="119">
        <v>13</v>
      </c>
      <c r="C20" s="120">
        <v>162213274</v>
      </c>
      <c r="D20" s="121" t="s">
        <v>372</v>
      </c>
      <c r="E20" s="122" t="s">
        <v>345</v>
      </c>
      <c r="F20" s="123" t="s">
        <v>141</v>
      </c>
      <c r="G20" s="124" t="s">
        <v>1018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452</v>
      </c>
      <c r="B21" s="119">
        <v>14</v>
      </c>
      <c r="C21" s="120">
        <v>162213278</v>
      </c>
      <c r="D21" s="121" t="s">
        <v>791</v>
      </c>
      <c r="E21" s="122" t="s">
        <v>1036</v>
      </c>
      <c r="F21" s="123" t="s">
        <v>141</v>
      </c>
      <c r="G21" s="124" t="s">
        <v>1018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453</v>
      </c>
      <c r="B22" s="119">
        <v>15</v>
      </c>
      <c r="C22" s="120">
        <v>162213279</v>
      </c>
      <c r="D22" s="121" t="s">
        <v>1037</v>
      </c>
      <c r="E22" s="122" t="s">
        <v>257</v>
      </c>
      <c r="F22" s="123" t="s">
        <v>141</v>
      </c>
      <c r="G22" s="124" t="s">
        <v>1018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454</v>
      </c>
      <c r="B23" s="119">
        <v>16</v>
      </c>
      <c r="C23" s="120">
        <v>162213283</v>
      </c>
      <c r="D23" s="121" t="s">
        <v>1038</v>
      </c>
      <c r="E23" s="122" t="s">
        <v>265</v>
      </c>
      <c r="F23" s="123" t="s">
        <v>141</v>
      </c>
      <c r="G23" s="124" t="s">
        <v>1018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455</v>
      </c>
      <c r="B24" s="119">
        <v>17</v>
      </c>
      <c r="C24" s="120">
        <v>162213288</v>
      </c>
      <c r="D24" s="121" t="s">
        <v>1040</v>
      </c>
      <c r="E24" s="122" t="s">
        <v>270</v>
      </c>
      <c r="F24" s="123" t="s">
        <v>141</v>
      </c>
      <c r="G24" s="124" t="s">
        <v>1018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456</v>
      </c>
      <c r="B25" s="119">
        <v>18</v>
      </c>
      <c r="C25" s="120">
        <v>162213298</v>
      </c>
      <c r="D25" s="121" t="s">
        <v>1042</v>
      </c>
      <c r="E25" s="122" t="s">
        <v>1043</v>
      </c>
      <c r="F25" s="123" t="s">
        <v>141</v>
      </c>
      <c r="G25" s="124" t="s">
        <v>1018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457</v>
      </c>
      <c r="B26" s="119">
        <v>19</v>
      </c>
      <c r="C26" s="120">
        <v>162213300</v>
      </c>
      <c r="D26" s="121" t="s">
        <v>1045</v>
      </c>
      <c r="E26" s="122" t="s">
        <v>1043</v>
      </c>
      <c r="F26" s="123" t="s">
        <v>141</v>
      </c>
      <c r="G26" s="124" t="s">
        <v>1018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458</v>
      </c>
      <c r="B27" s="119">
        <v>20</v>
      </c>
      <c r="C27" s="120">
        <v>162213302</v>
      </c>
      <c r="D27" s="121" t="s">
        <v>1024</v>
      </c>
      <c r="E27" s="122" t="s">
        <v>381</v>
      </c>
      <c r="F27" s="123" t="s">
        <v>141</v>
      </c>
      <c r="G27" s="124" t="s">
        <v>1018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459</v>
      </c>
      <c r="B28" s="119">
        <v>21</v>
      </c>
      <c r="C28" s="120">
        <v>162213305</v>
      </c>
      <c r="D28" s="121" t="s">
        <v>1047</v>
      </c>
      <c r="E28" s="122" t="s">
        <v>642</v>
      </c>
      <c r="F28" s="123" t="s">
        <v>141</v>
      </c>
      <c r="G28" s="124" t="s">
        <v>1018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460</v>
      </c>
      <c r="B29" s="119">
        <v>22</v>
      </c>
      <c r="C29" s="120">
        <v>162213308</v>
      </c>
      <c r="D29" s="121" t="s">
        <v>269</v>
      </c>
      <c r="E29" s="122" t="s">
        <v>1049</v>
      </c>
      <c r="F29" s="123" t="s">
        <v>141</v>
      </c>
      <c r="G29" s="124" t="s">
        <v>1018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461</v>
      </c>
      <c r="B30" s="119">
        <v>23</v>
      </c>
      <c r="C30" s="120">
        <v>162213315</v>
      </c>
      <c r="D30" s="121" t="s">
        <v>1051</v>
      </c>
      <c r="E30" s="122" t="s">
        <v>291</v>
      </c>
      <c r="F30" s="123" t="s">
        <v>141</v>
      </c>
      <c r="G30" s="124" t="s">
        <v>1018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462</v>
      </c>
      <c r="B31" s="119">
        <v>24</v>
      </c>
      <c r="C31" s="120">
        <v>162213319</v>
      </c>
      <c r="D31" s="121" t="s">
        <v>1053</v>
      </c>
      <c r="E31" s="122" t="s">
        <v>556</v>
      </c>
      <c r="F31" s="123" t="s">
        <v>141</v>
      </c>
      <c r="G31" s="124" t="s">
        <v>1018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463</v>
      </c>
      <c r="B32" s="119">
        <v>25</v>
      </c>
      <c r="C32" s="120">
        <v>162213327</v>
      </c>
      <c r="D32" s="121" t="s">
        <v>1055</v>
      </c>
      <c r="E32" s="122" t="s">
        <v>480</v>
      </c>
      <c r="F32" s="123" t="s">
        <v>141</v>
      </c>
      <c r="G32" s="124" t="s">
        <v>1018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464</v>
      </c>
      <c r="B33" s="119">
        <v>26</v>
      </c>
      <c r="C33" s="120">
        <v>162213333</v>
      </c>
      <c r="D33" s="121" t="s">
        <v>675</v>
      </c>
      <c r="E33" s="122" t="s">
        <v>303</v>
      </c>
      <c r="F33" s="123" t="s">
        <v>141</v>
      </c>
      <c r="G33" s="124" t="s">
        <v>1018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465</v>
      </c>
      <c r="B34" s="119">
        <v>27</v>
      </c>
      <c r="C34" s="120">
        <v>162213340</v>
      </c>
      <c r="D34" s="121" t="s">
        <v>240</v>
      </c>
      <c r="E34" s="122" t="s">
        <v>303</v>
      </c>
      <c r="F34" s="123" t="s">
        <v>141</v>
      </c>
      <c r="G34" s="124" t="s">
        <v>1018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466</v>
      </c>
      <c r="B35" s="119">
        <v>28</v>
      </c>
      <c r="C35" s="120">
        <v>162213343</v>
      </c>
      <c r="D35" s="121" t="s">
        <v>1057</v>
      </c>
      <c r="E35" s="122" t="s">
        <v>303</v>
      </c>
      <c r="F35" s="123" t="s">
        <v>141</v>
      </c>
      <c r="G35" s="124" t="s">
        <v>1018</v>
      </c>
      <c r="H35" s="125"/>
      <c r="I35" s="126"/>
      <c r="J35" s="126"/>
      <c r="K35" s="126"/>
      <c r="L35" s="578" t="s">
        <v>3311</v>
      </c>
      <c r="M35" s="579"/>
      <c r="N35" s="580"/>
    </row>
  </sheetData>
  <mergeCells count="44">
    <mergeCell ref="L34:N34"/>
    <mergeCell ref="L35:N35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35 L8:N35">
    <cfRule type="cellIs" dxfId="12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topLeftCell="B1" workbookViewId="0">
      <pane ySplit="7" topLeftCell="A8" activePane="bottomLeft" state="frozen"/>
      <selection activeCell="Q15" sqref="Q15"/>
      <selection pane="bottomLeft" activeCell="Q15" sqref="Q15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3303</v>
      </c>
    </row>
    <row r="2" spans="1:17" s="110" customFormat="1">
      <c r="C2" s="561" t="s">
        <v>82</v>
      </c>
      <c r="D2" s="561"/>
      <c r="E2" s="113" t="s">
        <v>3322</v>
      </c>
      <c r="F2" s="561" t="s">
        <v>3331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">
        <v>68</v>
      </c>
      <c r="D3" s="562" t="s">
        <v>3308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">
        <v>3337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v>467</v>
      </c>
      <c r="B8" s="119">
        <v>1</v>
      </c>
      <c r="C8" s="120">
        <v>162213346</v>
      </c>
      <c r="D8" s="121" t="s">
        <v>983</v>
      </c>
      <c r="E8" s="122" t="s">
        <v>305</v>
      </c>
      <c r="F8" s="123" t="s">
        <v>141</v>
      </c>
      <c r="G8" s="124" t="s">
        <v>1018</v>
      </c>
      <c r="H8" s="125"/>
      <c r="I8" s="126"/>
      <c r="J8" s="126"/>
      <c r="K8" s="126"/>
      <c r="L8" s="575" t="s">
        <v>3311</v>
      </c>
      <c r="M8" s="576"/>
      <c r="N8" s="577"/>
    </row>
    <row r="9" spans="1:17" ht="20.100000000000001" customHeight="1">
      <c r="A9">
        <v>468</v>
      </c>
      <c r="B9" s="119">
        <v>2</v>
      </c>
      <c r="C9" s="120">
        <v>162213349</v>
      </c>
      <c r="D9" s="121" t="s">
        <v>1059</v>
      </c>
      <c r="E9" s="122" t="s">
        <v>308</v>
      </c>
      <c r="F9" s="123" t="s">
        <v>141</v>
      </c>
      <c r="G9" s="124" t="s">
        <v>1018</v>
      </c>
      <c r="H9" s="125"/>
      <c r="I9" s="126"/>
      <c r="J9" s="126"/>
      <c r="K9" s="126"/>
      <c r="L9" s="578" t="s">
        <v>3311</v>
      </c>
      <c r="M9" s="579"/>
      <c r="N9" s="580"/>
    </row>
    <row r="10" spans="1:17" ht="20.100000000000001" customHeight="1">
      <c r="A10">
        <v>469</v>
      </c>
      <c r="B10" s="119">
        <v>3</v>
      </c>
      <c r="C10" s="120">
        <v>162213357</v>
      </c>
      <c r="D10" s="121" t="s">
        <v>1010</v>
      </c>
      <c r="E10" s="122" t="s">
        <v>311</v>
      </c>
      <c r="F10" s="123" t="s">
        <v>141</v>
      </c>
      <c r="G10" s="124" t="s">
        <v>1018</v>
      </c>
      <c r="H10" s="125"/>
      <c r="I10" s="126"/>
      <c r="J10" s="126"/>
      <c r="K10" s="126"/>
      <c r="L10" s="578" t="s">
        <v>3311</v>
      </c>
      <c r="M10" s="579"/>
      <c r="N10" s="580"/>
    </row>
    <row r="11" spans="1:17" ht="20.100000000000001" customHeight="1">
      <c r="A11">
        <v>470</v>
      </c>
      <c r="B11" s="119">
        <v>4</v>
      </c>
      <c r="C11" s="120">
        <v>162213207</v>
      </c>
      <c r="D11" s="121" t="s">
        <v>1062</v>
      </c>
      <c r="E11" s="122" t="s">
        <v>1063</v>
      </c>
      <c r="F11" s="123" t="s">
        <v>133</v>
      </c>
      <c r="G11" s="124" t="s">
        <v>1065</v>
      </c>
      <c r="H11" s="125"/>
      <c r="I11" s="126"/>
      <c r="J11" s="126"/>
      <c r="K11" s="126"/>
      <c r="L11" s="578" t="s">
        <v>3311</v>
      </c>
      <c r="M11" s="579"/>
      <c r="N11" s="580"/>
    </row>
    <row r="12" spans="1:17" ht="20.100000000000001" customHeight="1">
      <c r="A12">
        <v>471</v>
      </c>
      <c r="B12" s="119">
        <v>5</v>
      </c>
      <c r="C12" s="120">
        <v>162213209</v>
      </c>
      <c r="D12" s="121" t="s">
        <v>1004</v>
      </c>
      <c r="E12" s="122" t="s">
        <v>1066</v>
      </c>
      <c r="F12" s="123" t="s">
        <v>133</v>
      </c>
      <c r="G12" s="124" t="s">
        <v>1065</v>
      </c>
      <c r="H12" s="125"/>
      <c r="I12" s="126"/>
      <c r="J12" s="126"/>
      <c r="K12" s="126"/>
      <c r="L12" s="578" t="s">
        <v>3311</v>
      </c>
      <c r="M12" s="579"/>
      <c r="N12" s="580"/>
    </row>
    <row r="13" spans="1:17" ht="20.100000000000001" customHeight="1">
      <c r="A13">
        <v>472</v>
      </c>
      <c r="B13" s="119">
        <v>6</v>
      </c>
      <c r="C13" s="120">
        <v>162213211</v>
      </c>
      <c r="D13" s="121" t="s">
        <v>210</v>
      </c>
      <c r="E13" s="122" t="s">
        <v>408</v>
      </c>
      <c r="F13" s="123" t="s">
        <v>133</v>
      </c>
      <c r="G13" s="124" t="s">
        <v>1065</v>
      </c>
      <c r="H13" s="125"/>
      <c r="I13" s="126"/>
      <c r="J13" s="126"/>
      <c r="K13" s="126"/>
      <c r="L13" s="578" t="s">
        <v>3311</v>
      </c>
      <c r="M13" s="579"/>
      <c r="N13" s="580"/>
    </row>
    <row r="14" spans="1:17" ht="20.100000000000001" customHeight="1">
      <c r="A14">
        <v>473</v>
      </c>
      <c r="B14" s="119">
        <v>7</v>
      </c>
      <c r="C14" s="120">
        <v>162213215</v>
      </c>
      <c r="D14" s="121" t="s">
        <v>1068</v>
      </c>
      <c r="E14" s="122" t="s">
        <v>1069</v>
      </c>
      <c r="F14" s="123" t="s">
        <v>133</v>
      </c>
      <c r="G14" s="124" t="s">
        <v>1065</v>
      </c>
      <c r="H14" s="125"/>
      <c r="I14" s="126"/>
      <c r="J14" s="126"/>
      <c r="K14" s="126"/>
      <c r="L14" s="578" t="s">
        <v>3311</v>
      </c>
      <c r="M14" s="579"/>
      <c r="N14" s="580"/>
    </row>
    <row r="15" spans="1:17" ht="20.100000000000001" customHeight="1">
      <c r="A15">
        <v>474</v>
      </c>
      <c r="B15" s="119">
        <v>8</v>
      </c>
      <c r="C15" s="120">
        <v>162163164</v>
      </c>
      <c r="D15" s="121" t="s">
        <v>111</v>
      </c>
      <c r="E15" s="122" t="s">
        <v>1070</v>
      </c>
      <c r="F15" s="123" t="s">
        <v>133</v>
      </c>
      <c r="G15" s="124" t="s">
        <v>1065</v>
      </c>
      <c r="H15" s="125"/>
      <c r="I15" s="126"/>
      <c r="J15" s="126"/>
      <c r="K15" s="126"/>
      <c r="L15" s="578" t="s">
        <v>3311</v>
      </c>
      <c r="M15" s="579"/>
      <c r="N15" s="580"/>
    </row>
    <row r="16" spans="1:17" ht="20.100000000000001" customHeight="1">
      <c r="A16">
        <v>475</v>
      </c>
      <c r="B16" s="119">
        <v>9</v>
      </c>
      <c r="C16" s="120">
        <v>162213222</v>
      </c>
      <c r="D16" s="121" t="s">
        <v>1072</v>
      </c>
      <c r="E16" s="122" t="s">
        <v>196</v>
      </c>
      <c r="F16" s="123" t="s">
        <v>133</v>
      </c>
      <c r="G16" s="124" t="s">
        <v>1065</v>
      </c>
      <c r="H16" s="125"/>
      <c r="I16" s="126"/>
      <c r="J16" s="126"/>
      <c r="K16" s="126"/>
      <c r="L16" s="578" t="s">
        <v>3311</v>
      </c>
      <c r="M16" s="579"/>
      <c r="N16" s="580"/>
    </row>
    <row r="17" spans="1:14" ht="20.100000000000001" customHeight="1">
      <c r="A17">
        <v>476</v>
      </c>
      <c r="B17" s="119">
        <v>10</v>
      </c>
      <c r="C17" s="120">
        <v>162213226</v>
      </c>
      <c r="D17" s="121" t="s">
        <v>1074</v>
      </c>
      <c r="E17" s="122" t="s">
        <v>1075</v>
      </c>
      <c r="F17" s="123" t="s">
        <v>133</v>
      </c>
      <c r="G17" s="124" t="s">
        <v>1065</v>
      </c>
      <c r="H17" s="125"/>
      <c r="I17" s="126"/>
      <c r="J17" s="126"/>
      <c r="K17" s="126"/>
      <c r="L17" s="578" t="s">
        <v>3311</v>
      </c>
      <c r="M17" s="579"/>
      <c r="N17" s="580"/>
    </row>
    <row r="18" spans="1:14" ht="20.100000000000001" customHeight="1">
      <c r="A18">
        <v>477</v>
      </c>
      <c r="B18" s="119">
        <v>11</v>
      </c>
      <c r="C18" s="120">
        <v>162223374</v>
      </c>
      <c r="D18" s="121" t="s">
        <v>369</v>
      </c>
      <c r="E18" s="122" t="s">
        <v>428</v>
      </c>
      <c r="F18" s="123" t="s">
        <v>133</v>
      </c>
      <c r="G18" s="124" t="s">
        <v>1065</v>
      </c>
      <c r="H18" s="125"/>
      <c r="I18" s="126"/>
      <c r="J18" s="126"/>
      <c r="K18" s="126"/>
      <c r="L18" s="578" t="s">
        <v>3311</v>
      </c>
      <c r="M18" s="579"/>
      <c r="N18" s="580"/>
    </row>
    <row r="19" spans="1:14" ht="20.100000000000001" customHeight="1">
      <c r="A19">
        <v>478</v>
      </c>
      <c r="B19" s="119">
        <v>12</v>
      </c>
      <c r="C19" s="120">
        <v>162213231</v>
      </c>
      <c r="D19" s="121" t="s">
        <v>226</v>
      </c>
      <c r="E19" s="122" t="s">
        <v>1078</v>
      </c>
      <c r="F19" s="123" t="s">
        <v>133</v>
      </c>
      <c r="G19" s="124" t="s">
        <v>1065</v>
      </c>
      <c r="H19" s="125"/>
      <c r="I19" s="126"/>
      <c r="J19" s="126"/>
      <c r="K19" s="126"/>
      <c r="L19" s="578" t="s">
        <v>3311</v>
      </c>
      <c r="M19" s="579"/>
      <c r="N19" s="580"/>
    </row>
    <row r="20" spans="1:14" ht="20.100000000000001" customHeight="1">
      <c r="A20">
        <v>479</v>
      </c>
      <c r="B20" s="119">
        <v>13</v>
      </c>
      <c r="C20" s="120">
        <v>162213240</v>
      </c>
      <c r="D20" s="121" t="s">
        <v>542</v>
      </c>
      <c r="E20" s="122" t="s">
        <v>211</v>
      </c>
      <c r="F20" s="123" t="s">
        <v>133</v>
      </c>
      <c r="G20" s="124" t="s">
        <v>1065</v>
      </c>
      <c r="H20" s="125"/>
      <c r="I20" s="126"/>
      <c r="J20" s="126"/>
      <c r="K20" s="126"/>
      <c r="L20" s="578" t="s">
        <v>3311</v>
      </c>
      <c r="M20" s="579"/>
      <c r="N20" s="580"/>
    </row>
    <row r="21" spans="1:14" ht="20.100000000000001" customHeight="1">
      <c r="A21">
        <v>480</v>
      </c>
      <c r="B21" s="119">
        <v>14</v>
      </c>
      <c r="C21" s="120">
        <v>162213242</v>
      </c>
      <c r="D21" s="121" t="s">
        <v>1081</v>
      </c>
      <c r="E21" s="122" t="s">
        <v>211</v>
      </c>
      <c r="F21" s="123" t="s">
        <v>133</v>
      </c>
      <c r="G21" s="124" t="s">
        <v>1065</v>
      </c>
      <c r="H21" s="125"/>
      <c r="I21" s="126"/>
      <c r="J21" s="126"/>
      <c r="K21" s="126"/>
      <c r="L21" s="578" t="s">
        <v>3311</v>
      </c>
      <c r="M21" s="579"/>
      <c r="N21" s="580"/>
    </row>
    <row r="22" spans="1:14" ht="20.100000000000001" customHeight="1">
      <c r="A22">
        <v>481</v>
      </c>
      <c r="B22" s="119">
        <v>15</v>
      </c>
      <c r="C22" s="120">
        <v>162213251</v>
      </c>
      <c r="D22" s="121" t="s">
        <v>1082</v>
      </c>
      <c r="E22" s="122" t="s">
        <v>218</v>
      </c>
      <c r="F22" s="123" t="s">
        <v>133</v>
      </c>
      <c r="G22" s="124" t="s">
        <v>1065</v>
      </c>
      <c r="H22" s="125"/>
      <c r="I22" s="126"/>
      <c r="J22" s="126"/>
      <c r="K22" s="126"/>
      <c r="L22" s="578" t="s">
        <v>3311</v>
      </c>
      <c r="M22" s="579"/>
      <c r="N22" s="580"/>
    </row>
    <row r="23" spans="1:14" ht="20.100000000000001" customHeight="1">
      <c r="A23">
        <v>482</v>
      </c>
      <c r="B23" s="119">
        <v>16</v>
      </c>
      <c r="C23" s="120">
        <v>162213254</v>
      </c>
      <c r="D23" s="121" t="s">
        <v>1083</v>
      </c>
      <c r="E23" s="122" t="s">
        <v>1084</v>
      </c>
      <c r="F23" s="123" t="s">
        <v>133</v>
      </c>
      <c r="G23" s="124" t="s">
        <v>1065</v>
      </c>
      <c r="H23" s="125"/>
      <c r="I23" s="126"/>
      <c r="J23" s="126"/>
      <c r="K23" s="126"/>
      <c r="L23" s="578" t="s">
        <v>3311</v>
      </c>
      <c r="M23" s="579"/>
      <c r="N23" s="580"/>
    </row>
    <row r="24" spans="1:14" ht="20.100000000000001" customHeight="1">
      <c r="A24">
        <v>483</v>
      </c>
      <c r="B24" s="119">
        <v>17</v>
      </c>
      <c r="C24" s="120">
        <v>162213257</v>
      </c>
      <c r="D24" s="121" t="s">
        <v>248</v>
      </c>
      <c r="E24" s="122" t="s">
        <v>614</v>
      </c>
      <c r="F24" s="123" t="s">
        <v>133</v>
      </c>
      <c r="G24" s="124" t="s">
        <v>1065</v>
      </c>
      <c r="H24" s="125"/>
      <c r="I24" s="126"/>
      <c r="J24" s="126"/>
      <c r="K24" s="126"/>
      <c r="L24" s="578" t="s">
        <v>3311</v>
      </c>
      <c r="M24" s="579"/>
      <c r="N24" s="580"/>
    </row>
    <row r="25" spans="1:14" ht="20.100000000000001" customHeight="1">
      <c r="A25">
        <v>484</v>
      </c>
      <c r="B25" s="119">
        <v>18</v>
      </c>
      <c r="C25" s="120">
        <v>162213260</v>
      </c>
      <c r="D25" s="121" t="s">
        <v>210</v>
      </c>
      <c r="E25" s="122" t="s">
        <v>112</v>
      </c>
      <c r="F25" s="123" t="s">
        <v>133</v>
      </c>
      <c r="G25" s="124" t="s">
        <v>1065</v>
      </c>
      <c r="H25" s="125"/>
      <c r="I25" s="126"/>
      <c r="J25" s="126"/>
      <c r="K25" s="126"/>
      <c r="L25" s="578" t="s">
        <v>3311</v>
      </c>
      <c r="M25" s="579"/>
      <c r="N25" s="580"/>
    </row>
    <row r="26" spans="1:14" ht="20.100000000000001" customHeight="1">
      <c r="A26">
        <v>485</v>
      </c>
      <c r="B26" s="119">
        <v>19</v>
      </c>
      <c r="C26" s="120">
        <v>162113017</v>
      </c>
      <c r="D26" s="121" t="s">
        <v>1086</v>
      </c>
      <c r="E26" s="122" t="s">
        <v>1087</v>
      </c>
      <c r="F26" s="123" t="s">
        <v>133</v>
      </c>
      <c r="G26" s="124" t="s">
        <v>1065</v>
      </c>
      <c r="H26" s="125"/>
      <c r="I26" s="126"/>
      <c r="J26" s="126"/>
      <c r="K26" s="126"/>
      <c r="L26" s="578" t="s">
        <v>3311</v>
      </c>
      <c r="M26" s="579"/>
      <c r="N26" s="580"/>
    </row>
    <row r="27" spans="1:14" ht="20.100000000000001" customHeight="1">
      <c r="A27">
        <v>486</v>
      </c>
      <c r="B27" s="119">
        <v>20</v>
      </c>
      <c r="C27" s="120">
        <v>162213268</v>
      </c>
      <c r="D27" s="121" t="s">
        <v>1088</v>
      </c>
      <c r="E27" s="122" t="s">
        <v>1089</v>
      </c>
      <c r="F27" s="123" t="s">
        <v>133</v>
      </c>
      <c r="G27" s="124" t="s">
        <v>1065</v>
      </c>
      <c r="H27" s="125"/>
      <c r="I27" s="126"/>
      <c r="J27" s="126"/>
      <c r="K27" s="126"/>
      <c r="L27" s="578" t="s">
        <v>3311</v>
      </c>
      <c r="M27" s="579"/>
      <c r="N27" s="580"/>
    </row>
    <row r="28" spans="1:14" ht="20.100000000000001" customHeight="1">
      <c r="A28">
        <v>487</v>
      </c>
      <c r="B28" s="119">
        <v>21</v>
      </c>
      <c r="C28" s="120">
        <v>142211241</v>
      </c>
      <c r="D28" s="121" t="s">
        <v>1090</v>
      </c>
      <c r="E28" s="122" t="s">
        <v>1089</v>
      </c>
      <c r="F28" s="123" t="s">
        <v>133</v>
      </c>
      <c r="G28" s="124" t="s">
        <v>1065</v>
      </c>
      <c r="H28" s="125"/>
      <c r="I28" s="126"/>
      <c r="J28" s="126"/>
      <c r="K28" s="126"/>
      <c r="L28" s="578" t="s">
        <v>3311</v>
      </c>
      <c r="M28" s="579"/>
      <c r="N28" s="580"/>
    </row>
    <row r="29" spans="1:14" ht="20.100000000000001" customHeight="1">
      <c r="A29">
        <v>488</v>
      </c>
      <c r="B29" s="119">
        <v>22</v>
      </c>
      <c r="C29" s="120">
        <v>162213272</v>
      </c>
      <c r="D29" s="121" t="s">
        <v>1091</v>
      </c>
      <c r="E29" s="122" t="s">
        <v>459</v>
      </c>
      <c r="F29" s="123" t="s">
        <v>133</v>
      </c>
      <c r="G29" s="124" t="s">
        <v>1065</v>
      </c>
      <c r="H29" s="125"/>
      <c r="I29" s="126"/>
      <c r="J29" s="126"/>
      <c r="K29" s="126"/>
      <c r="L29" s="578" t="s">
        <v>3311</v>
      </c>
      <c r="M29" s="579"/>
      <c r="N29" s="580"/>
    </row>
    <row r="30" spans="1:14" ht="20.100000000000001" customHeight="1">
      <c r="A30">
        <v>489</v>
      </c>
      <c r="B30" s="119">
        <v>23</v>
      </c>
      <c r="C30" s="120">
        <v>162213275</v>
      </c>
      <c r="D30" s="121" t="s">
        <v>1093</v>
      </c>
      <c r="E30" s="122" t="s">
        <v>345</v>
      </c>
      <c r="F30" s="123" t="s">
        <v>133</v>
      </c>
      <c r="G30" s="124" t="s">
        <v>1065</v>
      </c>
      <c r="H30" s="125"/>
      <c r="I30" s="126"/>
      <c r="J30" s="126"/>
      <c r="K30" s="126"/>
      <c r="L30" s="578" t="s">
        <v>3311</v>
      </c>
      <c r="M30" s="579"/>
      <c r="N30" s="580"/>
    </row>
    <row r="31" spans="1:14" ht="20.100000000000001" customHeight="1">
      <c r="A31">
        <v>490</v>
      </c>
      <c r="B31" s="119">
        <v>24</v>
      </c>
      <c r="C31" s="120">
        <v>162217572</v>
      </c>
      <c r="D31" s="121" t="s">
        <v>1095</v>
      </c>
      <c r="E31" s="122" t="s">
        <v>348</v>
      </c>
      <c r="F31" s="123" t="s">
        <v>133</v>
      </c>
      <c r="G31" s="124" t="s">
        <v>1065</v>
      </c>
      <c r="H31" s="125"/>
      <c r="I31" s="126"/>
      <c r="J31" s="126"/>
      <c r="K31" s="126"/>
      <c r="L31" s="578" t="s">
        <v>3311</v>
      </c>
      <c r="M31" s="579"/>
      <c r="N31" s="580"/>
    </row>
    <row r="32" spans="1:14" ht="20.100000000000001" customHeight="1">
      <c r="A32">
        <v>491</v>
      </c>
      <c r="B32" s="119">
        <v>25</v>
      </c>
      <c r="C32" s="120">
        <v>162213280</v>
      </c>
      <c r="D32" s="121" t="s">
        <v>188</v>
      </c>
      <c r="E32" s="122" t="s">
        <v>1096</v>
      </c>
      <c r="F32" s="123" t="s">
        <v>133</v>
      </c>
      <c r="G32" s="124" t="s">
        <v>1065</v>
      </c>
      <c r="H32" s="125"/>
      <c r="I32" s="126"/>
      <c r="J32" s="126"/>
      <c r="K32" s="126"/>
      <c r="L32" s="578" t="s">
        <v>3311</v>
      </c>
      <c r="M32" s="579"/>
      <c r="N32" s="580"/>
    </row>
    <row r="33" spans="1:14" ht="20.100000000000001" customHeight="1">
      <c r="A33">
        <v>492</v>
      </c>
      <c r="B33" s="119">
        <v>26</v>
      </c>
      <c r="C33" s="120">
        <v>162213282</v>
      </c>
      <c r="D33" s="121" t="s">
        <v>1097</v>
      </c>
      <c r="E33" s="122" t="s">
        <v>121</v>
      </c>
      <c r="F33" s="123" t="s">
        <v>133</v>
      </c>
      <c r="G33" s="124" t="s">
        <v>1065</v>
      </c>
      <c r="H33" s="125"/>
      <c r="I33" s="126"/>
      <c r="J33" s="126"/>
      <c r="K33" s="126"/>
      <c r="L33" s="578" t="s">
        <v>3311</v>
      </c>
      <c r="M33" s="579"/>
      <c r="N33" s="580"/>
    </row>
    <row r="34" spans="1:14" ht="20.100000000000001" customHeight="1">
      <c r="A34">
        <v>493</v>
      </c>
      <c r="B34" s="119">
        <v>27</v>
      </c>
      <c r="C34" s="120">
        <v>162213285</v>
      </c>
      <c r="D34" s="121" t="s">
        <v>1098</v>
      </c>
      <c r="E34" s="122" t="s">
        <v>361</v>
      </c>
      <c r="F34" s="123" t="s">
        <v>133</v>
      </c>
      <c r="G34" s="124" t="s">
        <v>1065</v>
      </c>
      <c r="H34" s="125"/>
      <c r="I34" s="126"/>
      <c r="J34" s="126"/>
      <c r="K34" s="126"/>
      <c r="L34" s="578" t="s">
        <v>3311</v>
      </c>
      <c r="M34" s="579"/>
      <c r="N34" s="580"/>
    </row>
    <row r="35" spans="1:14" ht="20.100000000000001" customHeight="1">
      <c r="A35">
        <v>494</v>
      </c>
      <c r="B35" s="119">
        <v>28</v>
      </c>
      <c r="C35" s="120">
        <v>162333778</v>
      </c>
      <c r="D35" s="121" t="s">
        <v>281</v>
      </c>
      <c r="E35" s="122" t="s">
        <v>361</v>
      </c>
      <c r="F35" s="123" t="s">
        <v>133</v>
      </c>
      <c r="G35" s="124" t="s">
        <v>1065</v>
      </c>
      <c r="H35" s="125"/>
      <c r="I35" s="126"/>
      <c r="J35" s="126"/>
      <c r="K35" s="126"/>
      <c r="L35" s="578" t="s">
        <v>3311</v>
      </c>
      <c r="M35" s="579"/>
      <c r="N35" s="580"/>
    </row>
    <row r="36" spans="1:14" ht="20.100000000000001" customHeight="1">
      <c r="A36">
        <v>495</v>
      </c>
      <c r="B36" s="119">
        <v>29</v>
      </c>
      <c r="C36" s="120">
        <v>162213289</v>
      </c>
      <c r="D36" s="121" t="s">
        <v>1099</v>
      </c>
      <c r="E36" s="122" t="s">
        <v>270</v>
      </c>
      <c r="F36" s="123" t="s">
        <v>133</v>
      </c>
      <c r="G36" s="124" t="s">
        <v>1065</v>
      </c>
      <c r="H36" s="125"/>
      <c r="I36" s="126"/>
      <c r="J36" s="126"/>
      <c r="K36" s="126"/>
      <c r="L36" s="578" t="s">
        <v>3311</v>
      </c>
      <c r="M36" s="579"/>
      <c r="N36" s="580"/>
    </row>
    <row r="37" spans="1:14" ht="20.100000000000001" customHeight="1">
      <c r="A37">
        <v>496</v>
      </c>
      <c r="B37" s="128">
        <v>30</v>
      </c>
      <c r="C37" s="120">
        <v>162213296</v>
      </c>
      <c r="D37" s="121" t="s">
        <v>1100</v>
      </c>
      <c r="E37" s="122" t="s">
        <v>379</v>
      </c>
      <c r="F37" s="123" t="s">
        <v>133</v>
      </c>
      <c r="G37" s="124" t="s">
        <v>1065</v>
      </c>
      <c r="H37" s="129"/>
      <c r="I37" s="130"/>
      <c r="J37" s="130"/>
      <c r="K37" s="130"/>
      <c r="L37" s="578" t="s">
        <v>3311</v>
      </c>
      <c r="M37" s="579"/>
      <c r="N37" s="580"/>
    </row>
    <row r="38" spans="1:14" ht="20.100000000000001" customHeight="1">
      <c r="A38">
        <v>497</v>
      </c>
      <c r="B38" s="150">
        <v>31</v>
      </c>
      <c r="C38" s="151">
        <v>152215928</v>
      </c>
      <c r="D38" s="152" t="s">
        <v>360</v>
      </c>
      <c r="E38" s="153" t="s">
        <v>143</v>
      </c>
      <c r="F38" s="154" t="s">
        <v>133</v>
      </c>
      <c r="G38" s="155" t="s">
        <v>1065</v>
      </c>
      <c r="H38" s="156"/>
      <c r="I38" s="157"/>
      <c r="J38" s="157"/>
      <c r="K38" s="157"/>
      <c r="L38" s="575" t="s">
        <v>3311</v>
      </c>
      <c r="M38" s="576"/>
      <c r="N38" s="577"/>
    </row>
    <row r="39" spans="1:14" ht="20.100000000000001" customHeight="1">
      <c r="A39">
        <v>498</v>
      </c>
      <c r="B39" s="119">
        <v>32</v>
      </c>
      <c r="C39" s="120">
        <v>162213299</v>
      </c>
      <c r="D39" s="121" t="s">
        <v>281</v>
      </c>
      <c r="E39" s="122" t="s">
        <v>1043</v>
      </c>
      <c r="F39" s="123" t="s">
        <v>133</v>
      </c>
      <c r="G39" s="124" t="s">
        <v>1065</v>
      </c>
      <c r="H39" s="125"/>
      <c r="I39" s="126"/>
      <c r="J39" s="126"/>
      <c r="K39" s="126"/>
      <c r="L39" s="578" t="s">
        <v>3311</v>
      </c>
      <c r="M39" s="579"/>
      <c r="N39" s="580"/>
    </row>
    <row r="40" spans="1:14" ht="20.100000000000001" customHeight="1">
      <c r="A40">
        <v>499</v>
      </c>
      <c r="B40" s="119">
        <v>33</v>
      </c>
      <c r="C40" s="120">
        <v>162213309</v>
      </c>
      <c r="D40" s="121" t="s">
        <v>1103</v>
      </c>
      <c r="E40" s="122" t="s">
        <v>1104</v>
      </c>
      <c r="F40" s="123" t="s">
        <v>133</v>
      </c>
      <c r="G40" s="124" t="s">
        <v>1065</v>
      </c>
      <c r="H40" s="125"/>
      <c r="I40" s="126"/>
      <c r="J40" s="126"/>
      <c r="K40" s="126"/>
      <c r="L40" s="578" t="s">
        <v>3311</v>
      </c>
      <c r="M40" s="579"/>
      <c r="N40" s="580"/>
    </row>
    <row r="41" spans="1:14" ht="20.100000000000001" customHeight="1">
      <c r="A41">
        <v>500</v>
      </c>
      <c r="B41" s="119">
        <v>34</v>
      </c>
      <c r="C41" s="120">
        <v>162213318</v>
      </c>
      <c r="D41" s="121" t="s">
        <v>560</v>
      </c>
      <c r="E41" s="122" t="s">
        <v>556</v>
      </c>
      <c r="F41" s="123" t="s">
        <v>133</v>
      </c>
      <c r="G41" s="124" t="s">
        <v>1065</v>
      </c>
      <c r="H41" s="125"/>
      <c r="I41" s="126"/>
      <c r="J41" s="126"/>
      <c r="K41" s="126"/>
      <c r="L41" s="578" t="s">
        <v>3311</v>
      </c>
      <c r="M41" s="579"/>
      <c r="N41" s="580"/>
    </row>
    <row r="42" spans="1:14" ht="20.100000000000001" customHeight="1">
      <c r="A42">
        <v>501</v>
      </c>
      <c r="B42" s="119">
        <v>35</v>
      </c>
      <c r="C42" s="120">
        <v>162213326</v>
      </c>
      <c r="D42" s="121" t="s">
        <v>1106</v>
      </c>
      <c r="E42" s="122" t="s">
        <v>1107</v>
      </c>
      <c r="F42" s="123" t="s">
        <v>133</v>
      </c>
      <c r="G42" s="124" t="s">
        <v>1065</v>
      </c>
      <c r="H42" s="125"/>
      <c r="I42" s="126"/>
      <c r="J42" s="126"/>
      <c r="K42" s="126"/>
      <c r="L42" s="578" t="s">
        <v>3311</v>
      </c>
      <c r="M42" s="579"/>
      <c r="N42" s="580"/>
    </row>
    <row r="43" spans="1:14" ht="20.100000000000001" customHeight="1">
      <c r="A43">
        <v>502</v>
      </c>
      <c r="B43" s="119">
        <v>36</v>
      </c>
      <c r="C43" s="120">
        <v>162217670</v>
      </c>
      <c r="D43" s="121" t="s">
        <v>978</v>
      </c>
      <c r="E43" s="122" t="s">
        <v>480</v>
      </c>
      <c r="F43" s="123" t="s">
        <v>133</v>
      </c>
      <c r="G43" s="124" t="s">
        <v>1065</v>
      </c>
      <c r="H43" s="125"/>
      <c r="I43" s="126"/>
      <c r="J43" s="126"/>
      <c r="K43" s="126"/>
      <c r="L43" s="578" t="s">
        <v>3311</v>
      </c>
      <c r="M43" s="579"/>
      <c r="N43" s="580"/>
    </row>
    <row r="44" spans="1:14" ht="20.100000000000001" customHeight="1">
      <c r="A44">
        <v>503</v>
      </c>
      <c r="B44" s="119">
        <v>37</v>
      </c>
      <c r="C44" s="120">
        <v>162213332</v>
      </c>
      <c r="D44" s="121" t="s">
        <v>542</v>
      </c>
      <c r="E44" s="122" t="s">
        <v>726</v>
      </c>
      <c r="F44" s="123" t="s">
        <v>133</v>
      </c>
      <c r="G44" s="124" t="s">
        <v>1065</v>
      </c>
      <c r="H44" s="125"/>
      <c r="I44" s="126"/>
      <c r="J44" s="126"/>
      <c r="K44" s="126"/>
      <c r="L44" s="578" t="s">
        <v>3310</v>
      </c>
      <c r="M44" s="579"/>
      <c r="N44" s="580"/>
    </row>
    <row r="45" spans="1:14" ht="20.100000000000001" customHeight="1">
      <c r="A45">
        <v>504</v>
      </c>
      <c r="B45" s="119">
        <v>38</v>
      </c>
      <c r="C45" s="120">
        <v>162213336</v>
      </c>
      <c r="D45" s="121" t="s">
        <v>793</v>
      </c>
      <c r="E45" s="122" t="s">
        <v>303</v>
      </c>
      <c r="F45" s="123" t="s">
        <v>133</v>
      </c>
      <c r="G45" s="124" t="s">
        <v>1065</v>
      </c>
      <c r="H45" s="125"/>
      <c r="I45" s="126"/>
      <c r="J45" s="126"/>
      <c r="K45" s="126"/>
      <c r="L45" s="578" t="s">
        <v>3311</v>
      </c>
      <c r="M45" s="579"/>
      <c r="N45" s="580"/>
    </row>
    <row r="46" spans="1:14" ht="20.100000000000001" customHeight="1">
      <c r="A46">
        <v>505</v>
      </c>
      <c r="B46" s="119">
        <v>39</v>
      </c>
      <c r="C46" s="120">
        <v>162213338</v>
      </c>
      <c r="D46" s="121" t="s">
        <v>353</v>
      </c>
      <c r="E46" s="122" t="s">
        <v>303</v>
      </c>
      <c r="F46" s="123" t="s">
        <v>133</v>
      </c>
      <c r="G46" s="124" t="s">
        <v>1065</v>
      </c>
      <c r="H46" s="125"/>
      <c r="I46" s="126"/>
      <c r="J46" s="126"/>
      <c r="K46" s="126"/>
      <c r="L46" s="578" t="s">
        <v>3311</v>
      </c>
      <c r="M46" s="579"/>
      <c r="N46" s="580"/>
    </row>
    <row r="47" spans="1:14" ht="20.100000000000001" customHeight="1">
      <c r="A47">
        <v>506</v>
      </c>
      <c r="B47" s="119">
        <v>40</v>
      </c>
      <c r="C47" s="120">
        <v>162213344</v>
      </c>
      <c r="D47" s="121" t="s">
        <v>1110</v>
      </c>
      <c r="E47" s="122" t="s">
        <v>303</v>
      </c>
      <c r="F47" s="123" t="s">
        <v>133</v>
      </c>
      <c r="G47" s="124" t="s">
        <v>1065</v>
      </c>
      <c r="H47" s="125"/>
      <c r="I47" s="126"/>
      <c r="J47" s="126"/>
      <c r="K47" s="126"/>
      <c r="L47" s="578" t="s">
        <v>3311</v>
      </c>
      <c r="M47" s="579"/>
      <c r="N47" s="580"/>
    </row>
    <row r="48" spans="1:14" ht="20.100000000000001" customHeight="1">
      <c r="A48">
        <v>507</v>
      </c>
      <c r="B48" s="119">
        <v>41</v>
      </c>
      <c r="C48" s="120">
        <v>162216808</v>
      </c>
      <c r="D48" s="121" t="s">
        <v>1111</v>
      </c>
      <c r="E48" s="122" t="s">
        <v>305</v>
      </c>
      <c r="F48" s="123" t="s">
        <v>133</v>
      </c>
      <c r="G48" s="124" t="s">
        <v>1065</v>
      </c>
      <c r="H48" s="125"/>
      <c r="I48" s="126"/>
      <c r="J48" s="126"/>
      <c r="K48" s="126"/>
      <c r="L48" s="578" t="s">
        <v>3311</v>
      </c>
      <c r="M48" s="579"/>
      <c r="N48" s="580"/>
    </row>
    <row r="49" spans="1:14" ht="20.100000000000001" customHeight="1">
      <c r="A49">
        <v>508</v>
      </c>
      <c r="B49" s="119">
        <v>42</v>
      </c>
      <c r="C49" s="120">
        <v>162213351</v>
      </c>
      <c r="D49" s="121" t="s">
        <v>1113</v>
      </c>
      <c r="E49" s="122" t="s">
        <v>308</v>
      </c>
      <c r="F49" s="123" t="s">
        <v>133</v>
      </c>
      <c r="G49" s="124" t="s">
        <v>1065</v>
      </c>
      <c r="H49" s="125"/>
      <c r="I49" s="126"/>
      <c r="J49" s="126"/>
      <c r="K49" s="126"/>
      <c r="L49" s="578" t="s">
        <v>3311</v>
      </c>
      <c r="M49" s="579"/>
      <c r="N49" s="580"/>
    </row>
    <row r="50" spans="1:14" ht="20.100000000000001" customHeight="1">
      <c r="A50">
        <v>509</v>
      </c>
      <c r="B50" s="119">
        <v>43</v>
      </c>
      <c r="C50" s="120">
        <v>162213353</v>
      </c>
      <c r="D50" s="121" t="s">
        <v>1074</v>
      </c>
      <c r="E50" s="122" t="s">
        <v>308</v>
      </c>
      <c r="F50" s="123" t="s">
        <v>133</v>
      </c>
      <c r="G50" s="124" t="s">
        <v>1065</v>
      </c>
      <c r="H50" s="125"/>
      <c r="I50" s="126"/>
      <c r="J50" s="126"/>
      <c r="K50" s="126"/>
      <c r="L50" s="578" t="s">
        <v>3311</v>
      </c>
      <c r="M50" s="579"/>
      <c r="N50" s="580"/>
    </row>
    <row r="51" spans="1:14" ht="20.100000000000001" customHeight="1">
      <c r="A51">
        <v>510</v>
      </c>
      <c r="B51" s="119">
        <v>44</v>
      </c>
      <c r="C51" s="120">
        <v>162213355</v>
      </c>
      <c r="D51" s="121" t="s">
        <v>302</v>
      </c>
      <c r="E51" s="122" t="s">
        <v>311</v>
      </c>
      <c r="F51" s="123" t="s">
        <v>133</v>
      </c>
      <c r="G51" s="124" t="s">
        <v>1065</v>
      </c>
      <c r="H51" s="125"/>
      <c r="I51" s="126"/>
      <c r="J51" s="126"/>
      <c r="K51" s="126"/>
      <c r="L51" s="578" t="s">
        <v>3311</v>
      </c>
      <c r="M51" s="579"/>
      <c r="N51" s="580"/>
    </row>
    <row r="52" spans="1:14" ht="20.100000000000001" customHeight="1">
      <c r="A52">
        <v>511</v>
      </c>
      <c r="B52" s="119">
        <v>45</v>
      </c>
      <c r="C52" s="120">
        <v>152212641</v>
      </c>
      <c r="D52" s="121" t="s">
        <v>142</v>
      </c>
      <c r="E52" s="122" t="s">
        <v>143</v>
      </c>
      <c r="F52" s="123" t="s">
        <v>133</v>
      </c>
      <c r="G52" s="124" t="s">
        <v>1065</v>
      </c>
      <c r="H52" s="125"/>
      <c r="I52" s="126"/>
      <c r="J52" s="126"/>
      <c r="K52" s="126"/>
      <c r="L52" s="578" t="s">
        <v>3311</v>
      </c>
      <c r="M52" s="579"/>
      <c r="N52" s="580"/>
    </row>
  </sheetData>
  <mergeCells count="61">
    <mergeCell ref="L52:N52"/>
    <mergeCell ref="L46:N46"/>
    <mergeCell ref="L47:N47"/>
    <mergeCell ref="L48:N48"/>
    <mergeCell ref="L49:N49"/>
    <mergeCell ref="L50:N50"/>
    <mergeCell ref="L51:N51"/>
    <mergeCell ref="L40:N40"/>
    <mergeCell ref="L41:N41"/>
    <mergeCell ref="L42:N42"/>
    <mergeCell ref="L43:N43"/>
    <mergeCell ref="L44:N44"/>
    <mergeCell ref="L45:N45"/>
    <mergeCell ref="L34:N34"/>
    <mergeCell ref="L35:N35"/>
    <mergeCell ref="L36:N36"/>
    <mergeCell ref="L37:N37"/>
    <mergeCell ref="L38:N38"/>
    <mergeCell ref="L39:N39"/>
    <mergeCell ref="L28:N28"/>
    <mergeCell ref="L29:N29"/>
    <mergeCell ref="L30:N30"/>
    <mergeCell ref="L31:N31"/>
    <mergeCell ref="L32:N32"/>
    <mergeCell ref="L33:N33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A8:A52 L8:N52">
    <cfRule type="cellIs" dxfId="11" priority="9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30" t="s">
        <v>6</v>
      </c>
      <c r="B1" s="530"/>
      <c r="C1" s="530"/>
      <c r="D1" s="530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30" t="s">
        <v>7</v>
      </c>
      <c r="B2" s="530"/>
      <c r="C2" s="530"/>
      <c r="D2" s="530"/>
      <c r="E2" s="23"/>
      <c r="F2" s="4" t="s">
        <v>8</v>
      </c>
      <c r="G2" s="59" t="s">
        <v>47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548" t="s">
        <v>3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2">
        <v>14</v>
      </c>
      <c r="AB4" s="2"/>
      <c r="AC4" s="2"/>
    </row>
    <row r="5" spans="1:32" s="9" customFormat="1" ht="18" customHeight="1">
      <c r="A5" s="544" t="s">
        <v>2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F5" s="63"/>
    </row>
    <row r="6" spans="1:32" s="11" customFormat="1" ht="17.25" customHeight="1">
      <c r="A6" s="531" t="s">
        <v>4</v>
      </c>
      <c r="B6" s="10"/>
      <c r="C6" s="534" t="s">
        <v>9</v>
      </c>
      <c r="D6" s="541" t="s">
        <v>10</v>
      </c>
      <c r="E6" s="549" t="s">
        <v>11</v>
      </c>
      <c r="F6" s="537" t="s">
        <v>12</v>
      </c>
      <c r="G6" s="534" t="s">
        <v>13</v>
      </c>
      <c r="H6" s="537" t="s">
        <v>14</v>
      </c>
      <c r="I6" s="540" t="s">
        <v>15</v>
      </c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 t="s">
        <v>16</v>
      </c>
      <c r="Y6" s="540"/>
      <c r="Z6" s="540"/>
      <c r="AA6" s="521" t="s">
        <v>17</v>
      </c>
      <c r="AB6" s="522"/>
      <c r="AC6" s="522"/>
      <c r="AD6" s="523"/>
    </row>
    <row r="7" spans="1:32" s="11" customFormat="1" ht="63.75" customHeight="1">
      <c r="A7" s="532"/>
      <c r="B7" s="12"/>
      <c r="C7" s="535"/>
      <c r="D7" s="542"/>
      <c r="E7" s="550"/>
      <c r="F7" s="538"/>
      <c r="G7" s="535"/>
      <c r="H7" s="545"/>
      <c r="I7" s="13" t="s">
        <v>32</v>
      </c>
      <c r="J7" s="14" t="s">
        <v>35</v>
      </c>
      <c r="K7" s="547" t="s">
        <v>33</v>
      </c>
      <c r="L7" s="547"/>
      <c r="M7" s="547"/>
      <c r="N7" s="547"/>
      <c r="O7" s="547" t="s">
        <v>34</v>
      </c>
      <c r="P7" s="547"/>
      <c r="Q7" s="547"/>
      <c r="R7" s="547"/>
      <c r="S7" s="547" t="s">
        <v>36</v>
      </c>
      <c r="T7" s="547"/>
      <c r="U7" s="547"/>
      <c r="V7" s="547"/>
      <c r="W7" s="14" t="s">
        <v>37</v>
      </c>
      <c r="X7" s="14" t="s">
        <v>38</v>
      </c>
      <c r="Y7" s="14" t="s">
        <v>39</v>
      </c>
      <c r="Z7" s="14" t="s">
        <v>40</v>
      </c>
      <c r="AA7" s="524"/>
      <c r="AB7" s="525"/>
      <c r="AC7" s="525"/>
      <c r="AD7" s="526"/>
    </row>
    <row r="8" spans="1:32" s="18" customFormat="1" ht="21">
      <c r="A8" s="533"/>
      <c r="B8" s="15"/>
      <c r="C8" s="536"/>
      <c r="D8" s="543"/>
      <c r="E8" s="551"/>
      <c r="F8" s="539"/>
      <c r="G8" s="536"/>
      <c r="H8" s="546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27"/>
      <c r="AB8" s="528"/>
      <c r="AC8" s="528"/>
      <c r="AD8" s="529"/>
    </row>
    <row r="9" spans="1:32" s="1" customFormat="1" ht="19.5" customHeight="1">
      <c r="A9" s="26">
        <v>1</v>
      </c>
      <c r="B9" s="26" t="str">
        <f>$G$2&amp;TEXT(A9,"00")</f>
        <v>15E3001</v>
      </c>
      <c r="C9" s="27" t="str">
        <f>IF(ISNA(VLOOKUP($B9,DS!$B$3:$K$1089,$C$4,0))=FALSE,VLOOKUP($B9,DS!$B$3:$K$1089,$C$4,0),"")</f>
        <v/>
      </c>
      <c r="D9" s="28" t="str">
        <f>IF(ISNA(VLOOKUP($B9,DS!$B$3:$K$1089,D$4,0))=FALSE,VLOOKUP($B9,DS!$B$3:$K$1089,D$4,0),"")</f>
        <v/>
      </c>
      <c r="E9" s="29" t="str">
        <f>IF(ISNA(VLOOKUP($B9,DS!$B$3:$K$1089,E$4,0))=FALSE,VLOOKUP($B9,DS!$B$3:$K$1089,E$4,0),"")</f>
        <v/>
      </c>
      <c r="F9" s="27" t="str">
        <f>IF(ISNA(VLOOKUP($B9,DS!$B$3:$K$1089,F$4,0))=FALSE,VLOOKUP($B9,DS!$B$3:$K$1089,F$4,0),"")</f>
        <v/>
      </c>
      <c r="G9" s="27" t="str">
        <f>IF(ISNA(VLOOKUP($B9,DS!$B$3:$K$1089,G$4,0))=FALSE,VLOOKUP($B9,DS!$B$3:$K$1089,G$4,0),"")</f>
        <v/>
      </c>
      <c r="H9" s="27" t="str">
        <f>IF(ISNA(VLOOKUP($B9,DS!$B$3:$K$1089,H$4,0))=FALSE,VLOOKUP($B9,DS!$B$3:$K$1089,H$4,0),"")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552" t="str">
        <f>IF(ISNA(VLOOKUP($B9,DS!$B$3:$P$1089,AA$4,0))=FALSE,VLOOKUP($B9,DS!$B$3:$P$1089,AA$4,0),"")</f>
        <v/>
      </c>
      <c r="AB9" s="553" t="str">
        <f>IF(ISNA(VLOOKUP($B9,DS!$B$3:$K$1089,AB$4,0))=FALSE,VLOOKUP($B9,DS!$B$3:$K$1089,AB$4,0),"")</f>
        <v/>
      </c>
      <c r="AC9" s="553" t="str">
        <f>IF(ISNA(VLOOKUP($B9,DS!$B$3:$K$1089,AC$4,0))=FALSE,VLOOKUP($B9,DS!$B$3:$K$1089,AC$4,0),"")</f>
        <v/>
      </c>
      <c r="AD9" s="554" t="str">
        <f>IF(ISNA(VLOOKUP($B9,DS!$B$3:$K$1089,AD$4,0))=FALSE,VLOOKUP($B9,DS!$B$3:$K$1089,AD$4,0),"")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str">
        <f>IF(ISNA(VLOOKUP($B10,DS!$B$3:$K$1089,$C$4,0))=FALSE,VLOOKUP($B10,DS!$B$3:$K$1089,$C$4,0),"")</f>
        <v/>
      </c>
      <c r="D10" s="28" t="str">
        <f>IF(ISNA(VLOOKUP($B10,DS!$B$3:$K$1089,D$4,0))=FALSE,VLOOKUP($B10,DS!$B$3:$K$1089,D$4,0),"")</f>
        <v/>
      </c>
      <c r="E10" s="29" t="str">
        <f>IF(ISNA(VLOOKUP($B10,DS!$B$3:$K$1089,E$4,0))=FALSE,VLOOKUP($B10,DS!$B$3:$K$1089,E$4,0),"")</f>
        <v/>
      </c>
      <c r="F10" s="27" t="str">
        <f>IF(ISNA(VLOOKUP($B10,DS!$B$3:$K$1089,F$4,0))=FALSE,VLOOKUP($B10,DS!$B$3:$K$1089,F$4,0),"")</f>
        <v/>
      </c>
      <c r="G10" s="27" t="str">
        <f>IF(ISNA(VLOOKUP($B10,DS!$B$3:$K$1089,G$4,0))=FALSE,VLOOKUP($B10,DS!$B$3:$K$1089,G$4,0),"")</f>
        <v/>
      </c>
      <c r="H10" s="27" t="str">
        <f>IF(ISNA(VLOOKUP($B10,DS!$B$3:$K$1089,H$4,0))=FALSE,VLOOKUP($B10,DS!$B$3:$K$1089,H$4,0),"")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55" t="str">
        <f>IF(ISNA(VLOOKUP($B10,DS!$B$3:$P$1089,AA$4,0))=FALSE,VLOOKUP($B10,DS!$B$3:$P$1089,AA$4,0),"")</f>
        <v/>
      </c>
      <c r="AB10" s="556" t="str">
        <f>IF(ISNA(VLOOKUP($B10,DS!$B$3:$K$1089,AB$4,0))=FALSE,VLOOKUP($B10,DS!$B$3:$K$1089,AB$4,0),"")</f>
        <v/>
      </c>
      <c r="AC10" s="556" t="str">
        <f>IF(ISNA(VLOOKUP($B10,DS!$B$3:$K$1089,AC$4,0))=FALSE,VLOOKUP($B10,DS!$B$3:$K$1089,AC$4,0),"")</f>
        <v/>
      </c>
      <c r="AD10" s="557" t="str">
        <f>IF(ISNA(VLOOKUP($B10,DS!$B$3:$K$1089,AD$4,0))=FALSE,VLOOKUP($B10,DS!$B$3:$K$1089,AD$4,0),"")</f>
        <v/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str">
        <f>IF(ISNA(VLOOKUP($B11,DS!$B$3:$K$1089,$C$4,0))=FALSE,VLOOKUP($B11,DS!$B$3:$K$1089,$C$4,0),"")</f>
        <v/>
      </c>
      <c r="D11" s="28" t="str">
        <f>IF(ISNA(VLOOKUP($B11,DS!$B$3:$K$1089,D$4,0))=FALSE,VLOOKUP($B11,DS!$B$3:$K$1089,D$4,0),"")</f>
        <v/>
      </c>
      <c r="E11" s="29" t="str">
        <f>IF(ISNA(VLOOKUP($B11,DS!$B$3:$K$1089,E$4,0))=FALSE,VLOOKUP($B11,DS!$B$3:$K$1089,E$4,0),"")</f>
        <v/>
      </c>
      <c r="F11" s="27" t="str">
        <f>IF(ISNA(VLOOKUP($B11,DS!$B$3:$K$1089,F$4,0))=FALSE,VLOOKUP($B11,DS!$B$3:$K$1089,F$4,0),"")</f>
        <v/>
      </c>
      <c r="G11" s="27" t="str">
        <f>IF(ISNA(VLOOKUP($B11,DS!$B$3:$K$1089,G$4,0))=FALSE,VLOOKUP($B11,DS!$B$3:$K$1089,G$4,0),"")</f>
        <v/>
      </c>
      <c r="H11" s="27" t="str">
        <f>IF(ISNA(VLOOKUP($B11,DS!$B$3:$K$1089,H$4,0))=FALSE,VLOOKUP($B11,DS!$B$3:$K$1089,H$4,0),"")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555" t="str">
        <f>IF(ISNA(VLOOKUP($B11,DS!$B$3:$P$1089,AA$4,0))=FALSE,VLOOKUP($B11,DS!$B$3:$P$1089,AA$4,0),"")</f>
        <v/>
      </c>
      <c r="AB11" s="556" t="str">
        <f>IF(ISNA(VLOOKUP($B11,DS!$B$3:$K$1089,AB$4,0))=FALSE,VLOOKUP($B11,DS!$B$3:$K$1089,AB$4,0),"")</f>
        <v/>
      </c>
      <c r="AC11" s="556" t="str">
        <f>IF(ISNA(VLOOKUP($B11,DS!$B$3:$K$1089,AC$4,0))=FALSE,VLOOKUP($B11,DS!$B$3:$K$1089,AC$4,0),"")</f>
        <v/>
      </c>
      <c r="AD11" s="557" t="str">
        <f>IF(ISNA(VLOOKUP($B11,DS!$B$3:$K$1089,AD$4,0))=FALSE,VLOOKUP($B11,DS!$B$3:$K$1089,AD$4,0),"")</f>
        <v/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str">
        <f>IF(ISNA(VLOOKUP($B12,DS!$B$3:$K$1089,$C$4,0))=FALSE,VLOOKUP($B12,DS!$B$3:$K$1089,$C$4,0),"")</f>
        <v/>
      </c>
      <c r="D12" s="28" t="str">
        <f>IF(ISNA(VLOOKUP($B12,DS!$B$3:$K$1089,D$4,0))=FALSE,VLOOKUP($B12,DS!$B$3:$K$1089,D$4,0),"")</f>
        <v/>
      </c>
      <c r="E12" s="29" t="str">
        <f>IF(ISNA(VLOOKUP($B12,DS!$B$3:$K$1089,E$4,0))=FALSE,VLOOKUP($B12,DS!$B$3:$K$1089,E$4,0),"")</f>
        <v/>
      </c>
      <c r="F12" s="27" t="str">
        <f>IF(ISNA(VLOOKUP($B12,DS!$B$3:$K$1089,F$4,0))=FALSE,VLOOKUP($B12,DS!$B$3:$K$1089,F$4,0),"")</f>
        <v/>
      </c>
      <c r="G12" s="27" t="str">
        <f>IF(ISNA(VLOOKUP($B12,DS!$B$3:$K$1089,G$4,0))=FALSE,VLOOKUP($B12,DS!$B$3:$K$1089,G$4,0),"")</f>
        <v/>
      </c>
      <c r="H12" s="27" t="str">
        <f>IF(ISNA(VLOOKUP($B12,DS!$B$3:$K$1089,H$4,0))=FALSE,VLOOKUP($B12,DS!$B$3:$K$1089,H$4,0),"")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555" t="str">
        <f>IF(ISNA(VLOOKUP($B12,DS!$B$3:$P$1089,AA$4,0))=FALSE,VLOOKUP($B12,DS!$B$3:$P$1089,AA$4,0),"")</f>
        <v/>
      </c>
      <c r="AB12" s="556" t="str">
        <f>IF(ISNA(VLOOKUP($B12,DS!$B$3:$K$1089,AB$4,0))=FALSE,VLOOKUP($B12,DS!$B$3:$K$1089,AB$4,0),"")</f>
        <v/>
      </c>
      <c r="AC12" s="556" t="str">
        <f>IF(ISNA(VLOOKUP($B12,DS!$B$3:$K$1089,AC$4,0))=FALSE,VLOOKUP($B12,DS!$B$3:$K$1089,AC$4,0),"")</f>
        <v/>
      </c>
      <c r="AD12" s="557" t="str">
        <f>IF(ISNA(VLOOKUP($B12,DS!$B$3:$K$1089,AD$4,0))=FALSE,VLOOKUP($B12,DS!$B$3:$K$1089,AD$4,0),"")</f>
        <v/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str">
        <f>IF(ISNA(VLOOKUP($B13,DS!$B$3:$K$1089,$C$4,0))=FALSE,VLOOKUP($B13,DS!$B$3:$K$1089,$C$4,0),"")</f>
        <v/>
      </c>
      <c r="D13" s="28" t="str">
        <f>IF(ISNA(VLOOKUP($B13,DS!$B$3:$K$1089,D$4,0))=FALSE,VLOOKUP($B13,DS!$B$3:$K$1089,D$4,0),"")</f>
        <v/>
      </c>
      <c r="E13" s="29" t="str">
        <f>IF(ISNA(VLOOKUP($B13,DS!$B$3:$K$1089,E$4,0))=FALSE,VLOOKUP($B13,DS!$B$3:$K$1089,E$4,0),"")</f>
        <v/>
      </c>
      <c r="F13" s="27" t="str">
        <f>IF(ISNA(VLOOKUP($B13,DS!$B$3:$K$1089,F$4,0))=FALSE,VLOOKUP($B13,DS!$B$3:$K$1089,F$4,0),"")</f>
        <v/>
      </c>
      <c r="G13" s="27" t="str">
        <f>IF(ISNA(VLOOKUP($B13,DS!$B$3:$K$1089,G$4,0))=FALSE,VLOOKUP($B13,DS!$B$3:$K$1089,G$4,0),"")</f>
        <v/>
      </c>
      <c r="H13" s="27" t="str">
        <f>IF(ISNA(VLOOKUP($B13,DS!$B$3:$K$1089,H$4,0))=FALSE,VLOOKUP($B13,DS!$B$3:$K$1089,H$4,0),"")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555" t="str">
        <f>IF(ISNA(VLOOKUP($B13,DS!$B$3:$P$1089,AA$4,0))=FALSE,VLOOKUP($B13,DS!$B$3:$P$1089,AA$4,0),"")</f>
        <v/>
      </c>
      <c r="AB13" s="556" t="str">
        <f>IF(ISNA(VLOOKUP($B13,DS!$B$3:$K$1089,AB$4,0))=FALSE,VLOOKUP($B13,DS!$B$3:$K$1089,AB$4,0),"")</f>
        <v/>
      </c>
      <c r="AC13" s="556" t="str">
        <f>IF(ISNA(VLOOKUP($B13,DS!$B$3:$K$1089,AC$4,0))=FALSE,VLOOKUP($B13,DS!$B$3:$K$1089,AC$4,0),"")</f>
        <v/>
      </c>
      <c r="AD13" s="557" t="str">
        <f>IF(ISNA(VLOOKUP($B13,DS!$B$3:$K$1089,AD$4,0))=FALSE,VLOOKUP($B13,DS!$B$3:$K$1089,AD$4,0),"")</f>
        <v/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str">
        <f>IF(ISNA(VLOOKUP($B14,DS!$B$3:$K$1089,$C$4,0))=FALSE,VLOOKUP($B14,DS!$B$3:$K$1089,$C$4,0),"")</f>
        <v/>
      </c>
      <c r="D14" s="28" t="str">
        <f>IF(ISNA(VLOOKUP($B14,DS!$B$3:$K$1089,D$4,0))=FALSE,VLOOKUP($B14,DS!$B$3:$K$1089,D$4,0),"")</f>
        <v/>
      </c>
      <c r="E14" s="29" t="str">
        <f>IF(ISNA(VLOOKUP($B14,DS!$B$3:$K$1089,E$4,0))=FALSE,VLOOKUP($B14,DS!$B$3:$K$1089,E$4,0),"")</f>
        <v/>
      </c>
      <c r="F14" s="27" t="str">
        <f>IF(ISNA(VLOOKUP($B14,DS!$B$3:$K$1089,F$4,0))=FALSE,VLOOKUP($B14,DS!$B$3:$K$1089,F$4,0),"")</f>
        <v/>
      </c>
      <c r="G14" s="27" t="str">
        <f>IF(ISNA(VLOOKUP($B14,DS!$B$3:$K$1089,G$4,0))=FALSE,VLOOKUP($B14,DS!$B$3:$K$1089,G$4,0),"")</f>
        <v/>
      </c>
      <c r="H14" s="27" t="str">
        <f>IF(ISNA(VLOOKUP($B14,DS!$B$3:$K$1089,H$4,0))=FALSE,VLOOKUP($B14,DS!$B$3:$K$1089,H$4,0),"")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555" t="str">
        <f>IF(ISNA(VLOOKUP($B14,DS!$B$3:$P$1089,AA$4,0))=FALSE,VLOOKUP($B14,DS!$B$3:$P$1089,AA$4,0),"")</f>
        <v/>
      </c>
      <c r="AB14" s="556" t="str">
        <f>IF(ISNA(VLOOKUP($B14,DS!$B$3:$K$1089,AB$4,0))=FALSE,VLOOKUP($B14,DS!$B$3:$K$1089,AB$4,0),"")</f>
        <v/>
      </c>
      <c r="AC14" s="556" t="str">
        <f>IF(ISNA(VLOOKUP($B14,DS!$B$3:$K$1089,AC$4,0))=FALSE,VLOOKUP($B14,DS!$B$3:$K$1089,AC$4,0),"")</f>
        <v/>
      </c>
      <c r="AD14" s="557" t="str">
        <f>IF(ISNA(VLOOKUP($B14,DS!$B$3:$K$1089,AD$4,0))=FALSE,VLOOKUP($B14,DS!$B$3:$K$1089,AD$4,0),"")</f>
        <v/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str">
        <f>IF(ISNA(VLOOKUP($B15,DS!$B$3:$K$1089,$C$4,0))=FALSE,VLOOKUP($B15,DS!$B$3:$K$1089,$C$4,0),"")</f>
        <v/>
      </c>
      <c r="D15" s="28" t="str">
        <f>IF(ISNA(VLOOKUP($B15,DS!$B$3:$K$1089,D$4,0))=FALSE,VLOOKUP($B15,DS!$B$3:$K$1089,D$4,0),"")</f>
        <v/>
      </c>
      <c r="E15" s="29" t="str">
        <f>IF(ISNA(VLOOKUP($B15,DS!$B$3:$K$1089,E$4,0))=FALSE,VLOOKUP($B15,DS!$B$3:$K$1089,E$4,0),"")</f>
        <v/>
      </c>
      <c r="F15" s="27" t="str">
        <f>IF(ISNA(VLOOKUP($B15,DS!$B$3:$K$1089,F$4,0))=FALSE,VLOOKUP($B15,DS!$B$3:$K$1089,F$4,0),"")</f>
        <v/>
      </c>
      <c r="G15" s="27" t="str">
        <f>IF(ISNA(VLOOKUP($B15,DS!$B$3:$K$1089,G$4,0))=FALSE,VLOOKUP($B15,DS!$B$3:$K$1089,G$4,0),"")</f>
        <v/>
      </c>
      <c r="H15" s="27" t="str">
        <f>IF(ISNA(VLOOKUP($B15,DS!$B$3:$K$1089,H$4,0))=FALSE,VLOOKUP($B15,DS!$B$3:$K$1089,H$4,0),"")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555" t="str">
        <f>IF(ISNA(VLOOKUP($B15,DS!$B$3:$P$1089,AA$4,0))=FALSE,VLOOKUP($B15,DS!$B$3:$P$1089,AA$4,0),"")</f>
        <v/>
      </c>
      <c r="AB15" s="556" t="str">
        <f>IF(ISNA(VLOOKUP($B15,DS!$B$3:$K$1089,AB$4,0))=FALSE,VLOOKUP($B15,DS!$B$3:$K$1089,AB$4,0),"")</f>
        <v/>
      </c>
      <c r="AC15" s="556" t="str">
        <f>IF(ISNA(VLOOKUP($B15,DS!$B$3:$K$1089,AC$4,0))=FALSE,VLOOKUP($B15,DS!$B$3:$K$1089,AC$4,0),"")</f>
        <v/>
      </c>
      <c r="AD15" s="557" t="str">
        <f>IF(ISNA(VLOOKUP($B15,DS!$B$3:$K$1089,AD$4,0))=FALSE,VLOOKUP($B15,DS!$B$3:$K$1089,AD$4,0),"")</f>
        <v/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str">
        <f>IF(ISNA(VLOOKUP($B16,DS!$B$3:$K$1089,$C$4,0))=FALSE,VLOOKUP($B16,DS!$B$3:$K$1089,$C$4,0),"")</f>
        <v/>
      </c>
      <c r="D16" s="28" t="str">
        <f>IF(ISNA(VLOOKUP($B16,DS!$B$3:$K$1089,D$4,0))=FALSE,VLOOKUP($B16,DS!$B$3:$K$1089,D$4,0),"")</f>
        <v/>
      </c>
      <c r="E16" s="29" t="str">
        <f>IF(ISNA(VLOOKUP($B16,DS!$B$3:$K$1089,E$4,0))=FALSE,VLOOKUP($B16,DS!$B$3:$K$1089,E$4,0),"")</f>
        <v/>
      </c>
      <c r="F16" s="27" t="str">
        <f>IF(ISNA(VLOOKUP($B16,DS!$B$3:$K$1089,F$4,0))=FALSE,VLOOKUP($B16,DS!$B$3:$K$1089,F$4,0),"")</f>
        <v/>
      </c>
      <c r="G16" s="27" t="str">
        <f>IF(ISNA(VLOOKUP($B16,DS!$B$3:$K$1089,G$4,0))=FALSE,VLOOKUP($B16,DS!$B$3:$K$1089,G$4,0),"")</f>
        <v/>
      </c>
      <c r="H16" s="27" t="str">
        <f>IF(ISNA(VLOOKUP($B16,DS!$B$3:$K$1089,H$4,0))=FALSE,VLOOKUP($B16,DS!$B$3:$K$1089,H$4,0),"")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555" t="str">
        <f>IF(ISNA(VLOOKUP($B16,DS!$B$3:$P$1089,AA$4,0))=FALSE,VLOOKUP($B16,DS!$B$3:$P$1089,AA$4,0),"")</f>
        <v/>
      </c>
      <c r="AB16" s="556" t="str">
        <f>IF(ISNA(VLOOKUP($B16,DS!$B$3:$K$1089,AB$4,0))=FALSE,VLOOKUP($B16,DS!$B$3:$K$1089,AB$4,0),"")</f>
        <v/>
      </c>
      <c r="AC16" s="556" t="str">
        <f>IF(ISNA(VLOOKUP($B16,DS!$B$3:$K$1089,AC$4,0))=FALSE,VLOOKUP($B16,DS!$B$3:$K$1089,AC$4,0),"")</f>
        <v/>
      </c>
      <c r="AD16" s="557" t="str">
        <f>IF(ISNA(VLOOKUP($B16,DS!$B$3:$K$1089,AD$4,0))=FALSE,VLOOKUP($B16,DS!$B$3:$K$1089,AD$4,0),"")</f>
        <v/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str">
        <f>IF(ISNA(VLOOKUP($B17,DS!$B$3:$K$1089,$C$4,0))=FALSE,VLOOKUP($B17,DS!$B$3:$K$1089,$C$4,0),"")</f>
        <v/>
      </c>
      <c r="D17" s="28" t="str">
        <f>IF(ISNA(VLOOKUP($B17,DS!$B$3:$K$1089,D$4,0))=FALSE,VLOOKUP($B17,DS!$B$3:$K$1089,D$4,0),"")</f>
        <v/>
      </c>
      <c r="E17" s="29" t="str">
        <f>IF(ISNA(VLOOKUP($B17,DS!$B$3:$K$1089,E$4,0))=FALSE,VLOOKUP($B17,DS!$B$3:$K$1089,E$4,0),"")</f>
        <v/>
      </c>
      <c r="F17" s="27" t="str">
        <f>IF(ISNA(VLOOKUP($B17,DS!$B$3:$K$1089,F$4,0))=FALSE,VLOOKUP($B17,DS!$B$3:$K$1089,F$4,0),"")</f>
        <v/>
      </c>
      <c r="G17" s="27" t="str">
        <f>IF(ISNA(VLOOKUP($B17,DS!$B$3:$K$1089,G$4,0))=FALSE,VLOOKUP($B17,DS!$B$3:$K$1089,G$4,0),"")</f>
        <v/>
      </c>
      <c r="H17" s="27" t="str">
        <f>IF(ISNA(VLOOKUP($B17,DS!$B$3:$K$1089,H$4,0))=FALSE,VLOOKUP($B17,DS!$B$3:$K$1089,H$4,0),"")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55" t="str">
        <f>IF(ISNA(VLOOKUP($B17,DS!$B$3:$P$1089,AA$4,0))=FALSE,VLOOKUP($B17,DS!$B$3:$P$1089,AA$4,0),"")</f>
        <v/>
      </c>
      <c r="AB17" s="556" t="str">
        <f>IF(ISNA(VLOOKUP($B17,DS!$B$3:$K$1089,AB$4,0))=FALSE,VLOOKUP($B17,DS!$B$3:$K$1089,AB$4,0),"")</f>
        <v/>
      </c>
      <c r="AC17" s="556" t="str">
        <f>IF(ISNA(VLOOKUP($B17,DS!$B$3:$K$1089,AC$4,0))=FALSE,VLOOKUP($B17,DS!$B$3:$K$1089,AC$4,0),"")</f>
        <v/>
      </c>
      <c r="AD17" s="557" t="str">
        <f>IF(ISNA(VLOOKUP($B17,DS!$B$3:$K$1089,AD$4,0))=FALSE,VLOOKUP($B17,DS!$B$3:$K$1089,AD$4,0),"")</f>
        <v/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str">
        <f>IF(ISNA(VLOOKUP($B18,DS!$B$3:$K$1089,$C$4,0))=FALSE,VLOOKUP($B18,DS!$B$3:$K$1089,$C$4,0),"")</f>
        <v/>
      </c>
      <c r="D18" s="28" t="str">
        <f>IF(ISNA(VLOOKUP($B18,DS!$B$3:$K$1089,D$4,0))=FALSE,VLOOKUP($B18,DS!$B$3:$K$1089,D$4,0),"")</f>
        <v/>
      </c>
      <c r="E18" s="29" t="str">
        <f>IF(ISNA(VLOOKUP($B18,DS!$B$3:$K$1089,E$4,0))=FALSE,VLOOKUP($B18,DS!$B$3:$K$1089,E$4,0),"")</f>
        <v/>
      </c>
      <c r="F18" s="27" t="str">
        <f>IF(ISNA(VLOOKUP($B18,DS!$B$3:$K$1089,F$4,0))=FALSE,VLOOKUP($B18,DS!$B$3:$K$1089,F$4,0),"")</f>
        <v/>
      </c>
      <c r="G18" s="27" t="str">
        <f>IF(ISNA(VLOOKUP($B18,DS!$B$3:$K$1089,G$4,0))=FALSE,VLOOKUP($B18,DS!$B$3:$K$1089,G$4,0),"")</f>
        <v/>
      </c>
      <c r="H18" s="27" t="str">
        <f>IF(ISNA(VLOOKUP($B18,DS!$B$3:$K$1089,H$4,0))=FALSE,VLOOKUP($B18,DS!$B$3:$K$1089,H$4,0),"")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555" t="str">
        <f>IF(ISNA(VLOOKUP($B18,DS!$B$3:$P$1089,AA$4,0))=FALSE,VLOOKUP($B18,DS!$B$3:$P$1089,AA$4,0),"")</f>
        <v/>
      </c>
      <c r="AB18" s="556" t="str">
        <f>IF(ISNA(VLOOKUP($B18,DS!$B$3:$K$1089,AB$4,0))=FALSE,VLOOKUP($B18,DS!$B$3:$K$1089,AB$4,0),"")</f>
        <v/>
      </c>
      <c r="AC18" s="556" t="str">
        <f>IF(ISNA(VLOOKUP($B18,DS!$B$3:$K$1089,AC$4,0))=FALSE,VLOOKUP($B18,DS!$B$3:$K$1089,AC$4,0),"")</f>
        <v/>
      </c>
      <c r="AD18" s="557" t="str">
        <f>IF(ISNA(VLOOKUP($B18,DS!$B$3:$K$1089,AD$4,0))=FALSE,VLOOKUP($B18,DS!$B$3:$K$1089,AD$4,0),"")</f>
        <v/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str">
        <f>IF(ISNA(VLOOKUP($B19,DS!$B$3:$K$1089,$C$4,0))=FALSE,VLOOKUP($B19,DS!$B$3:$K$1089,$C$4,0),"")</f>
        <v/>
      </c>
      <c r="D19" s="28" t="str">
        <f>IF(ISNA(VLOOKUP($B19,DS!$B$3:$K$1089,D$4,0))=FALSE,VLOOKUP($B19,DS!$B$3:$K$1089,D$4,0),"")</f>
        <v/>
      </c>
      <c r="E19" s="29" t="str">
        <f>IF(ISNA(VLOOKUP($B19,DS!$B$3:$K$1089,E$4,0))=FALSE,VLOOKUP($B19,DS!$B$3:$K$1089,E$4,0),"")</f>
        <v/>
      </c>
      <c r="F19" s="27" t="str">
        <f>IF(ISNA(VLOOKUP($B19,DS!$B$3:$K$1089,F$4,0))=FALSE,VLOOKUP($B19,DS!$B$3:$K$1089,F$4,0),"")</f>
        <v/>
      </c>
      <c r="G19" s="27" t="str">
        <f>IF(ISNA(VLOOKUP($B19,DS!$B$3:$K$1089,G$4,0))=FALSE,VLOOKUP($B19,DS!$B$3:$K$1089,G$4,0),"")</f>
        <v/>
      </c>
      <c r="H19" s="27" t="str">
        <f>IF(ISNA(VLOOKUP($B19,DS!$B$3:$K$1089,H$4,0))=FALSE,VLOOKUP($B19,DS!$B$3:$K$1089,H$4,0),"")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555" t="str">
        <f>IF(ISNA(VLOOKUP($B19,DS!$B$3:$P$1089,AA$4,0))=FALSE,VLOOKUP($B19,DS!$B$3:$P$1089,AA$4,0),"")</f>
        <v/>
      </c>
      <c r="AB19" s="556" t="str">
        <f>IF(ISNA(VLOOKUP($B19,DS!$B$3:$K$1089,AB$4,0))=FALSE,VLOOKUP($B19,DS!$B$3:$K$1089,AB$4,0),"")</f>
        <v/>
      </c>
      <c r="AC19" s="556" t="str">
        <f>IF(ISNA(VLOOKUP($B19,DS!$B$3:$K$1089,AC$4,0))=FALSE,VLOOKUP($B19,DS!$B$3:$K$1089,AC$4,0),"")</f>
        <v/>
      </c>
      <c r="AD19" s="557" t="str">
        <f>IF(ISNA(VLOOKUP($B19,DS!$B$3:$K$1089,AD$4,0))=FALSE,VLOOKUP($B19,DS!$B$3:$K$1089,AD$4,0),"")</f>
        <v/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str">
        <f>IF(ISNA(VLOOKUP($B20,DS!$B$3:$K$1089,$C$4,0))=FALSE,VLOOKUP($B20,DS!$B$3:$K$1089,$C$4,0),"")</f>
        <v/>
      </c>
      <c r="D20" s="28" t="str">
        <f>IF(ISNA(VLOOKUP($B20,DS!$B$3:$K$1089,D$4,0))=FALSE,VLOOKUP($B20,DS!$B$3:$K$1089,D$4,0),"")</f>
        <v/>
      </c>
      <c r="E20" s="29" t="str">
        <f>IF(ISNA(VLOOKUP($B20,DS!$B$3:$K$1089,E$4,0))=FALSE,VLOOKUP($B20,DS!$B$3:$K$1089,E$4,0),"")</f>
        <v/>
      </c>
      <c r="F20" s="27" t="str">
        <f>IF(ISNA(VLOOKUP($B20,DS!$B$3:$K$1089,F$4,0))=FALSE,VLOOKUP($B20,DS!$B$3:$K$1089,F$4,0),"")</f>
        <v/>
      </c>
      <c r="G20" s="27" t="str">
        <f>IF(ISNA(VLOOKUP($B20,DS!$B$3:$K$1089,G$4,0))=FALSE,VLOOKUP($B20,DS!$B$3:$K$1089,G$4,0),"")</f>
        <v/>
      </c>
      <c r="H20" s="27" t="str">
        <f>IF(ISNA(VLOOKUP($B20,DS!$B$3:$K$1089,H$4,0))=FALSE,VLOOKUP($B20,DS!$B$3:$K$1089,H$4,0),"")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555" t="str">
        <f>IF(ISNA(VLOOKUP($B20,DS!$B$3:$P$1089,AA$4,0))=FALSE,VLOOKUP($B20,DS!$B$3:$P$1089,AA$4,0),"")</f>
        <v/>
      </c>
      <c r="AB20" s="556" t="str">
        <f>IF(ISNA(VLOOKUP($B20,DS!$B$3:$K$1089,AB$4,0))=FALSE,VLOOKUP($B20,DS!$B$3:$K$1089,AB$4,0),"")</f>
        <v/>
      </c>
      <c r="AC20" s="556" t="str">
        <f>IF(ISNA(VLOOKUP($B20,DS!$B$3:$K$1089,AC$4,0))=FALSE,VLOOKUP($B20,DS!$B$3:$K$1089,AC$4,0),"")</f>
        <v/>
      </c>
      <c r="AD20" s="557" t="str">
        <f>IF(ISNA(VLOOKUP($B20,DS!$B$3:$K$1089,AD$4,0))=FALSE,VLOOKUP($B20,DS!$B$3:$K$1089,AD$4,0),"")</f>
        <v/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str">
        <f>IF(ISNA(VLOOKUP($B21,DS!$B$3:$K$1089,$C$4,0))=FALSE,VLOOKUP($B21,DS!$B$3:$K$1089,$C$4,0),"")</f>
        <v/>
      </c>
      <c r="D21" s="28" t="str">
        <f>IF(ISNA(VLOOKUP($B21,DS!$B$3:$K$1089,D$4,0))=FALSE,VLOOKUP($B21,DS!$B$3:$K$1089,D$4,0),"")</f>
        <v/>
      </c>
      <c r="E21" s="29" t="str">
        <f>IF(ISNA(VLOOKUP($B21,DS!$B$3:$K$1089,E$4,0))=FALSE,VLOOKUP($B21,DS!$B$3:$K$1089,E$4,0),"")</f>
        <v/>
      </c>
      <c r="F21" s="27" t="str">
        <f>IF(ISNA(VLOOKUP($B21,DS!$B$3:$K$1089,F$4,0))=FALSE,VLOOKUP($B21,DS!$B$3:$K$1089,F$4,0),"")</f>
        <v/>
      </c>
      <c r="G21" s="27" t="str">
        <f>IF(ISNA(VLOOKUP($B21,DS!$B$3:$K$1089,G$4,0))=FALSE,VLOOKUP($B21,DS!$B$3:$K$1089,G$4,0),"")</f>
        <v/>
      </c>
      <c r="H21" s="27" t="str">
        <f>IF(ISNA(VLOOKUP($B21,DS!$B$3:$K$1089,H$4,0))=FALSE,VLOOKUP($B21,DS!$B$3:$K$1089,H$4,0),"")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555" t="str">
        <f>IF(ISNA(VLOOKUP($B21,DS!$B$3:$P$1089,AA$4,0))=FALSE,VLOOKUP($B21,DS!$B$3:$P$1089,AA$4,0),"")</f>
        <v/>
      </c>
      <c r="AB21" s="556" t="str">
        <f>IF(ISNA(VLOOKUP($B21,DS!$B$3:$K$1089,AB$4,0))=FALSE,VLOOKUP($B21,DS!$B$3:$K$1089,AB$4,0),"")</f>
        <v/>
      </c>
      <c r="AC21" s="556" t="str">
        <f>IF(ISNA(VLOOKUP($B21,DS!$B$3:$K$1089,AC$4,0))=FALSE,VLOOKUP($B21,DS!$B$3:$K$1089,AC$4,0),"")</f>
        <v/>
      </c>
      <c r="AD21" s="557" t="str">
        <f>IF(ISNA(VLOOKUP($B21,DS!$B$3:$K$1089,AD$4,0))=FALSE,VLOOKUP($B21,DS!$B$3:$K$1089,AD$4,0),"")</f>
        <v/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str">
        <f>IF(ISNA(VLOOKUP($B22,DS!$B$3:$K$1089,$C$4,0))=FALSE,VLOOKUP($B22,DS!$B$3:$K$1089,$C$4,0),"")</f>
        <v/>
      </c>
      <c r="D22" s="28" t="str">
        <f>IF(ISNA(VLOOKUP($B22,DS!$B$3:$K$1089,D$4,0))=FALSE,VLOOKUP($B22,DS!$B$3:$K$1089,D$4,0),"")</f>
        <v/>
      </c>
      <c r="E22" s="29" t="str">
        <f>IF(ISNA(VLOOKUP($B22,DS!$B$3:$K$1089,E$4,0))=FALSE,VLOOKUP($B22,DS!$B$3:$K$1089,E$4,0),"")</f>
        <v/>
      </c>
      <c r="F22" s="27" t="str">
        <f>IF(ISNA(VLOOKUP($B22,DS!$B$3:$K$1089,F$4,0))=FALSE,VLOOKUP($B22,DS!$B$3:$K$1089,F$4,0),"")</f>
        <v/>
      </c>
      <c r="G22" s="27" t="str">
        <f>IF(ISNA(VLOOKUP($B22,DS!$B$3:$K$1089,G$4,0))=FALSE,VLOOKUP($B22,DS!$B$3:$K$1089,G$4,0),"")</f>
        <v/>
      </c>
      <c r="H22" s="27" t="str">
        <f>IF(ISNA(VLOOKUP($B22,DS!$B$3:$K$1089,H$4,0))=FALSE,VLOOKUP($B22,DS!$B$3:$K$1089,H$4,0),"")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555" t="str">
        <f>IF(ISNA(VLOOKUP($B22,DS!$B$3:$P$1089,AA$4,0))=FALSE,VLOOKUP($B22,DS!$B$3:$P$1089,AA$4,0),"")</f>
        <v/>
      </c>
      <c r="AB22" s="556" t="str">
        <f>IF(ISNA(VLOOKUP($B22,DS!$B$3:$K$1089,AB$4,0))=FALSE,VLOOKUP($B22,DS!$B$3:$K$1089,AB$4,0),"")</f>
        <v/>
      </c>
      <c r="AC22" s="556" t="str">
        <f>IF(ISNA(VLOOKUP($B22,DS!$B$3:$K$1089,AC$4,0))=FALSE,VLOOKUP($B22,DS!$B$3:$K$1089,AC$4,0),"")</f>
        <v/>
      </c>
      <c r="AD22" s="557" t="str">
        <f>IF(ISNA(VLOOKUP($B22,DS!$B$3:$K$1089,AD$4,0))=FALSE,VLOOKUP($B22,DS!$B$3:$K$1089,AD$4,0),"")</f>
        <v/>
      </c>
    </row>
    <row r="23" spans="1:30" s="1" customFormat="1" ht="19.5" customHeight="1">
      <c r="A23" s="46">
        <v>15</v>
      </c>
      <c r="B23" s="46" t="str">
        <f t="shared" si="0"/>
        <v>15E3015</v>
      </c>
      <c r="C23" s="47" t="str">
        <f>IF(ISNA(VLOOKUP($B23,DS!$B$3:$K$1089,$C$4,0))=FALSE,VLOOKUP($B23,DS!$B$3:$K$1089,$C$4,0),"")</f>
        <v/>
      </c>
      <c r="D23" s="48" t="str">
        <f>IF(ISNA(VLOOKUP($B23,DS!$B$3:$K$1089,D$4,0))=FALSE,VLOOKUP($B23,DS!$B$3:$K$1089,D$4,0),"")</f>
        <v/>
      </c>
      <c r="E23" s="49" t="str">
        <f>IF(ISNA(VLOOKUP($B23,DS!$B$3:$K$1089,E$4,0))=FALSE,VLOOKUP($B23,DS!$B$3:$K$1089,E$4,0),"")</f>
        <v/>
      </c>
      <c r="F23" s="47" t="str">
        <f>IF(ISNA(VLOOKUP($B23,DS!$B$3:$K$1089,F$4,0))=FALSE,VLOOKUP($B23,DS!$B$3:$K$1089,F$4,0),"")</f>
        <v/>
      </c>
      <c r="G23" s="47" t="str">
        <f>IF(ISNA(VLOOKUP($B23,DS!$B$3:$K$1089,G$4,0))=FALSE,VLOOKUP($B23,DS!$B$3:$K$1089,G$4,0),"")</f>
        <v/>
      </c>
      <c r="H23" s="47" t="str">
        <f>IF(ISNA(VLOOKUP($B23,DS!$B$3:$K$1089,H$4,0))=FALSE,VLOOKUP($B23,DS!$B$3:$K$1089,H$4,0),"")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58" t="str">
        <f>IF(ISNA(VLOOKUP($B23,DS!$B$3:$P$1089,AA$4,0))=FALSE,VLOOKUP($B23,DS!$B$3:$P$1089,AA$4,0),"")</f>
        <v/>
      </c>
      <c r="AB23" s="559" t="str">
        <f>IF(ISNA(VLOOKUP($B23,DS!$B$3:$K$1089,AB$4,0))=FALSE,VLOOKUP($B23,DS!$B$3:$K$1089,AB$4,0),"")</f>
        <v/>
      </c>
      <c r="AC23" s="559" t="str">
        <f>IF(ISNA(VLOOKUP($B23,DS!$B$3:$K$1089,AC$4,0))=FALSE,VLOOKUP($B23,DS!$B$3:$K$1089,AC$4,0),"")</f>
        <v/>
      </c>
      <c r="AD23" s="560" t="str">
        <f>IF(ISNA(VLOOKUP($B23,DS!$B$3:$K$1089,AD$4,0))=FALSE,VLOOKUP($B23,DS!$B$3:$K$1089,AD$4,0),"")</f>
        <v/>
      </c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517" t="s">
        <v>31</v>
      </c>
      <c r="T24" s="517"/>
      <c r="U24" s="517"/>
      <c r="V24" s="517"/>
      <c r="W24" s="517"/>
      <c r="X24" s="517"/>
      <c r="Y24" s="517"/>
      <c r="Z24" s="517"/>
      <c r="AA24" s="517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517" t="s">
        <v>23</v>
      </c>
      <c r="L25" s="517"/>
      <c r="M25" s="517"/>
      <c r="N25" s="517"/>
      <c r="O25" s="517"/>
      <c r="P25" s="517"/>
      <c r="Q25" s="517"/>
      <c r="R25" s="517"/>
      <c r="T25" s="21"/>
      <c r="U25" s="21"/>
      <c r="V25" s="517" t="s">
        <v>24</v>
      </c>
      <c r="W25" s="517"/>
      <c r="X25" s="517"/>
      <c r="Y25" s="517"/>
      <c r="Z25" s="517"/>
      <c r="AA25" s="517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517" t="s">
        <v>25</v>
      </c>
      <c r="L26" s="517"/>
      <c r="M26" s="517"/>
      <c r="N26" s="517"/>
      <c r="O26" s="517"/>
      <c r="P26" s="517"/>
      <c r="Q26" s="517"/>
      <c r="R26" s="517"/>
      <c r="S26" s="30"/>
      <c r="T26" s="30"/>
      <c r="U26" s="30"/>
      <c r="V26" s="517" t="s">
        <v>25</v>
      </c>
      <c r="W26" s="517"/>
      <c r="X26" s="517"/>
      <c r="Y26" s="517"/>
      <c r="Z26" s="517"/>
      <c r="AA26" s="517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9"/>
      <c r="B29" s="70"/>
      <c r="C29" s="70"/>
      <c r="D29" s="71"/>
      <c r="E29" s="71"/>
      <c r="F29" s="70"/>
      <c r="G29" s="70"/>
      <c r="H29" s="70"/>
    </row>
    <row r="30" spans="1:30" s="1" customFormat="1">
      <c r="A30" s="69"/>
      <c r="B30" s="70"/>
      <c r="C30" s="70"/>
      <c r="D30" s="71"/>
      <c r="E30" s="71"/>
      <c r="F30" s="70"/>
      <c r="G30" s="70"/>
      <c r="H30" s="70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15E3016</v>
      </c>
      <c r="C32" s="19" t="str">
        <f>IF(ISNA(VLOOKUP($B32,DS!$B$3:$K$1089,$C$4,0))=FALSE,VLOOKUP($B32,DS!$B$3:$K$1089,$C$4,0),"")</f>
        <v/>
      </c>
      <c r="D32" s="34" t="str">
        <f>IF(ISNA(VLOOKUP($B32,DS!$B$3:$K$1089,D$4,0))=FALSE,VLOOKUP($B32,DS!$B$3:$K$1089,D$4,0),"")</f>
        <v/>
      </c>
      <c r="E32" s="35" t="str">
        <f>IF(ISNA(VLOOKUP($B32,DS!$B$3:$K$1089,E$4,0))=FALSE,VLOOKUP($B32,DS!$B$3:$K$1089,E$4,0),"")</f>
        <v/>
      </c>
      <c r="F32" s="19" t="str">
        <f>IF(ISNA(VLOOKUP($B32,DS!$B$3:$K$1089,F$4,0))=FALSE,VLOOKUP($B32,DS!$B$3:$K$1089,F$4,0),"")</f>
        <v/>
      </c>
      <c r="G32" s="19" t="str">
        <f>IF(ISNA(VLOOKUP($B32,DS!$B$3:$K$1089,G$4,0))=FALSE,VLOOKUP($B32,DS!$B$3:$K$1089,G$4,0),"")</f>
        <v/>
      </c>
      <c r="H32" s="19" t="str">
        <f>IF(ISNA(VLOOKUP($B32,DS!$B$3:$K$1089,H$4,0))=FALSE,VLOOKUP($B32,DS!$B$3:$K$1089,H$4,0),"")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52" t="str">
        <f>IF(ISNA(VLOOKUP($B32,DS!$B$3:$P$1089,AA$4,0))=FALSE,VLOOKUP($B32,DS!$B$3:$P$1089,AA$4,0),"")</f>
        <v/>
      </c>
      <c r="AB32" s="553" t="str">
        <f>IF(ISNA(VLOOKUP($B32,DS!$B$3:$K$1089,AB$4,0))=FALSE,VLOOKUP($B32,DS!$B$3:$K$1089,AB$4,0),"")</f>
        <v/>
      </c>
      <c r="AC32" s="553" t="str">
        <f>IF(ISNA(VLOOKUP($B32,DS!$B$3:$K$1089,AC$4,0))=FALSE,VLOOKUP($B32,DS!$B$3:$K$1089,AC$4,0),"")</f>
        <v/>
      </c>
      <c r="AD32" s="554" t="str">
        <f>IF(ISNA(VLOOKUP($B32,DS!$B$3:$K$1089,AD$4,0))=FALSE,VLOOKUP($B32,DS!$B$3:$K$1089,AD$4,0),"")</f>
        <v/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str">
        <f>IF(ISNA(VLOOKUP($B33,DS!$B$3:$K$1089,$C$4,0))=FALSE,VLOOKUP($B33,DS!$B$3:$K$1089,$C$4,0),"")</f>
        <v/>
      </c>
      <c r="D33" s="28" t="str">
        <f>IF(ISNA(VLOOKUP($B33,DS!$B$3:$K$1089,D$4,0))=FALSE,VLOOKUP($B33,DS!$B$3:$K$1089,D$4,0),"")</f>
        <v/>
      </c>
      <c r="E33" s="29" t="str">
        <f>IF(ISNA(VLOOKUP($B33,DS!$B$3:$K$1089,E$4,0))=FALSE,VLOOKUP($B33,DS!$B$3:$K$1089,E$4,0),"")</f>
        <v/>
      </c>
      <c r="F33" s="27" t="str">
        <f>IF(ISNA(VLOOKUP($B33,DS!$B$3:$K$1089,F$4,0))=FALSE,VLOOKUP($B33,DS!$B$3:$K$1089,F$4,0),"")</f>
        <v/>
      </c>
      <c r="G33" s="27" t="str">
        <f>IF(ISNA(VLOOKUP($B33,DS!$B$3:$K$1089,G$4,0))=FALSE,VLOOKUP($B33,DS!$B$3:$K$1089,G$4,0),"")</f>
        <v/>
      </c>
      <c r="H33" s="27" t="str">
        <f>IF(ISNA(VLOOKUP($B33,DS!$B$3:$K$1089,H$4,0))=FALSE,VLOOKUP($B33,DS!$B$3:$K$1089,H$4,0),"")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555" t="str">
        <f>IF(ISNA(VLOOKUP($B33,DS!$B$3:$P$1089,AA$4,0))=FALSE,VLOOKUP($B33,DS!$B$3:$P$1089,AA$4,0),"")</f>
        <v/>
      </c>
      <c r="AB33" s="556" t="str">
        <f>IF(ISNA(VLOOKUP($B33,DS!$B$3:$K$1089,AB$4,0))=FALSE,VLOOKUP($B33,DS!$B$3:$K$1089,AB$4,0),"")</f>
        <v/>
      </c>
      <c r="AC33" s="556" t="str">
        <f>IF(ISNA(VLOOKUP($B33,DS!$B$3:$K$1089,AC$4,0))=FALSE,VLOOKUP($B33,DS!$B$3:$K$1089,AC$4,0),"")</f>
        <v/>
      </c>
      <c r="AD33" s="557" t="str">
        <f>IF(ISNA(VLOOKUP($B33,DS!$B$3:$K$1089,AD$4,0))=FALSE,VLOOKUP($B33,DS!$B$3:$K$1089,AD$4,0),"")</f>
        <v/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str">
        <f>IF(ISNA(VLOOKUP($B34,DS!$B$3:$K$1089,$C$4,0))=FALSE,VLOOKUP($B34,DS!$B$3:$K$1089,$C$4,0),"")</f>
        <v/>
      </c>
      <c r="D34" s="28" t="str">
        <f>IF(ISNA(VLOOKUP($B34,DS!$B$3:$K$1089,D$4,0))=FALSE,VLOOKUP($B34,DS!$B$3:$K$1089,D$4,0),"")</f>
        <v/>
      </c>
      <c r="E34" s="29" t="str">
        <f>IF(ISNA(VLOOKUP($B34,DS!$B$3:$K$1089,E$4,0))=FALSE,VLOOKUP($B34,DS!$B$3:$K$1089,E$4,0),"")</f>
        <v/>
      </c>
      <c r="F34" s="27" t="str">
        <f>IF(ISNA(VLOOKUP($B34,DS!$B$3:$K$1089,F$4,0))=FALSE,VLOOKUP($B34,DS!$B$3:$K$1089,F$4,0),"")</f>
        <v/>
      </c>
      <c r="G34" s="27" t="str">
        <f>IF(ISNA(VLOOKUP($B34,DS!$B$3:$K$1089,G$4,0))=FALSE,VLOOKUP($B34,DS!$B$3:$K$1089,G$4,0),"")</f>
        <v/>
      </c>
      <c r="H34" s="27" t="str">
        <f>IF(ISNA(VLOOKUP($B34,DS!$B$3:$K$1089,H$4,0))=FALSE,VLOOKUP($B34,DS!$B$3:$K$1089,H$4,0),"")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555" t="str">
        <f>IF(ISNA(VLOOKUP($B34,DS!$B$3:$P$1089,AA$4,0))=FALSE,VLOOKUP($B34,DS!$B$3:$P$1089,AA$4,0),"")</f>
        <v/>
      </c>
      <c r="AB34" s="556" t="str">
        <f>IF(ISNA(VLOOKUP($B34,DS!$B$3:$K$1089,AB$4,0))=FALSE,VLOOKUP($B34,DS!$B$3:$K$1089,AB$4,0),"")</f>
        <v/>
      </c>
      <c r="AC34" s="556" t="str">
        <f>IF(ISNA(VLOOKUP($B34,DS!$B$3:$K$1089,AC$4,0))=FALSE,VLOOKUP($B34,DS!$B$3:$K$1089,AC$4,0),"")</f>
        <v/>
      </c>
      <c r="AD34" s="557" t="str">
        <f>IF(ISNA(VLOOKUP($B34,DS!$B$3:$K$1089,AD$4,0))=FALSE,VLOOKUP($B34,DS!$B$3:$K$1089,AD$4,0),"")</f>
        <v/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str">
        <f>IF(ISNA(VLOOKUP($B35,DS!$B$3:$K$1089,$C$4,0))=FALSE,VLOOKUP($B35,DS!$B$3:$K$1089,$C$4,0),"")</f>
        <v/>
      </c>
      <c r="D35" s="28" t="str">
        <f>IF(ISNA(VLOOKUP($B35,DS!$B$3:$K$1089,D$4,0))=FALSE,VLOOKUP($B35,DS!$B$3:$K$1089,D$4,0),"")</f>
        <v/>
      </c>
      <c r="E35" s="29" t="str">
        <f>IF(ISNA(VLOOKUP($B35,DS!$B$3:$K$1089,E$4,0))=FALSE,VLOOKUP($B35,DS!$B$3:$K$1089,E$4,0),"")</f>
        <v/>
      </c>
      <c r="F35" s="27" t="str">
        <f>IF(ISNA(VLOOKUP($B35,DS!$B$3:$K$1089,F$4,0))=FALSE,VLOOKUP($B35,DS!$B$3:$K$1089,F$4,0),"")</f>
        <v/>
      </c>
      <c r="G35" s="27" t="str">
        <f>IF(ISNA(VLOOKUP($B35,DS!$B$3:$K$1089,G$4,0))=FALSE,VLOOKUP($B35,DS!$B$3:$K$1089,G$4,0),"")</f>
        <v/>
      </c>
      <c r="H35" s="27" t="str">
        <f>IF(ISNA(VLOOKUP($B35,DS!$B$3:$K$1089,H$4,0))=FALSE,VLOOKUP($B35,DS!$B$3:$K$1089,H$4,0),"")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555" t="str">
        <f>IF(ISNA(VLOOKUP($B35,DS!$B$3:$P$1089,AA$4,0))=FALSE,VLOOKUP($B35,DS!$B$3:$P$1089,AA$4,0),"")</f>
        <v/>
      </c>
      <c r="AB35" s="556" t="str">
        <f>IF(ISNA(VLOOKUP($B35,DS!$B$3:$K$1089,AB$4,0))=FALSE,VLOOKUP($B35,DS!$B$3:$K$1089,AB$4,0),"")</f>
        <v/>
      </c>
      <c r="AC35" s="556" t="str">
        <f>IF(ISNA(VLOOKUP($B35,DS!$B$3:$K$1089,AC$4,0))=FALSE,VLOOKUP($B35,DS!$B$3:$K$1089,AC$4,0),"")</f>
        <v/>
      </c>
      <c r="AD35" s="557" t="str">
        <f>IF(ISNA(VLOOKUP($B35,DS!$B$3:$K$1089,AD$4,0))=FALSE,VLOOKUP($B35,DS!$B$3:$K$1089,AD$4,0),"")</f>
        <v/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str">
        <f>IF(ISNA(VLOOKUP($B36,DS!$B$3:$K$1089,$C$4,0))=FALSE,VLOOKUP($B36,DS!$B$3:$K$1089,$C$4,0),"")</f>
        <v/>
      </c>
      <c r="D36" s="28" t="str">
        <f>IF(ISNA(VLOOKUP($B36,DS!$B$3:$K$1089,D$4,0))=FALSE,VLOOKUP($B36,DS!$B$3:$K$1089,D$4,0),"")</f>
        <v/>
      </c>
      <c r="E36" s="29" t="str">
        <f>IF(ISNA(VLOOKUP($B36,DS!$B$3:$K$1089,E$4,0))=FALSE,VLOOKUP($B36,DS!$B$3:$K$1089,E$4,0),"")</f>
        <v/>
      </c>
      <c r="F36" s="27" t="str">
        <f>IF(ISNA(VLOOKUP($B36,DS!$B$3:$K$1089,F$4,0))=FALSE,VLOOKUP($B36,DS!$B$3:$K$1089,F$4,0),"")</f>
        <v/>
      </c>
      <c r="G36" s="27" t="str">
        <f>IF(ISNA(VLOOKUP($B36,DS!$B$3:$K$1089,G$4,0))=FALSE,VLOOKUP($B36,DS!$B$3:$K$1089,G$4,0),"")</f>
        <v/>
      </c>
      <c r="H36" s="27" t="str">
        <f>IF(ISNA(VLOOKUP($B36,DS!$B$3:$K$1089,H$4,0))=FALSE,VLOOKUP($B36,DS!$B$3:$K$1089,H$4,0),"")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555" t="str">
        <f>IF(ISNA(VLOOKUP($B36,DS!$B$3:$P$1089,AA$4,0))=FALSE,VLOOKUP($B36,DS!$B$3:$P$1089,AA$4,0),"")</f>
        <v/>
      </c>
      <c r="AB36" s="556" t="str">
        <f>IF(ISNA(VLOOKUP($B36,DS!$B$3:$K$1089,AB$4,0))=FALSE,VLOOKUP($B36,DS!$B$3:$K$1089,AB$4,0),"")</f>
        <v/>
      </c>
      <c r="AC36" s="556" t="str">
        <f>IF(ISNA(VLOOKUP($B36,DS!$B$3:$K$1089,AC$4,0))=FALSE,VLOOKUP($B36,DS!$B$3:$K$1089,AC$4,0),"")</f>
        <v/>
      </c>
      <c r="AD36" s="557" t="str">
        <f>IF(ISNA(VLOOKUP($B36,DS!$B$3:$K$1089,AD$4,0))=FALSE,VLOOKUP($B36,DS!$B$3:$K$1089,AD$4,0),"")</f>
        <v/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str">
        <f>IF(ISNA(VLOOKUP($B37,DS!$B$3:$K$1089,$C$4,0))=FALSE,VLOOKUP($B37,DS!$B$3:$K$1089,$C$4,0),"")</f>
        <v/>
      </c>
      <c r="D37" s="28" t="str">
        <f>IF(ISNA(VLOOKUP($B37,DS!$B$3:$K$1089,D$4,0))=FALSE,VLOOKUP($B37,DS!$B$3:$K$1089,D$4,0),"")</f>
        <v/>
      </c>
      <c r="E37" s="29" t="str">
        <f>IF(ISNA(VLOOKUP($B37,DS!$B$3:$K$1089,E$4,0))=FALSE,VLOOKUP($B37,DS!$B$3:$K$1089,E$4,0),"")</f>
        <v/>
      </c>
      <c r="F37" s="27" t="str">
        <f>IF(ISNA(VLOOKUP($B37,DS!$B$3:$K$1089,F$4,0))=FALSE,VLOOKUP($B37,DS!$B$3:$K$1089,F$4,0),"")</f>
        <v/>
      </c>
      <c r="G37" s="27" t="str">
        <f>IF(ISNA(VLOOKUP($B37,DS!$B$3:$K$1089,G$4,0))=FALSE,VLOOKUP($B37,DS!$B$3:$K$1089,G$4,0),"")</f>
        <v/>
      </c>
      <c r="H37" s="27" t="str">
        <f>IF(ISNA(VLOOKUP($B37,DS!$B$3:$K$1089,H$4,0))=FALSE,VLOOKUP($B37,DS!$B$3:$K$1089,H$4,0),"")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555" t="str">
        <f>IF(ISNA(VLOOKUP($B37,DS!$B$3:$P$1089,AA$4,0))=FALSE,VLOOKUP($B37,DS!$B$3:$P$1089,AA$4,0),"")</f>
        <v/>
      </c>
      <c r="AB37" s="556" t="str">
        <f>IF(ISNA(VLOOKUP($B37,DS!$B$3:$K$1089,AB$4,0))=FALSE,VLOOKUP($B37,DS!$B$3:$K$1089,AB$4,0),"")</f>
        <v/>
      </c>
      <c r="AC37" s="556" t="str">
        <f>IF(ISNA(VLOOKUP($B37,DS!$B$3:$K$1089,AC$4,0))=FALSE,VLOOKUP($B37,DS!$B$3:$K$1089,AC$4,0),"")</f>
        <v/>
      </c>
      <c r="AD37" s="557" t="str">
        <f>IF(ISNA(VLOOKUP($B37,DS!$B$3:$K$1089,AD$4,0))=FALSE,VLOOKUP($B37,DS!$B$3:$K$1089,AD$4,0),"")</f>
        <v/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str">
        <f>IF(ISNA(VLOOKUP($B38,DS!$B$3:$K$1089,$C$4,0))=FALSE,VLOOKUP($B38,DS!$B$3:$K$1089,$C$4,0),"")</f>
        <v/>
      </c>
      <c r="D38" s="28" t="str">
        <f>IF(ISNA(VLOOKUP($B38,DS!$B$3:$K$1089,D$4,0))=FALSE,VLOOKUP($B38,DS!$B$3:$K$1089,D$4,0),"")</f>
        <v/>
      </c>
      <c r="E38" s="29" t="str">
        <f>IF(ISNA(VLOOKUP($B38,DS!$B$3:$K$1089,E$4,0))=FALSE,VLOOKUP($B38,DS!$B$3:$K$1089,E$4,0),"")</f>
        <v/>
      </c>
      <c r="F38" s="27" t="str">
        <f>IF(ISNA(VLOOKUP($B38,DS!$B$3:$K$1089,F$4,0))=FALSE,VLOOKUP($B38,DS!$B$3:$K$1089,F$4,0),"")</f>
        <v/>
      </c>
      <c r="G38" s="27" t="str">
        <f>IF(ISNA(VLOOKUP($B38,DS!$B$3:$K$1089,G$4,0))=FALSE,VLOOKUP($B38,DS!$B$3:$K$1089,G$4,0),"")</f>
        <v/>
      </c>
      <c r="H38" s="27" t="str">
        <f>IF(ISNA(VLOOKUP($B38,DS!$B$3:$K$1089,H$4,0))=FALSE,VLOOKUP($B38,DS!$B$3:$K$1089,H$4,0),"")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555" t="str">
        <f>IF(ISNA(VLOOKUP($B38,DS!$B$3:$P$1089,AA$4,0))=FALSE,VLOOKUP($B38,DS!$B$3:$P$1089,AA$4,0),"")</f>
        <v/>
      </c>
      <c r="AB38" s="556" t="str">
        <f>IF(ISNA(VLOOKUP($B38,DS!$B$3:$K$1089,AB$4,0))=FALSE,VLOOKUP($B38,DS!$B$3:$K$1089,AB$4,0),"")</f>
        <v/>
      </c>
      <c r="AC38" s="556" t="str">
        <f>IF(ISNA(VLOOKUP($B38,DS!$B$3:$K$1089,AC$4,0))=FALSE,VLOOKUP($B38,DS!$B$3:$K$1089,AC$4,0),"")</f>
        <v/>
      </c>
      <c r="AD38" s="557" t="str">
        <f>IF(ISNA(VLOOKUP($B38,DS!$B$3:$K$1089,AD$4,0))=FALSE,VLOOKUP($B38,DS!$B$3:$K$1089,AD$4,0),"")</f>
        <v/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str">
        <f>IF(ISNA(VLOOKUP($B39,DS!$B$3:$K$1089,$C$4,0))=FALSE,VLOOKUP($B39,DS!$B$3:$K$1089,$C$4,0),"")</f>
        <v/>
      </c>
      <c r="D39" s="28" t="str">
        <f>IF(ISNA(VLOOKUP($B39,DS!$B$3:$K$1089,D$4,0))=FALSE,VLOOKUP($B39,DS!$B$3:$K$1089,D$4,0),"")</f>
        <v/>
      </c>
      <c r="E39" s="29" t="str">
        <f>IF(ISNA(VLOOKUP($B39,DS!$B$3:$K$1089,E$4,0))=FALSE,VLOOKUP($B39,DS!$B$3:$K$1089,E$4,0),"")</f>
        <v/>
      </c>
      <c r="F39" s="27" t="str">
        <f>IF(ISNA(VLOOKUP($B39,DS!$B$3:$K$1089,F$4,0))=FALSE,VLOOKUP($B39,DS!$B$3:$K$1089,F$4,0),"")</f>
        <v/>
      </c>
      <c r="G39" s="27" t="str">
        <f>IF(ISNA(VLOOKUP($B39,DS!$B$3:$K$1089,G$4,0))=FALSE,VLOOKUP($B39,DS!$B$3:$K$1089,G$4,0),"")</f>
        <v/>
      </c>
      <c r="H39" s="27" t="str">
        <f>IF(ISNA(VLOOKUP($B39,DS!$B$3:$K$1089,H$4,0))=FALSE,VLOOKUP($B39,DS!$B$3:$K$1089,H$4,0),"")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55" t="str">
        <f>IF(ISNA(VLOOKUP($B39,DS!$B$3:$P$1089,AA$4,0))=FALSE,VLOOKUP($B39,DS!$B$3:$P$1089,AA$4,0),"")</f>
        <v/>
      </c>
      <c r="AB39" s="556" t="str">
        <f>IF(ISNA(VLOOKUP($B39,DS!$B$3:$K$1089,AB$4,0))=FALSE,VLOOKUP($B39,DS!$B$3:$K$1089,AB$4,0),"")</f>
        <v/>
      </c>
      <c r="AC39" s="556" t="str">
        <f>IF(ISNA(VLOOKUP($B39,DS!$B$3:$K$1089,AC$4,0))=FALSE,VLOOKUP($B39,DS!$B$3:$K$1089,AC$4,0),"")</f>
        <v/>
      </c>
      <c r="AD39" s="557" t="str">
        <f>IF(ISNA(VLOOKUP($B39,DS!$B$3:$K$1089,AD$4,0))=FALSE,VLOOKUP($B39,DS!$B$3:$K$1089,AD$4,0),"")</f>
        <v/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str">
        <f>IF(ISNA(VLOOKUP($B40,DS!$B$3:$K$1089,$C$4,0))=FALSE,VLOOKUP($B40,DS!$B$3:$K$1089,$C$4,0),"")</f>
        <v/>
      </c>
      <c r="D40" s="28" t="str">
        <f>IF(ISNA(VLOOKUP($B40,DS!$B$3:$K$1089,D$4,0))=FALSE,VLOOKUP($B40,DS!$B$3:$K$1089,D$4,0),"")</f>
        <v/>
      </c>
      <c r="E40" s="29" t="str">
        <f>IF(ISNA(VLOOKUP($B40,DS!$B$3:$K$1089,E$4,0))=FALSE,VLOOKUP($B40,DS!$B$3:$K$1089,E$4,0),"")</f>
        <v/>
      </c>
      <c r="F40" s="27" t="str">
        <f>IF(ISNA(VLOOKUP($B40,DS!$B$3:$K$1089,F$4,0))=FALSE,VLOOKUP($B40,DS!$B$3:$K$1089,F$4,0),"")</f>
        <v/>
      </c>
      <c r="G40" s="27" t="str">
        <f>IF(ISNA(VLOOKUP($B40,DS!$B$3:$K$1089,G$4,0))=FALSE,VLOOKUP($B40,DS!$B$3:$K$1089,G$4,0),"")</f>
        <v/>
      </c>
      <c r="H40" s="27" t="str">
        <f>IF(ISNA(VLOOKUP($B40,DS!$B$3:$K$1089,H$4,0))=FALSE,VLOOKUP($B40,DS!$B$3:$K$1089,H$4,0),"")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555" t="str">
        <f>IF(ISNA(VLOOKUP($B40,DS!$B$3:$P$1089,AA$4,0))=FALSE,VLOOKUP($B40,DS!$B$3:$P$1089,AA$4,0),"")</f>
        <v/>
      </c>
      <c r="AB40" s="556" t="str">
        <f>IF(ISNA(VLOOKUP($B40,DS!$B$3:$K$1089,AB$4,0))=FALSE,VLOOKUP($B40,DS!$B$3:$K$1089,AB$4,0),"")</f>
        <v/>
      </c>
      <c r="AC40" s="556" t="str">
        <f>IF(ISNA(VLOOKUP($B40,DS!$B$3:$K$1089,AC$4,0))=FALSE,VLOOKUP($B40,DS!$B$3:$K$1089,AC$4,0),"")</f>
        <v/>
      </c>
      <c r="AD40" s="557" t="str">
        <f>IF(ISNA(VLOOKUP($B40,DS!$B$3:$K$1089,AD$4,0))=FALSE,VLOOKUP($B40,DS!$B$3:$K$1089,AD$4,0),"")</f>
        <v/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str">
        <f>IF(ISNA(VLOOKUP($B41,DS!$B$3:$K$1089,$C$4,0))=FALSE,VLOOKUP($B41,DS!$B$3:$K$1089,$C$4,0),"")</f>
        <v/>
      </c>
      <c r="D41" s="28" t="str">
        <f>IF(ISNA(VLOOKUP($B41,DS!$B$3:$K$1089,D$4,0))=FALSE,VLOOKUP($B41,DS!$B$3:$K$1089,D$4,0),"")</f>
        <v/>
      </c>
      <c r="E41" s="29" t="str">
        <f>IF(ISNA(VLOOKUP($B41,DS!$B$3:$K$1089,E$4,0))=FALSE,VLOOKUP($B41,DS!$B$3:$K$1089,E$4,0),"")</f>
        <v/>
      </c>
      <c r="F41" s="27" t="str">
        <f>IF(ISNA(VLOOKUP($B41,DS!$B$3:$K$1089,F$4,0))=FALSE,VLOOKUP($B41,DS!$B$3:$K$1089,F$4,0),"")</f>
        <v/>
      </c>
      <c r="G41" s="27" t="str">
        <f>IF(ISNA(VLOOKUP($B41,DS!$B$3:$K$1089,G$4,0))=FALSE,VLOOKUP($B41,DS!$B$3:$K$1089,G$4,0),"")</f>
        <v/>
      </c>
      <c r="H41" s="27" t="str">
        <f>IF(ISNA(VLOOKUP($B41,DS!$B$3:$K$1089,H$4,0))=FALSE,VLOOKUP($B41,DS!$B$3:$K$1089,H$4,0),"")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555" t="str">
        <f>IF(ISNA(VLOOKUP($B41,DS!$B$3:$P$1089,AA$4,0))=FALSE,VLOOKUP($B41,DS!$B$3:$P$1089,AA$4,0),"")</f>
        <v/>
      </c>
      <c r="AB41" s="556" t="str">
        <f>IF(ISNA(VLOOKUP($B41,DS!$B$3:$K$1089,AB$4,0))=FALSE,VLOOKUP($B41,DS!$B$3:$K$1089,AB$4,0),"")</f>
        <v/>
      </c>
      <c r="AC41" s="556" t="str">
        <f>IF(ISNA(VLOOKUP($B41,DS!$B$3:$K$1089,AC$4,0))=FALSE,VLOOKUP($B41,DS!$B$3:$K$1089,AC$4,0),"")</f>
        <v/>
      </c>
      <c r="AD41" s="557" t="str">
        <f>IF(ISNA(VLOOKUP($B41,DS!$B$3:$K$1089,AD$4,0))=FALSE,VLOOKUP($B41,DS!$B$3:$K$1089,AD$4,0),"")</f>
        <v/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str">
        <f>IF(ISNA(VLOOKUP($B42,DS!$B$3:$K$1089,$C$4,0))=FALSE,VLOOKUP($B42,DS!$B$3:$K$1089,$C$4,0),"")</f>
        <v/>
      </c>
      <c r="D42" s="28" t="str">
        <f>IF(ISNA(VLOOKUP($B42,DS!$B$3:$K$1089,D$4,0))=FALSE,VLOOKUP($B42,DS!$B$3:$K$1089,D$4,0),"")</f>
        <v/>
      </c>
      <c r="E42" s="29" t="str">
        <f>IF(ISNA(VLOOKUP($B42,DS!$B$3:$K$1089,E$4,0))=FALSE,VLOOKUP($B42,DS!$B$3:$K$1089,E$4,0),"")</f>
        <v/>
      </c>
      <c r="F42" s="27" t="str">
        <f>IF(ISNA(VLOOKUP($B42,DS!$B$3:$K$1089,F$4,0))=FALSE,VLOOKUP($B42,DS!$B$3:$K$1089,F$4,0),"")</f>
        <v/>
      </c>
      <c r="G42" s="27" t="str">
        <f>IF(ISNA(VLOOKUP($B42,DS!$B$3:$K$1089,G$4,0))=FALSE,VLOOKUP($B42,DS!$B$3:$K$1089,G$4,0),"")</f>
        <v/>
      </c>
      <c r="H42" s="27" t="str">
        <f>IF(ISNA(VLOOKUP($B42,DS!$B$3:$K$1089,H$4,0))=FALSE,VLOOKUP($B42,DS!$B$3:$K$1089,H$4,0),"")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555" t="str">
        <f>IF(ISNA(VLOOKUP($B42,DS!$B$3:$P$1089,AA$4,0))=FALSE,VLOOKUP($B42,DS!$B$3:$P$1089,AA$4,0),"")</f>
        <v/>
      </c>
      <c r="AB42" s="556" t="str">
        <f>IF(ISNA(VLOOKUP($B42,DS!$B$3:$K$1089,AB$4,0))=FALSE,VLOOKUP($B42,DS!$B$3:$K$1089,AB$4,0),"")</f>
        <v/>
      </c>
      <c r="AC42" s="556" t="str">
        <f>IF(ISNA(VLOOKUP($B42,DS!$B$3:$K$1089,AC$4,0))=FALSE,VLOOKUP($B42,DS!$B$3:$K$1089,AC$4,0),"")</f>
        <v/>
      </c>
      <c r="AD42" s="557" t="str">
        <f>IF(ISNA(VLOOKUP($B42,DS!$B$3:$K$1089,AD$4,0))=FALSE,VLOOKUP($B42,DS!$B$3:$K$1089,AD$4,0),"")</f>
        <v/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str">
        <f>IF(ISNA(VLOOKUP($B43,DS!$B$3:$K$1089,$C$4,0))=FALSE,VLOOKUP($B43,DS!$B$3:$K$1089,$C$4,0),"")</f>
        <v/>
      </c>
      <c r="D43" s="28" t="str">
        <f>IF(ISNA(VLOOKUP($B43,DS!$B$3:$K$1089,D$4,0))=FALSE,VLOOKUP($B43,DS!$B$3:$K$1089,D$4,0),"")</f>
        <v/>
      </c>
      <c r="E43" s="29" t="str">
        <f>IF(ISNA(VLOOKUP($B43,DS!$B$3:$K$1089,E$4,0))=FALSE,VLOOKUP($B43,DS!$B$3:$K$1089,E$4,0),"")</f>
        <v/>
      </c>
      <c r="F43" s="27" t="str">
        <f>IF(ISNA(VLOOKUP($B43,DS!$B$3:$K$1089,F$4,0))=FALSE,VLOOKUP($B43,DS!$B$3:$K$1089,F$4,0),"")</f>
        <v/>
      </c>
      <c r="G43" s="27" t="str">
        <f>IF(ISNA(VLOOKUP($B43,DS!$B$3:$K$1089,G$4,0))=FALSE,VLOOKUP($B43,DS!$B$3:$K$1089,G$4,0),"")</f>
        <v/>
      </c>
      <c r="H43" s="27" t="str">
        <f>IF(ISNA(VLOOKUP($B43,DS!$B$3:$K$1089,H$4,0))=FALSE,VLOOKUP($B43,DS!$B$3:$K$1089,H$4,0),"")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555" t="str">
        <f>IF(ISNA(VLOOKUP($B43,DS!$B$3:$P$1089,AA$4,0))=FALSE,VLOOKUP($B43,DS!$B$3:$P$1089,AA$4,0),"")</f>
        <v/>
      </c>
      <c r="AB43" s="556" t="str">
        <f>IF(ISNA(VLOOKUP($B43,DS!$B$3:$K$1089,AB$4,0))=FALSE,VLOOKUP($B43,DS!$B$3:$K$1089,AB$4,0),"")</f>
        <v/>
      </c>
      <c r="AC43" s="556" t="str">
        <f>IF(ISNA(VLOOKUP($B43,DS!$B$3:$K$1089,AC$4,0))=FALSE,VLOOKUP($B43,DS!$B$3:$K$1089,AC$4,0),"")</f>
        <v/>
      </c>
      <c r="AD43" s="557" t="str">
        <f>IF(ISNA(VLOOKUP($B43,DS!$B$3:$K$1089,AD$4,0))=FALSE,VLOOKUP($B43,DS!$B$3:$K$1089,AD$4,0),"")</f>
        <v/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str">
        <f>IF(ISNA(VLOOKUP($B44,DS!$B$3:$K$1089,$C$4,0))=FALSE,VLOOKUP($B44,DS!$B$3:$K$1089,$C$4,0),"")</f>
        <v/>
      </c>
      <c r="D44" s="28" t="str">
        <f>IF(ISNA(VLOOKUP($B44,DS!$B$3:$K$1089,D$4,0))=FALSE,VLOOKUP($B44,DS!$B$3:$K$1089,D$4,0),"")</f>
        <v/>
      </c>
      <c r="E44" s="29" t="str">
        <f>IF(ISNA(VLOOKUP($B44,DS!$B$3:$K$1089,E$4,0))=FALSE,VLOOKUP($B44,DS!$B$3:$K$1089,E$4,0),"")</f>
        <v/>
      </c>
      <c r="F44" s="27" t="str">
        <f>IF(ISNA(VLOOKUP($B44,DS!$B$3:$K$1089,F$4,0))=FALSE,VLOOKUP($B44,DS!$B$3:$K$1089,F$4,0),"")</f>
        <v/>
      </c>
      <c r="G44" s="27" t="str">
        <f>IF(ISNA(VLOOKUP($B44,DS!$B$3:$K$1089,G$4,0))=FALSE,VLOOKUP($B44,DS!$B$3:$K$1089,G$4,0),"")</f>
        <v/>
      </c>
      <c r="H44" s="27" t="str">
        <f>IF(ISNA(VLOOKUP($B44,DS!$B$3:$K$1089,H$4,0))=FALSE,VLOOKUP($B44,DS!$B$3:$K$1089,H$4,0),"")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555" t="str">
        <f>IF(ISNA(VLOOKUP($B44,DS!$B$3:$P$1089,AA$4,0))=FALSE,VLOOKUP($B44,DS!$B$3:$P$1089,AA$4,0),"")</f>
        <v/>
      </c>
      <c r="AB44" s="556" t="str">
        <f>IF(ISNA(VLOOKUP($B44,DS!$B$3:$K$1089,AB$4,0))=FALSE,VLOOKUP($B44,DS!$B$3:$K$1089,AB$4,0),"")</f>
        <v/>
      </c>
      <c r="AC44" s="556" t="str">
        <f>IF(ISNA(VLOOKUP($B44,DS!$B$3:$K$1089,AC$4,0))=FALSE,VLOOKUP($B44,DS!$B$3:$K$1089,AC$4,0),"")</f>
        <v/>
      </c>
      <c r="AD44" s="557" t="str">
        <f>IF(ISNA(VLOOKUP($B44,DS!$B$3:$K$1089,AD$4,0))=FALSE,VLOOKUP($B44,DS!$B$3:$K$1089,AD$4,0),"")</f>
        <v/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str">
        <f>IF(ISNA(VLOOKUP($B45,DS!$B$3:$K$1089,$C$4,0))=FALSE,VLOOKUP($B45,DS!$B$3:$K$1089,$C$4,0),"")</f>
        <v/>
      </c>
      <c r="D45" s="28" t="str">
        <f>IF(ISNA(VLOOKUP($B45,DS!$B$3:$K$1089,D$4,0))=FALSE,VLOOKUP($B45,DS!$B$3:$K$1089,D$4,0),"")</f>
        <v/>
      </c>
      <c r="E45" s="29" t="str">
        <f>IF(ISNA(VLOOKUP($B45,DS!$B$3:$K$1089,E$4,0))=FALSE,VLOOKUP($B45,DS!$B$3:$K$1089,E$4,0),"")</f>
        <v/>
      </c>
      <c r="F45" s="27" t="str">
        <f>IF(ISNA(VLOOKUP($B45,DS!$B$3:$K$1089,F$4,0))=FALSE,VLOOKUP($B45,DS!$B$3:$K$1089,F$4,0),"")</f>
        <v/>
      </c>
      <c r="G45" s="27" t="str">
        <f>IF(ISNA(VLOOKUP($B45,DS!$B$3:$K$1089,G$4,0))=FALSE,VLOOKUP($B45,DS!$B$3:$K$1089,G$4,0),"")</f>
        <v/>
      </c>
      <c r="H45" s="27" t="str">
        <f>IF(ISNA(VLOOKUP($B45,DS!$B$3:$K$1089,H$4,0))=FALSE,VLOOKUP($B45,DS!$B$3:$K$1089,H$4,0),"")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55" t="str">
        <f>IF(ISNA(VLOOKUP($B45,DS!$B$3:$P$1089,AA$4,0))=FALSE,VLOOKUP($B45,DS!$B$3:$P$1089,AA$4,0),"")</f>
        <v/>
      </c>
      <c r="AB45" s="556" t="str">
        <f>IF(ISNA(VLOOKUP($B45,DS!$B$3:$K$1089,AB$4,0))=FALSE,VLOOKUP($B45,DS!$B$3:$K$1089,AB$4,0),"")</f>
        <v/>
      </c>
      <c r="AC45" s="556" t="str">
        <f>IF(ISNA(VLOOKUP($B45,DS!$B$3:$K$1089,AC$4,0))=FALSE,VLOOKUP($B45,DS!$B$3:$K$1089,AC$4,0),"")</f>
        <v/>
      </c>
      <c r="AD45" s="557" t="str">
        <f>IF(ISNA(VLOOKUP($B45,DS!$B$3:$K$1089,AD$4,0))=FALSE,VLOOKUP($B45,DS!$B$3:$K$1089,AD$4,0),"")</f>
        <v/>
      </c>
    </row>
    <row r="46" spans="1:30" s="1" customFormat="1" ht="19.5" customHeight="1">
      <c r="A46" s="46">
        <v>30</v>
      </c>
      <c r="B46" s="46" t="str">
        <f t="shared" si="0"/>
        <v>15E3030</v>
      </c>
      <c r="C46" s="47" t="str">
        <f>IF(ISNA(VLOOKUP($B46,DS!$B$3:$K$1089,$C$4,0))=FALSE,VLOOKUP($B46,DS!$B$3:$K$1089,$C$4,0),"")</f>
        <v/>
      </c>
      <c r="D46" s="48" t="str">
        <f>IF(ISNA(VLOOKUP($B46,DS!$B$3:$K$1089,D$4,0))=FALSE,VLOOKUP($B46,DS!$B$3:$K$1089,D$4,0),"")</f>
        <v/>
      </c>
      <c r="E46" s="49" t="str">
        <f>IF(ISNA(VLOOKUP($B46,DS!$B$3:$K$1089,E$4,0))=FALSE,VLOOKUP($B46,DS!$B$3:$K$1089,E$4,0),"")</f>
        <v/>
      </c>
      <c r="F46" s="47" t="str">
        <f>IF(ISNA(VLOOKUP($B46,DS!$B$3:$K$1089,F$4,0))=FALSE,VLOOKUP($B46,DS!$B$3:$K$1089,F$4,0),"")</f>
        <v/>
      </c>
      <c r="G46" s="47" t="str">
        <f>IF(ISNA(VLOOKUP($B46,DS!$B$3:$K$1089,G$4,0))=FALSE,VLOOKUP($B46,DS!$B$3:$K$1089,G$4,0),"")</f>
        <v/>
      </c>
      <c r="H46" s="47" t="str">
        <f>IF(ISNA(VLOOKUP($B46,DS!$B$3:$K$1089,H$4,0))=FALSE,VLOOKUP($B46,DS!$B$3:$K$1089,H$4,0),"")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58" t="str">
        <f>IF(ISNA(VLOOKUP($B46,DS!$B$3:$P$1089,AA$4,0))=FALSE,VLOOKUP($B46,DS!$B$3:$P$1089,AA$4,0),"")</f>
        <v/>
      </c>
      <c r="AB46" s="559" t="str">
        <f>IF(ISNA(VLOOKUP($B46,DS!$B$3:$K$1089,AB$4,0))=FALSE,VLOOKUP($B46,DS!$B$3:$K$1089,AB$4,0),"")</f>
        <v/>
      </c>
      <c r="AC46" s="559" t="str">
        <f>IF(ISNA(VLOOKUP($B46,DS!$B$3:$K$1089,AC$4,0))=FALSE,VLOOKUP($B46,DS!$B$3:$K$1089,AC$4,0),"")</f>
        <v/>
      </c>
      <c r="AD46" s="560" t="str">
        <f>IF(ISNA(VLOOKUP($B46,DS!$B$3:$K$1089,AD$4,0))=FALSE,VLOOKUP($B46,DS!$B$3:$K$1089,AD$4,0),"")</f>
        <v/>
      </c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517" t="s">
        <v>31</v>
      </c>
      <c r="T47" s="517"/>
      <c r="U47" s="517"/>
      <c r="V47" s="517"/>
      <c r="W47" s="517"/>
      <c r="X47" s="517"/>
      <c r="Y47" s="517"/>
      <c r="Z47" s="517"/>
      <c r="AA47" s="517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517" t="s">
        <v>23</v>
      </c>
      <c r="L48" s="517"/>
      <c r="M48" s="517"/>
      <c r="N48" s="517"/>
      <c r="O48" s="517"/>
      <c r="P48" s="517"/>
      <c r="Q48" s="517"/>
      <c r="R48" s="517"/>
      <c r="T48" s="21"/>
      <c r="U48" s="21"/>
      <c r="V48" s="517" t="s">
        <v>24</v>
      </c>
      <c r="W48" s="517"/>
      <c r="X48" s="517"/>
      <c r="Y48" s="517"/>
      <c r="Z48" s="517"/>
      <c r="AA48" s="517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517" t="s">
        <v>25</v>
      </c>
      <c r="L49" s="517"/>
      <c r="M49" s="517"/>
      <c r="N49" s="517"/>
      <c r="O49" s="517"/>
      <c r="P49" s="517"/>
      <c r="Q49" s="517"/>
      <c r="R49" s="517"/>
      <c r="S49" s="30"/>
      <c r="T49" s="30"/>
      <c r="U49" s="30"/>
      <c r="V49" s="517" t="s">
        <v>25</v>
      </c>
      <c r="W49" s="517"/>
      <c r="X49" s="517"/>
      <c r="Y49" s="517"/>
      <c r="Z49" s="517"/>
      <c r="AA49" s="517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9"/>
      <c r="B52" s="70"/>
      <c r="C52" s="70"/>
      <c r="D52" s="71"/>
      <c r="E52" s="71"/>
      <c r="F52" s="70"/>
      <c r="G52" s="70"/>
      <c r="H52" s="70"/>
    </row>
    <row r="53" spans="1:30" s="1" customFormat="1">
      <c r="A53" s="69"/>
      <c r="B53" s="70"/>
      <c r="C53" s="70"/>
      <c r="D53" s="71"/>
      <c r="E53" s="71"/>
      <c r="F53" s="70"/>
      <c r="G53" s="70"/>
      <c r="H53" s="70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str">
        <f>IF(ISNA(VLOOKUP($B55,DS!$B$3:$K$1089,$C$4,0))=FALSE,VLOOKUP($B55,DS!$B$3:$K$1089,$C$4,0),"")</f>
        <v/>
      </c>
      <c r="D55" s="34" t="str">
        <f>IF(ISNA(VLOOKUP($B55,DS!$B$3:$K$1089,D$4,0))=FALSE,VLOOKUP($B55,DS!$B$3:$K$1089,D$4,0),"")</f>
        <v/>
      </c>
      <c r="E55" s="35" t="str">
        <f>IF(ISNA(VLOOKUP($B55,DS!$B$3:$K$1089,E$4,0))=FALSE,VLOOKUP($B55,DS!$B$3:$K$1089,E$4,0),"")</f>
        <v/>
      </c>
      <c r="F55" s="19" t="str">
        <f>IF(ISNA(VLOOKUP($B55,DS!$B$3:$K$1089,F$4,0))=FALSE,VLOOKUP($B55,DS!$B$3:$K$1089,F$4,0),"")</f>
        <v/>
      </c>
      <c r="G55" s="19" t="str">
        <f>IF(ISNA(VLOOKUP($B55,DS!$B$3:$K$1089,G$4,0))=FALSE,VLOOKUP($B55,DS!$B$3:$K$1089,G$4,0),"")</f>
        <v/>
      </c>
      <c r="H55" s="19" t="str">
        <f>IF(ISNA(VLOOKUP($B55,DS!$B$3:$K$1089,H$4,0))=FALSE,VLOOKUP($B55,DS!$B$3:$K$1089,H$4,0),"")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18"/>
      <c r="AB55" s="519"/>
      <c r="AC55" s="519"/>
      <c r="AD55" s="52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str">
        <f>IF(ISNA(VLOOKUP($B56,DS!$B$3:$K$1089,$C$4,0))=FALSE,VLOOKUP($B56,DS!$B$3:$K$1089,$C$4,0),"")</f>
        <v/>
      </c>
      <c r="D56" s="28" t="str">
        <f>IF(ISNA(VLOOKUP($B56,DS!$B$3:$K$1089,D$4,0))=FALSE,VLOOKUP($B56,DS!$B$3:$K$1089,D$4,0),"")</f>
        <v/>
      </c>
      <c r="E56" s="29" t="str">
        <f>IF(ISNA(VLOOKUP($B56,DS!$B$3:$K$1089,E$4,0))=FALSE,VLOOKUP($B56,DS!$B$3:$K$1089,E$4,0),"")</f>
        <v/>
      </c>
      <c r="F56" s="27" t="str">
        <f>IF(ISNA(VLOOKUP($B56,DS!$B$3:$K$1089,F$4,0))=FALSE,VLOOKUP($B56,DS!$B$3:$K$1089,F$4,0),"")</f>
        <v/>
      </c>
      <c r="G56" s="27" t="str">
        <f>IF(ISNA(VLOOKUP($B56,DS!$B$3:$K$1089,G$4,0))=FALSE,VLOOKUP($B56,DS!$B$3:$K$1089,G$4,0),"")</f>
        <v/>
      </c>
      <c r="H56" s="27" t="str">
        <f>IF(ISNA(VLOOKUP($B56,DS!$B$3:$K$1089,H$4,0))=FALSE,VLOOKUP($B56,DS!$B$3:$K$1089,H$4,0),"")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514"/>
      <c r="AB56" s="515"/>
      <c r="AC56" s="515"/>
      <c r="AD56" s="516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str">
        <f>IF(ISNA(VLOOKUP($B57,DS!$B$3:$K$1089,$C$4,0))=FALSE,VLOOKUP($B57,DS!$B$3:$K$1089,$C$4,0),"")</f>
        <v/>
      </c>
      <c r="D57" s="28" t="str">
        <f>IF(ISNA(VLOOKUP($B57,DS!$B$3:$K$1089,D$4,0))=FALSE,VLOOKUP($B57,DS!$B$3:$K$1089,D$4,0),"")</f>
        <v/>
      </c>
      <c r="E57" s="29" t="str">
        <f>IF(ISNA(VLOOKUP($B57,DS!$B$3:$K$1089,E$4,0))=FALSE,VLOOKUP($B57,DS!$B$3:$K$1089,E$4,0),"")</f>
        <v/>
      </c>
      <c r="F57" s="27" t="str">
        <f>IF(ISNA(VLOOKUP($B57,DS!$B$3:$K$1089,F$4,0))=FALSE,VLOOKUP($B57,DS!$B$3:$K$1089,F$4,0),"")</f>
        <v/>
      </c>
      <c r="G57" s="27" t="str">
        <f>IF(ISNA(VLOOKUP($B57,DS!$B$3:$K$1089,G$4,0))=FALSE,VLOOKUP($B57,DS!$B$3:$K$1089,G$4,0),"")</f>
        <v/>
      </c>
      <c r="H57" s="27" t="str">
        <f>IF(ISNA(VLOOKUP($B57,DS!$B$3:$K$1089,H$4,0))=FALSE,VLOOKUP($B57,DS!$B$3:$K$1089,H$4,0),"")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514"/>
      <c r="AB57" s="515"/>
      <c r="AC57" s="515"/>
      <c r="AD57" s="516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str">
        <f>IF(ISNA(VLOOKUP($B58,DS!$B$3:$K$1089,$C$4,0))=FALSE,VLOOKUP($B58,DS!$B$3:$K$1089,$C$4,0),"")</f>
        <v/>
      </c>
      <c r="D58" s="28" t="str">
        <f>IF(ISNA(VLOOKUP($B58,DS!$B$3:$K$1089,D$4,0))=FALSE,VLOOKUP($B58,DS!$B$3:$K$1089,D$4,0),"")</f>
        <v/>
      </c>
      <c r="E58" s="29" t="str">
        <f>IF(ISNA(VLOOKUP($B58,DS!$B$3:$K$1089,E$4,0))=FALSE,VLOOKUP($B58,DS!$B$3:$K$1089,E$4,0),"")</f>
        <v/>
      </c>
      <c r="F58" s="27" t="str">
        <f>IF(ISNA(VLOOKUP($B58,DS!$B$3:$K$1089,F$4,0))=FALSE,VLOOKUP($B58,DS!$B$3:$K$1089,F$4,0),"")</f>
        <v/>
      </c>
      <c r="G58" s="27" t="str">
        <f>IF(ISNA(VLOOKUP($B58,DS!$B$3:$K$1089,G$4,0))=FALSE,VLOOKUP($B58,DS!$B$3:$K$1089,G$4,0),"")</f>
        <v/>
      </c>
      <c r="H58" s="27" t="str">
        <f>IF(ISNA(VLOOKUP($B58,DS!$B$3:$K$1089,H$4,0))=FALSE,VLOOKUP($B58,DS!$B$3:$K$1089,H$4,0),"")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514"/>
      <c r="AB58" s="515"/>
      <c r="AC58" s="515"/>
      <c r="AD58" s="516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str">
        <f>IF(ISNA(VLOOKUP($B59,DS!$B$3:$K$1089,$C$4,0))=FALSE,VLOOKUP($B59,DS!$B$3:$K$1089,$C$4,0),"")</f>
        <v/>
      </c>
      <c r="D59" s="28" t="str">
        <f>IF(ISNA(VLOOKUP($B59,DS!$B$3:$K$1089,D$4,0))=FALSE,VLOOKUP($B59,DS!$B$3:$K$1089,D$4,0),"")</f>
        <v/>
      </c>
      <c r="E59" s="29" t="str">
        <f>IF(ISNA(VLOOKUP($B59,DS!$B$3:$K$1089,E$4,0))=FALSE,VLOOKUP($B59,DS!$B$3:$K$1089,E$4,0),"")</f>
        <v/>
      </c>
      <c r="F59" s="27" t="str">
        <f>IF(ISNA(VLOOKUP($B59,DS!$B$3:$K$1089,F$4,0))=FALSE,VLOOKUP($B59,DS!$B$3:$K$1089,F$4,0),"")</f>
        <v/>
      </c>
      <c r="G59" s="27" t="str">
        <f>IF(ISNA(VLOOKUP($B59,DS!$B$3:$K$1089,G$4,0))=FALSE,VLOOKUP($B59,DS!$B$3:$K$1089,G$4,0),"")</f>
        <v/>
      </c>
      <c r="H59" s="27" t="str">
        <f>IF(ISNA(VLOOKUP($B59,DS!$B$3:$K$1089,H$4,0))=FALSE,VLOOKUP($B59,DS!$B$3:$K$1089,H$4,0),"")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514"/>
      <c r="AB59" s="515"/>
      <c r="AC59" s="515"/>
      <c r="AD59" s="516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str">
        <f>IF(ISNA(VLOOKUP($B60,DS!$B$3:$K$1089,$C$4,0))=FALSE,VLOOKUP($B60,DS!$B$3:$K$1089,$C$4,0),"")</f>
        <v/>
      </c>
      <c r="D60" s="28" t="str">
        <f>IF(ISNA(VLOOKUP($B60,DS!$B$3:$K$1089,D$4,0))=FALSE,VLOOKUP($B60,DS!$B$3:$K$1089,D$4,0),"")</f>
        <v/>
      </c>
      <c r="E60" s="29" t="str">
        <f>IF(ISNA(VLOOKUP($B60,DS!$B$3:$K$1089,E$4,0))=FALSE,VLOOKUP($B60,DS!$B$3:$K$1089,E$4,0),"")</f>
        <v/>
      </c>
      <c r="F60" s="27" t="str">
        <f>IF(ISNA(VLOOKUP($B60,DS!$B$3:$K$1089,F$4,0))=FALSE,VLOOKUP($B60,DS!$B$3:$K$1089,F$4,0),"")</f>
        <v/>
      </c>
      <c r="G60" s="27" t="str">
        <f>IF(ISNA(VLOOKUP($B60,DS!$B$3:$K$1089,G$4,0))=FALSE,VLOOKUP($B60,DS!$B$3:$K$1089,G$4,0),"")</f>
        <v/>
      </c>
      <c r="H60" s="27" t="str">
        <f>IF(ISNA(VLOOKUP($B60,DS!$B$3:$K$1089,H$4,0))=FALSE,VLOOKUP($B60,DS!$B$3:$K$1089,H$4,0),"")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514"/>
      <c r="AB60" s="515"/>
      <c r="AC60" s="515"/>
      <c r="AD60" s="516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str">
        <f>IF(ISNA(VLOOKUP($B61,DS!$B$3:$K$1089,$C$4,0))=FALSE,VLOOKUP($B61,DS!$B$3:$K$1089,$C$4,0),"")</f>
        <v/>
      </c>
      <c r="D61" s="28" t="str">
        <f>IF(ISNA(VLOOKUP($B61,DS!$B$3:$K$1089,D$4,0))=FALSE,VLOOKUP($B61,DS!$B$3:$K$1089,D$4,0),"")</f>
        <v/>
      </c>
      <c r="E61" s="29" t="str">
        <f>IF(ISNA(VLOOKUP($B61,DS!$B$3:$K$1089,E$4,0))=FALSE,VLOOKUP($B61,DS!$B$3:$K$1089,E$4,0),"")</f>
        <v/>
      </c>
      <c r="F61" s="27" t="str">
        <f>IF(ISNA(VLOOKUP($B61,DS!$B$3:$K$1089,F$4,0))=FALSE,VLOOKUP($B61,DS!$B$3:$K$1089,F$4,0),"")</f>
        <v/>
      </c>
      <c r="G61" s="27" t="str">
        <f>IF(ISNA(VLOOKUP($B61,DS!$B$3:$K$1089,G$4,0))=FALSE,VLOOKUP($B61,DS!$B$3:$K$1089,G$4,0),"")</f>
        <v/>
      </c>
      <c r="H61" s="27" t="str">
        <f>IF(ISNA(VLOOKUP($B61,DS!$B$3:$K$1089,H$4,0))=FALSE,VLOOKUP($B61,DS!$B$3:$K$1089,H$4,0),"")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514"/>
      <c r="AB61" s="515"/>
      <c r="AC61" s="515"/>
      <c r="AD61" s="516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str">
        <f>IF(ISNA(VLOOKUP($B62,DS!$B$3:$K$1089,$C$4,0))=FALSE,VLOOKUP($B62,DS!$B$3:$K$1089,$C$4,0),"")</f>
        <v/>
      </c>
      <c r="D62" s="28" t="str">
        <f>IF(ISNA(VLOOKUP($B62,DS!$B$3:$K$1089,D$4,0))=FALSE,VLOOKUP($B62,DS!$B$3:$K$1089,D$4,0),"")</f>
        <v/>
      </c>
      <c r="E62" s="29" t="str">
        <f>IF(ISNA(VLOOKUP($B62,DS!$B$3:$K$1089,E$4,0))=FALSE,VLOOKUP($B62,DS!$B$3:$K$1089,E$4,0),"")</f>
        <v/>
      </c>
      <c r="F62" s="27" t="str">
        <f>IF(ISNA(VLOOKUP($B62,DS!$B$3:$K$1089,F$4,0))=FALSE,VLOOKUP($B62,DS!$B$3:$K$1089,F$4,0),"")</f>
        <v/>
      </c>
      <c r="G62" s="27" t="str">
        <f>IF(ISNA(VLOOKUP($B62,DS!$B$3:$K$1089,G$4,0))=FALSE,VLOOKUP($B62,DS!$B$3:$K$1089,G$4,0),"")</f>
        <v/>
      </c>
      <c r="H62" s="27" t="str">
        <f>IF(ISNA(VLOOKUP($B62,DS!$B$3:$K$1089,H$4,0))=FALSE,VLOOKUP($B62,DS!$B$3:$K$1089,H$4,0),"")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514"/>
      <c r="AB62" s="515"/>
      <c r="AC62" s="515"/>
      <c r="AD62" s="516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str">
        <f>IF(ISNA(VLOOKUP($B63,DS!$B$3:$K$1089,$C$4,0))=FALSE,VLOOKUP($B63,DS!$B$3:$K$1089,$C$4,0),"")</f>
        <v/>
      </c>
      <c r="D63" s="28" t="str">
        <f>IF(ISNA(VLOOKUP($B63,DS!$B$3:$K$1089,D$4,0))=FALSE,VLOOKUP($B63,DS!$B$3:$K$1089,D$4,0),"")</f>
        <v/>
      </c>
      <c r="E63" s="29" t="str">
        <f>IF(ISNA(VLOOKUP($B63,DS!$B$3:$K$1089,E$4,0))=FALSE,VLOOKUP($B63,DS!$B$3:$K$1089,E$4,0),"")</f>
        <v/>
      </c>
      <c r="F63" s="27" t="str">
        <f>IF(ISNA(VLOOKUP($B63,DS!$B$3:$K$1089,F$4,0))=FALSE,VLOOKUP($B63,DS!$B$3:$K$1089,F$4,0),"")</f>
        <v/>
      </c>
      <c r="G63" s="27" t="str">
        <f>IF(ISNA(VLOOKUP($B63,DS!$B$3:$K$1089,G$4,0))=FALSE,VLOOKUP($B63,DS!$B$3:$K$1089,G$4,0),"")</f>
        <v/>
      </c>
      <c r="H63" s="27" t="str">
        <f>IF(ISNA(VLOOKUP($B63,DS!$B$3:$K$1089,H$4,0))=FALSE,VLOOKUP($B63,DS!$B$3:$K$1089,H$4,0),"")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514"/>
      <c r="AB63" s="515"/>
      <c r="AC63" s="515"/>
      <c r="AD63" s="516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str">
        <f>IF(ISNA(VLOOKUP($B64,DS!$B$3:$K$1089,$C$4,0))=FALSE,VLOOKUP($B64,DS!$B$3:$K$1089,$C$4,0),"")</f>
        <v/>
      </c>
      <c r="D64" s="28" t="str">
        <f>IF(ISNA(VLOOKUP($B64,DS!$B$3:$K$1089,D$4,0))=FALSE,VLOOKUP($B64,DS!$B$3:$K$1089,D$4,0),"")</f>
        <v/>
      </c>
      <c r="E64" s="29" t="str">
        <f>IF(ISNA(VLOOKUP($B64,DS!$B$3:$K$1089,E$4,0))=FALSE,VLOOKUP($B64,DS!$B$3:$K$1089,E$4,0),"")</f>
        <v/>
      </c>
      <c r="F64" s="27" t="str">
        <f>IF(ISNA(VLOOKUP($B64,DS!$B$3:$K$1089,F$4,0))=FALSE,VLOOKUP($B64,DS!$B$3:$K$1089,F$4,0),"")</f>
        <v/>
      </c>
      <c r="G64" s="27" t="str">
        <f>IF(ISNA(VLOOKUP($B64,DS!$B$3:$K$1089,G$4,0))=FALSE,VLOOKUP($B64,DS!$B$3:$K$1089,G$4,0),"")</f>
        <v/>
      </c>
      <c r="H64" s="27" t="str">
        <f>IF(ISNA(VLOOKUP($B64,DS!$B$3:$K$1089,H$4,0))=FALSE,VLOOKUP($B64,DS!$B$3:$K$1089,H$4,0),"")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14"/>
      <c r="AB64" s="515"/>
      <c r="AC64" s="515"/>
      <c r="AD64" s="516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str">
        <f>IF(ISNA(VLOOKUP($B65,DS!$B$3:$K$1089,$C$4,0))=FALSE,VLOOKUP($B65,DS!$B$3:$K$1089,$C$4,0),"")</f>
        <v/>
      </c>
      <c r="D65" s="28" t="str">
        <f>IF(ISNA(VLOOKUP($B65,DS!$B$3:$K$1089,D$4,0))=FALSE,VLOOKUP($B65,DS!$B$3:$K$1089,D$4,0),"")</f>
        <v/>
      </c>
      <c r="E65" s="29" t="str">
        <f>IF(ISNA(VLOOKUP($B65,DS!$B$3:$K$1089,E$4,0))=FALSE,VLOOKUP($B65,DS!$B$3:$K$1089,E$4,0),"")</f>
        <v/>
      </c>
      <c r="F65" s="27" t="str">
        <f>IF(ISNA(VLOOKUP($B65,DS!$B$3:$K$1089,F$4,0))=FALSE,VLOOKUP($B65,DS!$B$3:$K$1089,F$4,0),"")</f>
        <v/>
      </c>
      <c r="G65" s="27" t="str">
        <f>IF(ISNA(VLOOKUP($B65,DS!$B$3:$K$1089,G$4,0))=FALSE,VLOOKUP($B65,DS!$B$3:$K$1089,G$4,0),"")</f>
        <v/>
      </c>
      <c r="H65" s="27" t="str">
        <f>IF(ISNA(VLOOKUP($B65,DS!$B$3:$K$1089,H$4,0))=FALSE,VLOOKUP($B65,DS!$B$3:$K$1089,H$4,0),"")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14"/>
      <c r="AB65" s="515"/>
      <c r="AC65" s="515"/>
      <c r="AD65" s="516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str">
        <f>IF(ISNA(VLOOKUP($B66,DS!$B$3:$K$1089,$C$4,0))=FALSE,VLOOKUP($B66,DS!$B$3:$K$1089,$C$4,0),"")</f>
        <v/>
      </c>
      <c r="D66" s="28" t="str">
        <f>IF(ISNA(VLOOKUP($B66,DS!$B$3:$K$1089,D$4,0))=FALSE,VLOOKUP($B66,DS!$B$3:$K$1089,D$4,0),"")</f>
        <v/>
      </c>
      <c r="E66" s="29" t="str">
        <f>IF(ISNA(VLOOKUP($B66,DS!$B$3:$K$1089,E$4,0))=FALSE,VLOOKUP($B66,DS!$B$3:$K$1089,E$4,0),"")</f>
        <v/>
      </c>
      <c r="F66" s="27" t="str">
        <f>IF(ISNA(VLOOKUP($B66,DS!$B$3:$K$1089,F$4,0))=FALSE,VLOOKUP($B66,DS!$B$3:$K$1089,F$4,0),"")</f>
        <v/>
      </c>
      <c r="G66" s="27" t="str">
        <f>IF(ISNA(VLOOKUP($B66,DS!$B$3:$K$1089,G$4,0))=FALSE,VLOOKUP($B66,DS!$B$3:$K$1089,G$4,0),"")</f>
        <v/>
      </c>
      <c r="H66" s="27" t="str">
        <f>IF(ISNA(VLOOKUP($B66,DS!$B$3:$K$1089,H$4,0))=FALSE,VLOOKUP($B66,DS!$B$3:$K$1089,H$4,0),"")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514"/>
      <c r="AB66" s="515"/>
      <c r="AC66" s="515"/>
      <c r="AD66" s="516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str">
        <f>IF(ISNA(VLOOKUP($B67,DS!$B$3:$K$1089,$C$4,0))=FALSE,VLOOKUP($B67,DS!$B$3:$K$1089,$C$4,0),"")</f>
        <v/>
      </c>
      <c r="D67" s="28" t="str">
        <f>IF(ISNA(VLOOKUP($B67,DS!$B$3:$K$1089,D$4,0))=FALSE,VLOOKUP($B67,DS!$B$3:$K$1089,D$4,0),"")</f>
        <v/>
      </c>
      <c r="E67" s="29" t="str">
        <f>IF(ISNA(VLOOKUP($B67,DS!$B$3:$K$1089,E$4,0))=FALSE,VLOOKUP($B67,DS!$B$3:$K$1089,E$4,0),"")</f>
        <v/>
      </c>
      <c r="F67" s="27" t="str">
        <f>IF(ISNA(VLOOKUP($B67,DS!$B$3:$K$1089,F$4,0))=FALSE,VLOOKUP($B67,DS!$B$3:$K$1089,F$4,0),"")</f>
        <v/>
      </c>
      <c r="G67" s="27" t="str">
        <f>IF(ISNA(VLOOKUP($B67,DS!$B$3:$K$1089,G$4,0))=FALSE,VLOOKUP($B67,DS!$B$3:$K$1089,G$4,0),"")</f>
        <v/>
      </c>
      <c r="H67" s="27" t="str">
        <f>IF(ISNA(VLOOKUP($B67,DS!$B$3:$K$1089,H$4,0))=FALSE,VLOOKUP($B67,DS!$B$3:$K$1089,H$4,0),"")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514"/>
      <c r="AB67" s="515"/>
      <c r="AC67" s="515"/>
      <c r="AD67" s="516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str">
        <f>IF(ISNA(VLOOKUP($B68,DS!$B$3:$K$1089,$C$4,0))=FALSE,VLOOKUP($B68,DS!$B$3:$K$1089,$C$4,0),"")</f>
        <v/>
      </c>
      <c r="D68" s="28" t="str">
        <f>IF(ISNA(VLOOKUP($B68,DS!$B$3:$K$1089,D$4,0))=FALSE,VLOOKUP($B68,DS!$B$3:$K$1089,D$4,0),"")</f>
        <v/>
      </c>
      <c r="E68" s="29" t="str">
        <f>IF(ISNA(VLOOKUP($B68,DS!$B$3:$K$1089,E$4,0))=FALSE,VLOOKUP($B68,DS!$B$3:$K$1089,E$4,0),"")</f>
        <v/>
      </c>
      <c r="F68" s="27" t="str">
        <f>IF(ISNA(VLOOKUP($B68,DS!$B$3:$K$1089,F$4,0))=FALSE,VLOOKUP($B68,DS!$B$3:$K$1089,F$4,0),"")</f>
        <v/>
      </c>
      <c r="G68" s="27" t="str">
        <f>IF(ISNA(VLOOKUP($B68,DS!$B$3:$K$1089,G$4,0))=FALSE,VLOOKUP($B68,DS!$B$3:$K$1089,G$4,0),"")</f>
        <v/>
      </c>
      <c r="H68" s="27" t="str">
        <f>IF(ISNA(VLOOKUP($B68,DS!$B$3:$K$1089,H$4,0))=FALSE,VLOOKUP($B68,DS!$B$3:$K$1089,H$4,0),"")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514"/>
      <c r="AB68" s="515"/>
      <c r="AC68" s="515"/>
      <c r="AD68" s="516"/>
    </row>
    <row r="69" spans="1:30" s="1" customFormat="1" ht="19.5" hidden="1" customHeight="1">
      <c r="A69" s="46">
        <v>45</v>
      </c>
      <c r="B69" s="46" t="str">
        <f t="shared" si="0"/>
        <v>15E3045</v>
      </c>
      <c r="C69" s="47" t="str">
        <f>IF(ISNA(VLOOKUP($B69,DS!$B$3:$K$1089,$C$4,0))=FALSE,VLOOKUP($B69,DS!$B$3:$K$1089,$C$4,0),"")</f>
        <v/>
      </c>
      <c r="D69" s="48" t="str">
        <f>IF(ISNA(VLOOKUP($B69,DS!$B$3:$K$1089,D$4,0))=FALSE,VLOOKUP($B69,DS!$B$3:$K$1089,D$4,0),"")</f>
        <v/>
      </c>
      <c r="E69" s="49" t="str">
        <f>IF(ISNA(VLOOKUP($B69,DS!$B$3:$K$1089,E$4,0))=FALSE,VLOOKUP($B69,DS!$B$3:$K$1089,E$4,0),"")</f>
        <v/>
      </c>
      <c r="F69" s="47" t="str">
        <f>IF(ISNA(VLOOKUP($B69,DS!$B$3:$K$1089,F$4,0))=FALSE,VLOOKUP($B69,DS!$B$3:$K$1089,F$4,0),"")</f>
        <v/>
      </c>
      <c r="G69" s="47" t="str">
        <f>IF(ISNA(VLOOKUP($B69,DS!$B$3:$K$1089,G$4,0))=FALSE,VLOOKUP($B69,DS!$B$3:$K$1089,G$4,0),"")</f>
        <v/>
      </c>
      <c r="H69" s="47" t="str">
        <f>IF(ISNA(VLOOKUP($B69,DS!$B$3:$K$1089,H$4,0))=FALSE,VLOOKUP($B69,DS!$B$3:$K$1089,H$4,0),"")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511"/>
      <c r="AB69" s="512"/>
      <c r="AC69" s="512"/>
      <c r="AD69" s="513"/>
    </row>
    <row r="70" spans="1:30" s="1" customFormat="1" hidden="1">
      <c r="A70" s="21" t="s">
        <v>26</v>
      </c>
      <c r="B70" s="21"/>
      <c r="C70" s="21"/>
      <c r="D70" s="45"/>
      <c r="E70" s="45"/>
      <c r="F70" s="45"/>
      <c r="G70" s="45"/>
      <c r="S70" s="517" t="s">
        <v>31</v>
      </c>
      <c r="T70" s="517"/>
      <c r="U70" s="517"/>
      <c r="V70" s="517"/>
      <c r="W70" s="517"/>
      <c r="X70" s="517"/>
      <c r="Y70" s="517"/>
      <c r="Z70" s="517"/>
      <c r="AA70" s="517"/>
    </row>
    <row r="71" spans="1:30" s="1" customFormat="1" hidden="1">
      <c r="A71" s="31" t="s">
        <v>27</v>
      </c>
      <c r="B71" s="31"/>
      <c r="C71" s="31"/>
      <c r="D71" s="21"/>
      <c r="E71" s="21"/>
      <c r="F71" s="21"/>
      <c r="G71" s="21"/>
      <c r="K71" s="517" t="s">
        <v>23</v>
      </c>
      <c r="L71" s="517"/>
      <c r="M71" s="517"/>
      <c r="N71" s="517"/>
      <c r="O71" s="517"/>
      <c r="P71" s="517"/>
      <c r="Q71" s="517"/>
      <c r="R71" s="517"/>
      <c r="T71" s="21"/>
      <c r="U71" s="21"/>
      <c r="V71" s="517" t="s">
        <v>24</v>
      </c>
      <c r="W71" s="517"/>
      <c r="X71" s="517"/>
      <c r="Y71" s="517"/>
      <c r="Z71" s="517"/>
      <c r="AA71" s="517"/>
    </row>
    <row r="72" spans="1:30" s="1" customFormat="1" hidden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517" t="s">
        <v>25</v>
      </c>
      <c r="L72" s="517"/>
      <c r="M72" s="517"/>
      <c r="N72" s="517"/>
      <c r="O72" s="517"/>
      <c r="P72" s="517"/>
      <c r="Q72" s="517"/>
      <c r="R72" s="517"/>
      <c r="S72" s="30"/>
      <c r="T72" s="30"/>
      <c r="U72" s="30"/>
      <c r="V72" s="517" t="s">
        <v>25</v>
      </c>
      <c r="W72" s="517"/>
      <c r="X72" s="517"/>
      <c r="Y72" s="517"/>
      <c r="Z72" s="517"/>
      <c r="AA72" s="517"/>
    </row>
    <row r="73" spans="1:30" s="1" customFormat="1" hidden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66" t="s">
        <v>57</v>
      </c>
      <c r="B75" s="67"/>
      <c r="C75" s="67"/>
      <c r="D75" s="68"/>
      <c r="E75" s="68"/>
      <c r="F75" s="67"/>
      <c r="G75" s="67"/>
      <c r="H75" s="67"/>
    </row>
    <row r="76" spans="1:30" s="1" customFormat="1" hidden="1">
      <c r="A76" s="66" t="s">
        <v>56</v>
      </c>
      <c r="B76" s="67"/>
      <c r="C76" s="67"/>
      <c r="D76" s="68"/>
      <c r="E76" s="68"/>
      <c r="F76" s="67"/>
      <c r="G76" s="67"/>
      <c r="H76" s="67"/>
    </row>
    <row r="77" spans="1:30" s="1" customFormat="1" ht="16.5" hidden="1" customHeight="1">
      <c r="D77" s="21"/>
      <c r="E77" s="21"/>
      <c r="AB77" s="65" t="s">
        <v>54</v>
      </c>
      <c r="AC77" s="62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str">
        <f>IF(ISNA(VLOOKUP($B78,DS!$B$3:$K$1089,$C$4,0))=FALSE,VLOOKUP($B78,DS!$B$3:$K$1089,$C$4,0),"")</f>
        <v/>
      </c>
      <c r="D78" s="34" t="str">
        <f>IF(ISNA(VLOOKUP($B78,DS!$B$3:$K$1089,D$4,0))=FALSE,VLOOKUP($B78,DS!$B$3:$K$1089,D$4,0),"")</f>
        <v/>
      </c>
      <c r="E78" s="35" t="str">
        <f>IF(ISNA(VLOOKUP($B78,DS!$B$3:$K$1089,E$4,0))=FALSE,VLOOKUP($B78,DS!$B$3:$K$1089,E$4,0),"")</f>
        <v/>
      </c>
      <c r="F78" s="19" t="str">
        <f>IF(ISNA(VLOOKUP($B78,DS!$B$3:$K$1089,F$4,0))=FALSE,VLOOKUP($B78,DS!$B$3:$K$1089,F$4,0),"")</f>
        <v/>
      </c>
      <c r="G78" s="19" t="str">
        <f>IF(ISNA(VLOOKUP($B78,DS!$B$3:$K$1089,G$4,0))=FALSE,VLOOKUP($B78,DS!$B$3:$K$1089,G$4,0),"")</f>
        <v/>
      </c>
      <c r="H78" s="19" t="str">
        <f>IF(ISNA(VLOOKUP($B78,DS!$B$3:$K$1089,H$4,0))=FALSE,VLOOKUP($B78,DS!$B$3:$K$1089,H$4,0),"")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18"/>
      <c r="AB78" s="519"/>
      <c r="AC78" s="519"/>
      <c r="AD78" s="52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str">
        <f>IF(ISNA(VLOOKUP($B79,DS!$B$3:$K$1089,$C$4,0))=FALSE,VLOOKUP($B79,DS!$B$3:$K$1089,$C$4,0),"")</f>
        <v/>
      </c>
      <c r="D79" s="28" t="str">
        <f>IF(ISNA(VLOOKUP($B79,DS!$B$3:$K$1089,D$4,0))=FALSE,VLOOKUP($B79,DS!$B$3:$K$1089,D$4,0),"")</f>
        <v/>
      </c>
      <c r="E79" s="29" t="str">
        <f>IF(ISNA(VLOOKUP($B79,DS!$B$3:$K$1089,E$4,0))=FALSE,VLOOKUP($B79,DS!$B$3:$K$1089,E$4,0),"")</f>
        <v/>
      </c>
      <c r="F79" s="27" t="str">
        <f>IF(ISNA(VLOOKUP($B79,DS!$B$3:$K$1089,F$4,0))=FALSE,VLOOKUP($B79,DS!$B$3:$K$1089,F$4,0),"")</f>
        <v/>
      </c>
      <c r="G79" s="27" t="str">
        <f>IF(ISNA(VLOOKUP($B79,DS!$B$3:$K$1089,G$4,0))=FALSE,VLOOKUP($B79,DS!$B$3:$K$1089,G$4,0),"")</f>
        <v/>
      </c>
      <c r="H79" s="27" t="str">
        <f>IF(ISNA(VLOOKUP($B79,DS!$B$3:$K$1089,H$4,0))=FALSE,VLOOKUP($B79,DS!$B$3:$K$1089,H$4,0),"")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514"/>
      <c r="AB79" s="515"/>
      <c r="AC79" s="515"/>
      <c r="AD79" s="516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str">
        <f>IF(ISNA(VLOOKUP($B80,DS!$B$3:$K$1089,$C$4,0))=FALSE,VLOOKUP($B80,DS!$B$3:$K$1089,$C$4,0),"")</f>
        <v/>
      </c>
      <c r="D80" s="28" t="str">
        <f>IF(ISNA(VLOOKUP($B80,DS!$B$3:$K$1089,D$4,0))=FALSE,VLOOKUP($B80,DS!$B$3:$K$1089,D$4,0),"")</f>
        <v/>
      </c>
      <c r="E80" s="29" t="str">
        <f>IF(ISNA(VLOOKUP($B80,DS!$B$3:$K$1089,E$4,0))=FALSE,VLOOKUP($B80,DS!$B$3:$K$1089,E$4,0),"")</f>
        <v/>
      </c>
      <c r="F80" s="27" t="str">
        <f>IF(ISNA(VLOOKUP($B80,DS!$B$3:$K$1089,F$4,0))=FALSE,VLOOKUP($B80,DS!$B$3:$K$1089,F$4,0),"")</f>
        <v/>
      </c>
      <c r="G80" s="27" t="str">
        <f>IF(ISNA(VLOOKUP($B80,DS!$B$3:$K$1089,G$4,0))=FALSE,VLOOKUP($B80,DS!$B$3:$K$1089,G$4,0),"")</f>
        <v/>
      </c>
      <c r="H80" s="27" t="str">
        <f>IF(ISNA(VLOOKUP($B80,DS!$B$3:$K$1089,H$4,0))=FALSE,VLOOKUP($B80,DS!$B$3:$K$1089,H$4,0),"")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514"/>
      <c r="AB80" s="515"/>
      <c r="AC80" s="515"/>
      <c r="AD80" s="516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str">
        <f>IF(ISNA(VLOOKUP($B81,DS!$B$3:$K$1089,$C$4,0))=FALSE,VLOOKUP($B81,DS!$B$3:$K$1089,$C$4,0),"")</f>
        <v/>
      </c>
      <c r="D81" s="28" t="str">
        <f>IF(ISNA(VLOOKUP($B81,DS!$B$3:$K$1089,D$4,0))=FALSE,VLOOKUP($B81,DS!$B$3:$K$1089,D$4,0),"")</f>
        <v/>
      </c>
      <c r="E81" s="29" t="str">
        <f>IF(ISNA(VLOOKUP($B81,DS!$B$3:$K$1089,E$4,0))=FALSE,VLOOKUP($B81,DS!$B$3:$K$1089,E$4,0),"")</f>
        <v/>
      </c>
      <c r="F81" s="27" t="str">
        <f>IF(ISNA(VLOOKUP($B81,DS!$B$3:$K$1089,F$4,0))=FALSE,VLOOKUP($B81,DS!$B$3:$K$1089,F$4,0),"")</f>
        <v/>
      </c>
      <c r="G81" s="27" t="str">
        <f>IF(ISNA(VLOOKUP($B81,DS!$B$3:$K$1089,G$4,0))=FALSE,VLOOKUP($B81,DS!$B$3:$K$1089,G$4,0),"")</f>
        <v/>
      </c>
      <c r="H81" s="27" t="str">
        <f>IF(ISNA(VLOOKUP($B81,DS!$B$3:$K$1089,H$4,0))=FALSE,VLOOKUP($B81,DS!$B$3:$K$1089,H$4,0),"")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514"/>
      <c r="AB81" s="515"/>
      <c r="AC81" s="515"/>
      <c r="AD81" s="516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str">
        <f>IF(ISNA(VLOOKUP($B82,DS!$B$3:$K$1089,$C$4,0))=FALSE,VLOOKUP($B82,DS!$B$3:$K$1089,$C$4,0),"")</f>
        <v/>
      </c>
      <c r="D82" s="28" t="str">
        <f>IF(ISNA(VLOOKUP($B82,DS!$B$3:$K$1089,D$4,0))=FALSE,VLOOKUP($B82,DS!$B$3:$K$1089,D$4,0),"")</f>
        <v/>
      </c>
      <c r="E82" s="29" t="str">
        <f>IF(ISNA(VLOOKUP($B82,DS!$B$3:$K$1089,E$4,0))=FALSE,VLOOKUP($B82,DS!$B$3:$K$1089,E$4,0),"")</f>
        <v/>
      </c>
      <c r="F82" s="27" t="str">
        <f>IF(ISNA(VLOOKUP($B82,DS!$B$3:$K$1089,F$4,0))=FALSE,VLOOKUP($B82,DS!$B$3:$K$1089,F$4,0),"")</f>
        <v/>
      </c>
      <c r="G82" s="27" t="str">
        <f>IF(ISNA(VLOOKUP($B82,DS!$B$3:$K$1089,G$4,0))=FALSE,VLOOKUP($B82,DS!$B$3:$K$1089,G$4,0),"")</f>
        <v/>
      </c>
      <c r="H82" s="27" t="str">
        <f>IF(ISNA(VLOOKUP($B82,DS!$B$3:$K$1089,H$4,0))=FALSE,VLOOKUP($B82,DS!$B$3:$K$1089,H$4,0),"")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514"/>
      <c r="AB82" s="515"/>
      <c r="AC82" s="515"/>
      <c r="AD82" s="516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str">
        <f>IF(ISNA(VLOOKUP($B83,DS!$B$3:$K$1089,$C$4,0))=FALSE,VLOOKUP($B83,DS!$B$3:$K$1089,$C$4,0),"")</f>
        <v/>
      </c>
      <c r="D83" s="28" t="str">
        <f>IF(ISNA(VLOOKUP($B83,DS!$B$3:$K$1089,D$4,0))=FALSE,VLOOKUP($B83,DS!$B$3:$K$1089,D$4,0),"")</f>
        <v/>
      </c>
      <c r="E83" s="29" t="str">
        <f>IF(ISNA(VLOOKUP($B83,DS!$B$3:$K$1089,E$4,0))=FALSE,VLOOKUP($B83,DS!$B$3:$K$1089,E$4,0),"")</f>
        <v/>
      </c>
      <c r="F83" s="27" t="str">
        <f>IF(ISNA(VLOOKUP($B83,DS!$B$3:$K$1089,F$4,0))=FALSE,VLOOKUP($B83,DS!$B$3:$K$1089,F$4,0),"")</f>
        <v/>
      </c>
      <c r="G83" s="27" t="str">
        <f>IF(ISNA(VLOOKUP($B83,DS!$B$3:$K$1089,G$4,0))=FALSE,VLOOKUP($B83,DS!$B$3:$K$1089,G$4,0),"")</f>
        <v/>
      </c>
      <c r="H83" s="27" t="str">
        <f>IF(ISNA(VLOOKUP($B83,DS!$B$3:$K$1089,H$4,0))=FALSE,VLOOKUP($B83,DS!$B$3:$K$1089,H$4,0),"")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514"/>
      <c r="AB83" s="515"/>
      <c r="AC83" s="515"/>
      <c r="AD83" s="516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str">
        <f>IF(ISNA(VLOOKUP($B84,DS!$B$3:$K$1089,$C$4,0))=FALSE,VLOOKUP($B84,DS!$B$3:$K$1089,$C$4,0),"")</f>
        <v/>
      </c>
      <c r="D84" s="28" t="str">
        <f>IF(ISNA(VLOOKUP($B84,DS!$B$3:$K$1089,D$4,0))=FALSE,VLOOKUP($B84,DS!$B$3:$K$1089,D$4,0),"")</f>
        <v/>
      </c>
      <c r="E84" s="29" t="str">
        <f>IF(ISNA(VLOOKUP($B84,DS!$B$3:$K$1089,E$4,0))=FALSE,VLOOKUP($B84,DS!$B$3:$K$1089,E$4,0),"")</f>
        <v/>
      </c>
      <c r="F84" s="27" t="str">
        <f>IF(ISNA(VLOOKUP($B84,DS!$B$3:$K$1089,F$4,0))=FALSE,VLOOKUP($B84,DS!$B$3:$K$1089,F$4,0),"")</f>
        <v/>
      </c>
      <c r="G84" s="27" t="str">
        <f>IF(ISNA(VLOOKUP($B84,DS!$B$3:$K$1089,G$4,0))=FALSE,VLOOKUP($B84,DS!$B$3:$K$1089,G$4,0),"")</f>
        <v/>
      </c>
      <c r="H84" s="27" t="str">
        <f>IF(ISNA(VLOOKUP($B84,DS!$B$3:$K$1089,H$4,0))=FALSE,VLOOKUP($B84,DS!$B$3:$K$1089,H$4,0),"")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514"/>
      <c r="AB84" s="515"/>
      <c r="AC84" s="515"/>
      <c r="AD84" s="516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str">
        <f>IF(ISNA(VLOOKUP($B85,DS!$B$3:$K$1089,$C$4,0))=FALSE,VLOOKUP($B85,DS!$B$3:$K$1089,$C$4,0),"")</f>
        <v/>
      </c>
      <c r="D85" s="28" t="str">
        <f>IF(ISNA(VLOOKUP($B85,DS!$B$3:$K$1089,D$4,0))=FALSE,VLOOKUP($B85,DS!$B$3:$K$1089,D$4,0),"")</f>
        <v/>
      </c>
      <c r="E85" s="29" t="str">
        <f>IF(ISNA(VLOOKUP($B85,DS!$B$3:$K$1089,E$4,0))=FALSE,VLOOKUP($B85,DS!$B$3:$K$1089,E$4,0),"")</f>
        <v/>
      </c>
      <c r="F85" s="27" t="str">
        <f>IF(ISNA(VLOOKUP($B85,DS!$B$3:$K$1089,F$4,0))=FALSE,VLOOKUP($B85,DS!$B$3:$K$1089,F$4,0),"")</f>
        <v/>
      </c>
      <c r="G85" s="27" t="str">
        <f>IF(ISNA(VLOOKUP($B85,DS!$B$3:$K$1089,G$4,0))=FALSE,VLOOKUP($B85,DS!$B$3:$K$1089,G$4,0),"")</f>
        <v/>
      </c>
      <c r="H85" s="27" t="str">
        <f>IF(ISNA(VLOOKUP($B85,DS!$B$3:$K$1089,H$4,0))=FALSE,VLOOKUP($B85,DS!$B$3:$K$1089,H$4,0),"")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514"/>
      <c r="AB85" s="515"/>
      <c r="AC85" s="515"/>
      <c r="AD85" s="516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str">
        <f>IF(ISNA(VLOOKUP($B86,DS!$B$3:$K$1089,$C$4,0))=FALSE,VLOOKUP($B86,DS!$B$3:$K$1089,$C$4,0),"")</f>
        <v/>
      </c>
      <c r="D86" s="28" t="str">
        <f>IF(ISNA(VLOOKUP($B86,DS!$B$3:$K$1089,D$4,0))=FALSE,VLOOKUP($B86,DS!$B$3:$K$1089,D$4,0),"")</f>
        <v/>
      </c>
      <c r="E86" s="29" t="str">
        <f>IF(ISNA(VLOOKUP($B86,DS!$B$3:$K$1089,E$4,0))=FALSE,VLOOKUP($B86,DS!$B$3:$K$1089,E$4,0),"")</f>
        <v/>
      </c>
      <c r="F86" s="27" t="str">
        <f>IF(ISNA(VLOOKUP($B86,DS!$B$3:$K$1089,F$4,0))=FALSE,VLOOKUP($B86,DS!$B$3:$K$1089,F$4,0),"")</f>
        <v/>
      </c>
      <c r="G86" s="27" t="str">
        <f>IF(ISNA(VLOOKUP($B86,DS!$B$3:$K$1089,G$4,0))=FALSE,VLOOKUP($B86,DS!$B$3:$K$1089,G$4,0),"")</f>
        <v/>
      </c>
      <c r="H86" s="27" t="str">
        <f>IF(ISNA(VLOOKUP($B86,DS!$B$3:$K$1089,H$4,0))=FALSE,VLOOKUP($B86,DS!$B$3:$K$1089,H$4,0),"")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14"/>
      <c r="AB86" s="515"/>
      <c r="AC86" s="515"/>
      <c r="AD86" s="516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str">
        <f>IF(ISNA(VLOOKUP($B87,DS!$B$3:$K$1089,$C$4,0))=FALSE,VLOOKUP($B87,DS!$B$3:$K$1089,$C$4,0),"")</f>
        <v/>
      </c>
      <c r="D87" s="28" t="str">
        <f>IF(ISNA(VLOOKUP($B87,DS!$B$3:$K$1089,D$4,0))=FALSE,VLOOKUP($B87,DS!$B$3:$K$1089,D$4,0),"")</f>
        <v/>
      </c>
      <c r="E87" s="29" t="str">
        <f>IF(ISNA(VLOOKUP($B87,DS!$B$3:$K$1089,E$4,0))=FALSE,VLOOKUP($B87,DS!$B$3:$K$1089,E$4,0),"")</f>
        <v/>
      </c>
      <c r="F87" s="27" t="str">
        <f>IF(ISNA(VLOOKUP($B87,DS!$B$3:$K$1089,F$4,0))=FALSE,VLOOKUP($B87,DS!$B$3:$K$1089,F$4,0),"")</f>
        <v/>
      </c>
      <c r="G87" s="27" t="str">
        <f>IF(ISNA(VLOOKUP($B87,DS!$B$3:$K$1089,G$4,0))=FALSE,VLOOKUP($B87,DS!$B$3:$K$1089,G$4,0),"")</f>
        <v/>
      </c>
      <c r="H87" s="27" t="str">
        <f>IF(ISNA(VLOOKUP($B87,DS!$B$3:$K$1089,H$4,0))=FALSE,VLOOKUP($B87,DS!$B$3:$K$1089,H$4,0),"")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514"/>
      <c r="AB87" s="515"/>
      <c r="AC87" s="515"/>
      <c r="AD87" s="516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str">
        <f>IF(ISNA(VLOOKUP($B88,DS!$B$3:$K$1089,$C$4,0))=FALSE,VLOOKUP($B88,DS!$B$3:$K$1089,$C$4,0),"")</f>
        <v/>
      </c>
      <c r="D88" s="28" t="str">
        <f>IF(ISNA(VLOOKUP($B88,DS!$B$3:$K$1089,D$4,0))=FALSE,VLOOKUP($B88,DS!$B$3:$K$1089,D$4,0),"")</f>
        <v/>
      </c>
      <c r="E88" s="29" t="str">
        <f>IF(ISNA(VLOOKUP($B88,DS!$B$3:$K$1089,E$4,0))=FALSE,VLOOKUP($B88,DS!$B$3:$K$1089,E$4,0),"")</f>
        <v/>
      </c>
      <c r="F88" s="27" t="str">
        <f>IF(ISNA(VLOOKUP($B88,DS!$B$3:$K$1089,F$4,0))=FALSE,VLOOKUP($B88,DS!$B$3:$K$1089,F$4,0),"")</f>
        <v/>
      </c>
      <c r="G88" s="27" t="str">
        <f>IF(ISNA(VLOOKUP($B88,DS!$B$3:$K$1089,G$4,0))=FALSE,VLOOKUP($B88,DS!$B$3:$K$1089,G$4,0),"")</f>
        <v/>
      </c>
      <c r="H88" s="27" t="str">
        <f>IF(ISNA(VLOOKUP($B88,DS!$B$3:$K$1089,H$4,0))=FALSE,VLOOKUP($B88,DS!$B$3:$K$1089,H$4,0),"")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514"/>
      <c r="AB88" s="515"/>
      <c r="AC88" s="515"/>
      <c r="AD88" s="516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str">
        <f>IF(ISNA(VLOOKUP($B89,DS!$B$3:$K$1089,$C$4,0))=FALSE,VLOOKUP($B89,DS!$B$3:$K$1089,$C$4,0),"")</f>
        <v/>
      </c>
      <c r="D89" s="28" t="str">
        <f>IF(ISNA(VLOOKUP($B89,DS!$B$3:$K$1089,D$4,0))=FALSE,VLOOKUP($B89,DS!$B$3:$K$1089,D$4,0),"")</f>
        <v/>
      </c>
      <c r="E89" s="29" t="str">
        <f>IF(ISNA(VLOOKUP($B89,DS!$B$3:$K$1089,E$4,0))=FALSE,VLOOKUP($B89,DS!$B$3:$K$1089,E$4,0),"")</f>
        <v/>
      </c>
      <c r="F89" s="27" t="str">
        <f>IF(ISNA(VLOOKUP($B89,DS!$B$3:$K$1089,F$4,0))=FALSE,VLOOKUP($B89,DS!$B$3:$K$1089,F$4,0),"")</f>
        <v/>
      </c>
      <c r="G89" s="27" t="str">
        <f>IF(ISNA(VLOOKUP($B89,DS!$B$3:$K$1089,G$4,0))=FALSE,VLOOKUP($B89,DS!$B$3:$K$1089,G$4,0),"")</f>
        <v/>
      </c>
      <c r="H89" s="27" t="str">
        <f>IF(ISNA(VLOOKUP($B89,DS!$B$3:$K$1089,H$4,0))=FALSE,VLOOKUP($B89,DS!$B$3:$K$1089,H$4,0),"")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514"/>
      <c r="AB89" s="515"/>
      <c r="AC89" s="515"/>
      <c r="AD89" s="516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str">
        <f>IF(ISNA(VLOOKUP($B90,DS!$B$3:$K$1089,$C$4,0))=FALSE,VLOOKUP($B90,DS!$B$3:$K$1089,$C$4,0),"")</f>
        <v/>
      </c>
      <c r="D90" s="28" t="str">
        <f>IF(ISNA(VLOOKUP($B90,DS!$B$3:$K$1089,D$4,0))=FALSE,VLOOKUP($B90,DS!$B$3:$K$1089,D$4,0),"")</f>
        <v/>
      </c>
      <c r="E90" s="29" t="str">
        <f>IF(ISNA(VLOOKUP($B90,DS!$B$3:$K$1089,E$4,0))=FALSE,VLOOKUP($B90,DS!$B$3:$K$1089,E$4,0),"")</f>
        <v/>
      </c>
      <c r="F90" s="27" t="str">
        <f>IF(ISNA(VLOOKUP($B90,DS!$B$3:$K$1089,F$4,0))=FALSE,VLOOKUP($B90,DS!$B$3:$K$1089,F$4,0),"")</f>
        <v/>
      </c>
      <c r="G90" s="27" t="str">
        <f>IF(ISNA(VLOOKUP($B90,DS!$B$3:$K$1089,G$4,0))=FALSE,VLOOKUP($B90,DS!$B$3:$K$1089,G$4,0),"")</f>
        <v/>
      </c>
      <c r="H90" s="27" t="str">
        <f>IF(ISNA(VLOOKUP($B90,DS!$B$3:$K$1089,H$4,0))=FALSE,VLOOKUP($B90,DS!$B$3:$K$1089,H$4,0),"")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514"/>
      <c r="AB90" s="515"/>
      <c r="AC90" s="515"/>
      <c r="AD90" s="516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str">
        <f>IF(ISNA(VLOOKUP($B91,DS!$B$3:$K$1089,$C$4,0))=FALSE,VLOOKUP($B91,DS!$B$3:$K$1089,$C$4,0),"")</f>
        <v/>
      </c>
      <c r="D91" s="28" t="str">
        <f>IF(ISNA(VLOOKUP($B91,DS!$B$3:$K$1089,D$4,0))=FALSE,VLOOKUP($B91,DS!$B$3:$K$1089,D$4,0),"")</f>
        <v/>
      </c>
      <c r="E91" s="29" t="str">
        <f>IF(ISNA(VLOOKUP($B91,DS!$B$3:$K$1089,E$4,0))=FALSE,VLOOKUP($B91,DS!$B$3:$K$1089,E$4,0),"")</f>
        <v/>
      </c>
      <c r="F91" s="27" t="str">
        <f>IF(ISNA(VLOOKUP($B91,DS!$B$3:$K$1089,F$4,0))=FALSE,VLOOKUP($B91,DS!$B$3:$K$1089,F$4,0),"")</f>
        <v/>
      </c>
      <c r="G91" s="27" t="str">
        <f>IF(ISNA(VLOOKUP($B91,DS!$B$3:$K$1089,G$4,0))=FALSE,VLOOKUP($B91,DS!$B$3:$K$1089,G$4,0),"")</f>
        <v/>
      </c>
      <c r="H91" s="27" t="str">
        <f>IF(ISNA(VLOOKUP($B91,DS!$B$3:$K$1089,H$4,0))=FALSE,VLOOKUP($B91,DS!$B$3:$K$1089,H$4,0),"")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514"/>
      <c r="AB91" s="515"/>
      <c r="AC91" s="515"/>
      <c r="AD91" s="516"/>
    </row>
    <row r="92" spans="1:30" s="1" customFormat="1" ht="19.5" hidden="1" customHeight="1">
      <c r="A92" s="46">
        <v>60</v>
      </c>
      <c r="B92" s="46" t="str">
        <f t="shared" si="1"/>
        <v>15E3060</v>
      </c>
      <c r="C92" s="47" t="str">
        <f>IF(ISNA(VLOOKUP($B92,DS!$B$3:$K$1089,$C$4,0))=FALSE,VLOOKUP($B92,DS!$B$3:$K$1089,$C$4,0),"")</f>
        <v/>
      </c>
      <c r="D92" s="48" t="str">
        <f>IF(ISNA(VLOOKUP($B92,DS!$B$3:$K$1089,D$4,0))=FALSE,VLOOKUP($B92,DS!$B$3:$K$1089,D$4,0),"")</f>
        <v/>
      </c>
      <c r="E92" s="49" t="str">
        <f>IF(ISNA(VLOOKUP($B92,DS!$B$3:$K$1089,E$4,0))=FALSE,VLOOKUP($B92,DS!$B$3:$K$1089,E$4,0),"")</f>
        <v/>
      </c>
      <c r="F92" s="47" t="str">
        <f>IF(ISNA(VLOOKUP($B92,DS!$B$3:$K$1089,F$4,0))=FALSE,VLOOKUP($B92,DS!$B$3:$K$1089,F$4,0),"")</f>
        <v/>
      </c>
      <c r="G92" s="47" t="str">
        <f>IF(ISNA(VLOOKUP($B92,DS!$B$3:$K$1089,G$4,0))=FALSE,VLOOKUP($B92,DS!$B$3:$K$1089,G$4,0),"")</f>
        <v/>
      </c>
      <c r="H92" s="47" t="str">
        <f>IF(ISNA(VLOOKUP($B92,DS!$B$3:$K$1089,H$4,0))=FALSE,VLOOKUP($B92,DS!$B$3:$K$1089,H$4,0),"")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511"/>
      <c r="AB92" s="512"/>
      <c r="AC92" s="512"/>
      <c r="AD92" s="513"/>
    </row>
    <row r="93" spans="1:30" s="1" customFormat="1" hidden="1">
      <c r="A93" s="21" t="s">
        <v>26</v>
      </c>
      <c r="B93" s="21"/>
      <c r="C93" s="21"/>
      <c r="D93" s="45"/>
      <c r="E93" s="45"/>
      <c r="F93" s="45"/>
      <c r="G93" s="45"/>
      <c r="S93" s="517" t="s">
        <v>31</v>
      </c>
      <c r="T93" s="517"/>
      <c r="U93" s="517"/>
      <c r="V93" s="517"/>
      <c r="W93" s="517"/>
      <c r="X93" s="517"/>
      <c r="Y93" s="517"/>
      <c r="Z93" s="517"/>
      <c r="AA93" s="517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517" t="s">
        <v>23</v>
      </c>
      <c r="L94" s="517"/>
      <c r="M94" s="517"/>
      <c r="N94" s="517"/>
      <c r="O94" s="517"/>
      <c r="P94" s="517"/>
      <c r="Q94" s="517"/>
      <c r="R94" s="517"/>
      <c r="T94" s="21"/>
      <c r="U94" s="21"/>
      <c r="V94" s="517" t="s">
        <v>24</v>
      </c>
      <c r="W94" s="517"/>
      <c r="X94" s="517"/>
      <c r="Y94" s="517"/>
      <c r="Z94" s="517"/>
      <c r="AA94" s="517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517" t="s">
        <v>25</v>
      </c>
      <c r="L95" s="517"/>
      <c r="M95" s="517"/>
      <c r="N95" s="517"/>
      <c r="O95" s="517"/>
      <c r="P95" s="517"/>
      <c r="Q95" s="517"/>
      <c r="R95" s="517"/>
      <c r="S95" s="30"/>
      <c r="T95" s="30"/>
      <c r="U95" s="30"/>
      <c r="V95" s="517" t="s">
        <v>25</v>
      </c>
      <c r="W95" s="517"/>
      <c r="X95" s="517"/>
      <c r="Y95" s="517"/>
      <c r="Z95" s="517"/>
      <c r="AA95" s="517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6" t="s">
        <v>57</v>
      </c>
      <c r="B98" s="67"/>
      <c r="C98" s="67"/>
      <c r="D98" s="68"/>
      <c r="E98" s="68"/>
      <c r="F98" s="67"/>
      <c r="G98" s="67"/>
      <c r="H98" s="67"/>
    </row>
    <row r="99" spans="1:29" s="1" customFormat="1" hidden="1">
      <c r="A99" s="66" t="s">
        <v>56</v>
      </c>
      <c r="B99" s="67"/>
      <c r="C99" s="67"/>
      <c r="D99" s="68"/>
      <c r="E99" s="68"/>
      <c r="F99" s="67"/>
      <c r="G99" s="67"/>
      <c r="H99" s="67"/>
    </row>
    <row r="100" spans="1:29" s="1" customFormat="1" hidden="1">
      <c r="D100" s="21"/>
      <c r="E100" s="21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3:AD83"/>
    <mergeCell ref="AA84:AD84"/>
    <mergeCell ref="AA85:AD85"/>
    <mergeCell ref="AA86:AD86"/>
    <mergeCell ref="AA87:AD87"/>
    <mergeCell ref="AA78:AD78"/>
    <mergeCell ref="AA79:AD79"/>
    <mergeCell ref="AA80:AD80"/>
    <mergeCell ref="AA81:AD81"/>
    <mergeCell ref="AA82:AD82"/>
    <mergeCell ref="S70:AA70"/>
    <mergeCell ref="K71:R71"/>
    <mergeCell ref="V71:AA71"/>
    <mergeCell ref="K72:R72"/>
    <mergeCell ref="V72:AA72"/>
    <mergeCell ref="AA65:AD65"/>
    <mergeCell ref="AA66:AD66"/>
    <mergeCell ref="AA67:AD67"/>
    <mergeCell ref="AA68:AD68"/>
    <mergeCell ref="AA69:AD69"/>
    <mergeCell ref="AA60:AD60"/>
    <mergeCell ref="AA61:AD61"/>
    <mergeCell ref="AA62:AD62"/>
    <mergeCell ref="AA63:AD63"/>
    <mergeCell ref="AA64:AD64"/>
    <mergeCell ref="AA55:AD55"/>
    <mergeCell ref="AA56:AD56"/>
    <mergeCell ref="AA57:AD57"/>
    <mergeCell ref="AA58:AD58"/>
    <mergeCell ref="AA59:AD59"/>
    <mergeCell ref="S47:AA47"/>
    <mergeCell ref="K48:R48"/>
    <mergeCell ref="V48:AA48"/>
    <mergeCell ref="K49:R49"/>
    <mergeCell ref="V49:AA49"/>
    <mergeCell ref="AA42:AD42"/>
    <mergeCell ref="AA43:AD43"/>
    <mergeCell ref="AA44:AD44"/>
    <mergeCell ref="AA45:AD45"/>
    <mergeCell ref="AA46:AD46"/>
    <mergeCell ref="AA37:AD37"/>
    <mergeCell ref="AA38:AD38"/>
    <mergeCell ref="AA39:AD39"/>
    <mergeCell ref="AA40:AD40"/>
    <mergeCell ref="AA41:AD41"/>
    <mergeCell ref="AA32:AD32"/>
    <mergeCell ref="AA33:AD33"/>
    <mergeCell ref="AA34:AD34"/>
    <mergeCell ref="AA35:AD35"/>
    <mergeCell ref="AA36:AD36"/>
    <mergeCell ref="AA23:AD23"/>
    <mergeCell ref="S24:AA24"/>
    <mergeCell ref="K25:R25"/>
    <mergeCell ref="V25:AA25"/>
    <mergeCell ref="K26:R26"/>
    <mergeCell ref="V26:AA26"/>
    <mergeCell ref="AA18:AD18"/>
    <mergeCell ref="AA19:AD19"/>
    <mergeCell ref="AA20:AD20"/>
    <mergeCell ref="AA21:AD21"/>
    <mergeCell ref="AA22:AD22"/>
    <mergeCell ref="AA13:AD13"/>
    <mergeCell ref="AA14:AD14"/>
    <mergeCell ref="AA15:AD15"/>
    <mergeCell ref="AA16:AD16"/>
    <mergeCell ref="AA17:AD17"/>
    <mergeCell ref="S7:V7"/>
    <mergeCell ref="AA9:AD9"/>
    <mergeCell ref="AA10:AD10"/>
    <mergeCell ref="AA11:AD11"/>
    <mergeCell ref="AA12:AD12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36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30" t="s">
        <v>6</v>
      </c>
      <c r="B1" s="530"/>
      <c r="C1" s="530"/>
      <c r="D1" s="530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30" t="s">
        <v>7</v>
      </c>
      <c r="B2" s="530"/>
      <c r="C2" s="530"/>
      <c r="D2" s="530"/>
      <c r="E2" s="23"/>
      <c r="F2" s="4" t="s">
        <v>8</v>
      </c>
      <c r="G2" s="59" t="s">
        <v>48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548" t="s">
        <v>3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2">
        <v>14</v>
      </c>
      <c r="AB4" s="2"/>
      <c r="AC4" s="2"/>
    </row>
    <row r="5" spans="1:32" s="9" customFormat="1" ht="18" customHeight="1">
      <c r="A5" s="544" t="s">
        <v>2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F5" s="63"/>
    </row>
    <row r="6" spans="1:32" s="11" customFormat="1" ht="17.25" customHeight="1">
      <c r="A6" s="531" t="s">
        <v>4</v>
      </c>
      <c r="B6" s="10"/>
      <c r="C6" s="534" t="s">
        <v>9</v>
      </c>
      <c r="D6" s="541" t="s">
        <v>10</v>
      </c>
      <c r="E6" s="549" t="s">
        <v>11</v>
      </c>
      <c r="F6" s="537" t="s">
        <v>12</v>
      </c>
      <c r="G6" s="534" t="s">
        <v>13</v>
      </c>
      <c r="H6" s="537" t="s">
        <v>14</v>
      </c>
      <c r="I6" s="540" t="s">
        <v>15</v>
      </c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 t="s">
        <v>16</v>
      </c>
      <c r="Y6" s="540"/>
      <c r="Z6" s="540"/>
      <c r="AA6" s="521" t="s">
        <v>17</v>
      </c>
      <c r="AB6" s="522"/>
      <c r="AC6" s="522"/>
      <c r="AD6" s="523"/>
    </row>
    <row r="7" spans="1:32" s="11" customFormat="1" ht="63.75" customHeight="1">
      <c r="A7" s="532"/>
      <c r="B7" s="12"/>
      <c r="C7" s="535"/>
      <c r="D7" s="542"/>
      <c r="E7" s="550"/>
      <c r="F7" s="538"/>
      <c r="G7" s="535"/>
      <c r="H7" s="545"/>
      <c r="I7" s="13" t="s">
        <v>32</v>
      </c>
      <c r="J7" s="14" t="s">
        <v>35</v>
      </c>
      <c r="K7" s="547" t="s">
        <v>33</v>
      </c>
      <c r="L7" s="547"/>
      <c r="M7" s="547"/>
      <c r="N7" s="547"/>
      <c r="O7" s="547" t="s">
        <v>34</v>
      </c>
      <c r="P7" s="547"/>
      <c r="Q7" s="547"/>
      <c r="R7" s="547"/>
      <c r="S7" s="547" t="s">
        <v>36</v>
      </c>
      <c r="T7" s="547"/>
      <c r="U7" s="547"/>
      <c r="V7" s="547"/>
      <c r="W7" s="14" t="s">
        <v>37</v>
      </c>
      <c r="X7" s="14" t="s">
        <v>38</v>
      </c>
      <c r="Y7" s="14" t="s">
        <v>39</v>
      </c>
      <c r="Z7" s="14" t="s">
        <v>40</v>
      </c>
      <c r="AA7" s="524"/>
      <c r="AB7" s="525"/>
      <c r="AC7" s="525"/>
      <c r="AD7" s="526"/>
    </row>
    <row r="8" spans="1:32" s="18" customFormat="1" ht="21">
      <c r="A8" s="533"/>
      <c r="B8" s="15"/>
      <c r="C8" s="536"/>
      <c r="D8" s="543"/>
      <c r="E8" s="551"/>
      <c r="F8" s="539"/>
      <c r="G8" s="536"/>
      <c r="H8" s="546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27"/>
      <c r="AB8" s="528"/>
      <c r="AC8" s="528"/>
      <c r="AD8" s="529"/>
    </row>
    <row r="9" spans="1:32" s="1" customFormat="1" ht="19.5" customHeight="1">
      <c r="A9" s="26">
        <v>1</v>
      </c>
      <c r="B9" s="26" t="str">
        <f>$G$2&amp;TEXT(A9,"00")</f>
        <v>15E3901</v>
      </c>
      <c r="C9" s="27" t="str">
        <f>IF(ISNA(VLOOKUP($B9,DS!$B$3:$K$1089,$C$4,0))=FALSE,VLOOKUP($B9,DS!$B$3:$K$1089,$C$4,0),"")</f>
        <v/>
      </c>
      <c r="D9" s="28" t="str">
        <f>IF(ISNA(VLOOKUP($B9,DS!$B$3:$K$1089,D$4,0))=FALSE,VLOOKUP($B9,DS!$B$3:$K$1089,D$4,0),"")</f>
        <v/>
      </c>
      <c r="E9" s="29" t="str">
        <f>IF(ISNA(VLOOKUP($B9,DS!$B$3:$K$1089,E$4,0))=FALSE,VLOOKUP($B9,DS!$B$3:$K$1089,E$4,0),"")</f>
        <v/>
      </c>
      <c r="F9" s="27" t="str">
        <f>IF(ISNA(VLOOKUP($B9,DS!$B$3:$K$1089,F$4,0))=FALSE,VLOOKUP($B9,DS!$B$3:$K$1089,F$4,0),"")</f>
        <v/>
      </c>
      <c r="G9" s="27" t="str">
        <f>IF(ISNA(VLOOKUP($B9,DS!$B$3:$K$1089,G$4,0))=FALSE,VLOOKUP($B9,DS!$B$3:$K$1089,G$4,0),"")</f>
        <v/>
      </c>
      <c r="H9" s="27" t="str">
        <f>IF(ISNA(VLOOKUP($B9,DS!$B$3:$K$1089,H$4,0))=FALSE,VLOOKUP($B9,DS!$B$3:$K$1089,H$4,0),"")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552" t="str">
        <f>IF(ISNA(VLOOKUP($B9,DS!$B$3:$P$1089,AA$4,0))=FALSE,VLOOKUP($B9,DS!$B$3:$P$1089,AA$4,0),"")</f>
        <v/>
      </c>
      <c r="AB9" s="553" t="str">
        <f>IF(ISNA(VLOOKUP($B9,DS!$B$3:$K$1089,AB$4,0))=FALSE,VLOOKUP($B9,DS!$B$3:$K$1089,AB$4,0),"")</f>
        <v/>
      </c>
      <c r="AC9" s="553" t="str">
        <f>IF(ISNA(VLOOKUP($B9,DS!$B$3:$K$1089,AC$4,0))=FALSE,VLOOKUP($B9,DS!$B$3:$K$1089,AC$4,0),"")</f>
        <v/>
      </c>
      <c r="AD9" s="554" t="str">
        <f>IF(ISNA(VLOOKUP($B9,DS!$B$3:$K$1089,AD$4,0))=FALSE,VLOOKUP($B9,DS!$B$3:$K$1089,AD$4,0),"")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str">
        <f>IF(ISNA(VLOOKUP($B10,DS!$B$3:$K$1089,$C$4,0))=FALSE,VLOOKUP($B10,DS!$B$3:$K$1089,$C$4,0),"")</f>
        <v/>
      </c>
      <c r="D10" s="28" t="str">
        <f>IF(ISNA(VLOOKUP($B10,DS!$B$3:$K$1089,D$4,0))=FALSE,VLOOKUP($B10,DS!$B$3:$K$1089,D$4,0),"")</f>
        <v/>
      </c>
      <c r="E10" s="29" t="str">
        <f>IF(ISNA(VLOOKUP($B10,DS!$B$3:$K$1089,E$4,0))=FALSE,VLOOKUP($B10,DS!$B$3:$K$1089,E$4,0),"")</f>
        <v/>
      </c>
      <c r="F10" s="27" t="str">
        <f>IF(ISNA(VLOOKUP($B10,DS!$B$3:$K$1089,F$4,0))=FALSE,VLOOKUP($B10,DS!$B$3:$K$1089,F$4,0),"")</f>
        <v/>
      </c>
      <c r="G10" s="27" t="str">
        <f>IF(ISNA(VLOOKUP($B10,DS!$B$3:$K$1089,G$4,0))=FALSE,VLOOKUP($B10,DS!$B$3:$K$1089,G$4,0),"")</f>
        <v/>
      </c>
      <c r="H10" s="27" t="str">
        <f>IF(ISNA(VLOOKUP($B10,DS!$B$3:$K$1089,H$4,0))=FALSE,VLOOKUP($B10,DS!$B$3:$K$1089,H$4,0),"")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55" t="str">
        <f>IF(ISNA(VLOOKUP($B10,DS!$B$3:$P$1089,AA$4,0))=FALSE,VLOOKUP($B10,DS!$B$3:$P$1089,AA$4,0),"")</f>
        <v/>
      </c>
      <c r="AB10" s="556" t="str">
        <f>IF(ISNA(VLOOKUP($B10,DS!$B$3:$K$1089,AB$4,0))=FALSE,VLOOKUP($B10,DS!$B$3:$K$1089,AB$4,0),"")</f>
        <v/>
      </c>
      <c r="AC10" s="556" t="str">
        <f>IF(ISNA(VLOOKUP($B10,DS!$B$3:$K$1089,AC$4,0))=FALSE,VLOOKUP($B10,DS!$B$3:$K$1089,AC$4,0),"")</f>
        <v/>
      </c>
      <c r="AD10" s="557" t="str">
        <f>IF(ISNA(VLOOKUP($B10,DS!$B$3:$K$1089,AD$4,0))=FALSE,VLOOKUP($B10,DS!$B$3:$K$1089,AD$4,0),"")</f>
        <v/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str">
        <f>IF(ISNA(VLOOKUP($B11,DS!$B$3:$K$1089,$C$4,0))=FALSE,VLOOKUP($B11,DS!$B$3:$K$1089,$C$4,0),"")</f>
        <v/>
      </c>
      <c r="D11" s="28" t="str">
        <f>IF(ISNA(VLOOKUP($B11,DS!$B$3:$K$1089,D$4,0))=FALSE,VLOOKUP($B11,DS!$B$3:$K$1089,D$4,0),"")</f>
        <v/>
      </c>
      <c r="E11" s="29" t="str">
        <f>IF(ISNA(VLOOKUP($B11,DS!$B$3:$K$1089,E$4,0))=FALSE,VLOOKUP($B11,DS!$B$3:$K$1089,E$4,0),"")</f>
        <v/>
      </c>
      <c r="F11" s="27" t="str">
        <f>IF(ISNA(VLOOKUP($B11,DS!$B$3:$K$1089,F$4,0))=FALSE,VLOOKUP($B11,DS!$B$3:$K$1089,F$4,0),"")</f>
        <v/>
      </c>
      <c r="G11" s="27" t="str">
        <f>IF(ISNA(VLOOKUP($B11,DS!$B$3:$K$1089,G$4,0))=FALSE,VLOOKUP($B11,DS!$B$3:$K$1089,G$4,0),"")</f>
        <v/>
      </c>
      <c r="H11" s="27" t="str">
        <f>IF(ISNA(VLOOKUP($B11,DS!$B$3:$K$1089,H$4,0))=FALSE,VLOOKUP($B11,DS!$B$3:$K$1089,H$4,0),"")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555" t="str">
        <f>IF(ISNA(VLOOKUP($B11,DS!$B$3:$P$1089,AA$4,0))=FALSE,VLOOKUP($B11,DS!$B$3:$P$1089,AA$4,0),"")</f>
        <v/>
      </c>
      <c r="AB11" s="556" t="str">
        <f>IF(ISNA(VLOOKUP($B11,DS!$B$3:$K$1089,AB$4,0))=FALSE,VLOOKUP($B11,DS!$B$3:$K$1089,AB$4,0),"")</f>
        <v/>
      </c>
      <c r="AC11" s="556" t="str">
        <f>IF(ISNA(VLOOKUP($B11,DS!$B$3:$K$1089,AC$4,0))=FALSE,VLOOKUP($B11,DS!$B$3:$K$1089,AC$4,0),"")</f>
        <v/>
      </c>
      <c r="AD11" s="557" t="str">
        <f>IF(ISNA(VLOOKUP($B11,DS!$B$3:$K$1089,AD$4,0))=FALSE,VLOOKUP($B11,DS!$B$3:$K$1089,AD$4,0),"")</f>
        <v/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str">
        <f>IF(ISNA(VLOOKUP($B12,DS!$B$3:$K$1089,$C$4,0))=FALSE,VLOOKUP($B12,DS!$B$3:$K$1089,$C$4,0),"")</f>
        <v/>
      </c>
      <c r="D12" s="28" t="str">
        <f>IF(ISNA(VLOOKUP($B12,DS!$B$3:$K$1089,D$4,0))=FALSE,VLOOKUP($B12,DS!$B$3:$K$1089,D$4,0),"")</f>
        <v/>
      </c>
      <c r="E12" s="29" t="str">
        <f>IF(ISNA(VLOOKUP($B12,DS!$B$3:$K$1089,E$4,0))=FALSE,VLOOKUP($B12,DS!$B$3:$K$1089,E$4,0),"")</f>
        <v/>
      </c>
      <c r="F12" s="27" t="str">
        <f>IF(ISNA(VLOOKUP($B12,DS!$B$3:$K$1089,F$4,0))=FALSE,VLOOKUP($B12,DS!$B$3:$K$1089,F$4,0),"")</f>
        <v/>
      </c>
      <c r="G12" s="27" t="str">
        <f>IF(ISNA(VLOOKUP($B12,DS!$B$3:$K$1089,G$4,0))=FALSE,VLOOKUP($B12,DS!$B$3:$K$1089,G$4,0),"")</f>
        <v/>
      </c>
      <c r="H12" s="27" t="str">
        <f>IF(ISNA(VLOOKUP($B12,DS!$B$3:$K$1089,H$4,0))=FALSE,VLOOKUP($B12,DS!$B$3:$K$1089,H$4,0),"")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555" t="str">
        <f>IF(ISNA(VLOOKUP($B12,DS!$B$3:$P$1089,AA$4,0))=FALSE,VLOOKUP($B12,DS!$B$3:$P$1089,AA$4,0),"")</f>
        <v/>
      </c>
      <c r="AB12" s="556" t="str">
        <f>IF(ISNA(VLOOKUP($B12,DS!$B$3:$K$1089,AB$4,0))=FALSE,VLOOKUP($B12,DS!$B$3:$K$1089,AB$4,0),"")</f>
        <v/>
      </c>
      <c r="AC12" s="556" t="str">
        <f>IF(ISNA(VLOOKUP($B12,DS!$B$3:$K$1089,AC$4,0))=FALSE,VLOOKUP($B12,DS!$B$3:$K$1089,AC$4,0),"")</f>
        <v/>
      </c>
      <c r="AD12" s="557" t="str">
        <f>IF(ISNA(VLOOKUP($B12,DS!$B$3:$K$1089,AD$4,0))=FALSE,VLOOKUP($B12,DS!$B$3:$K$1089,AD$4,0),"")</f>
        <v/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str">
        <f>IF(ISNA(VLOOKUP($B13,DS!$B$3:$K$1089,$C$4,0))=FALSE,VLOOKUP($B13,DS!$B$3:$K$1089,$C$4,0),"")</f>
        <v/>
      </c>
      <c r="D13" s="28" t="str">
        <f>IF(ISNA(VLOOKUP($B13,DS!$B$3:$K$1089,D$4,0))=FALSE,VLOOKUP($B13,DS!$B$3:$K$1089,D$4,0),"")</f>
        <v/>
      </c>
      <c r="E13" s="29" t="str">
        <f>IF(ISNA(VLOOKUP($B13,DS!$B$3:$K$1089,E$4,0))=FALSE,VLOOKUP($B13,DS!$B$3:$K$1089,E$4,0),"")</f>
        <v/>
      </c>
      <c r="F13" s="27" t="str">
        <f>IF(ISNA(VLOOKUP($B13,DS!$B$3:$K$1089,F$4,0))=FALSE,VLOOKUP($B13,DS!$B$3:$K$1089,F$4,0),"")</f>
        <v/>
      </c>
      <c r="G13" s="27" t="str">
        <f>IF(ISNA(VLOOKUP($B13,DS!$B$3:$K$1089,G$4,0))=FALSE,VLOOKUP($B13,DS!$B$3:$K$1089,G$4,0),"")</f>
        <v/>
      </c>
      <c r="H13" s="27" t="str">
        <f>IF(ISNA(VLOOKUP($B13,DS!$B$3:$K$1089,H$4,0))=FALSE,VLOOKUP($B13,DS!$B$3:$K$1089,H$4,0),"")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555" t="str">
        <f>IF(ISNA(VLOOKUP($B13,DS!$B$3:$P$1089,AA$4,0))=FALSE,VLOOKUP($B13,DS!$B$3:$P$1089,AA$4,0),"")</f>
        <v/>
      </c>
      <c r="AB13" s="556" t="str">
        <f>IF(ISNA(VLOOKUP($B13,DS!$B$3:$K$1089,AB$4,0))=FALSE,VLOOKUP($B13,DS!$B$3:$K$1089,AB$4,0),"")</f>
        <v/>
      </c>
      <c r="AC13" s="556" t="str">
        <f>IF(ISNA(VLOOKUP($B13,DS!$B$3:$K$1089,AC$4,0))=FALSE,VLOOKUP($B13,DS!$B$3:$K$1089,AC$4,0),"")</f>
        <v/>
      </c>
      <c r="AD13" s="557" t="str">
        <f>IF(ISNA(VLOOKUP($B13,DS!$B$3:$K$1089,AD$4,0))=FALSE,VLOOKUP($B13,DS!$B$3:$K$1089,AD$4,0),"")</f>
        <v/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str">
        <f>IF(ISNA(VLOOKUP($B14,DS!$B$3:$K$1089,$C$4,0))=FALSE,VLOOKUP($B14,DS!$B$3:$K$1089,$C$4,0),"")</f>
        <v/>
      </c>
      <c r="D14" s="28" t="str">
        <f>IF(ISNA(VLOOKUP($B14,DS!$B$3:$K$1089,D$4,0))=FALSE,VLOOKUP($B14,DS!$B$3:$K$1089,D$4,0),"")</f>
        <v/>
      </c>
      <c r="E14" s="29" t="str">
        <f>IF(ISNA(VLOOKUP($B14,DS!$B$3:$K$1089,E$4,0))=FALSE,VLOOKUP($B14,DS!$B$3:$K$1089,E$4,0),"")</f>
        <v/>
      </c>
      <c r="F14" s="27" t="str">
        <f>IF(ISNA(VLOOKUP($B14,DS!$B$3:$K$1089,F$4,0))=FALSE,VLOOKUP($B14,DS!$B$3:$K$1089,F$4,0),"")</f>
        <v/>
      </c>
      <c r="G14" s="27" t="str">
        <f>IF(ISNA(VLOOKUP($B14,DS!$B$3:$K$1089,G$4,0))=FALSE,VLOOKUP($B14,DS!$B$3:$K$1089,G$4,0),"")</f>
        <v/>
      </c>
      <c r="H14" s="27" t="str">
        <f>IF(ISNA(VLOOKUP($B14,DS!$B$3:$K$1089,H$4,0))=FALSE,VLOOKUP($B14,DS!$B$3:$K$1089,H$4,0),"")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555" t="str">
        <f>IF(ISNA(VLOOKUP($B14,DS!$B$3:$P$1089,AA$4,0))=FALSE,VLOOKUP($B14,DS!$B$3:$P$1089,AA$4,0),"")</f>
        <v/>
      </c>
      <c r="AB14" s="556" t="str">
        <f>IF(ISNA(VLOOKUP($B14,DS!$B$3:$K$1089,AB$4,0))=FALSE,VLOOKUP($B14,DS!$B$3:$K$1089,AB$4,0),"")</f>
        <v/>
      </c>
      <c r="AC14" s="556" t="str">
        <f>IF(ISNA(VLOOKUP($B14,DS!$B$3:$K$1089,AC$4,0))=FALSE,VLOOKUP($B14,DS!$B$3:$K$1089,AC$4,0),"")</f>
        <v/>
      </c>
      <c r="AD14" s="557" t="str">
        <f>IF(ISNA(VLOOKUP($B14,DS!$B$3:$K$1089,AD$4,0))=FALSE,VLOOKUP($B14,DS!$B$3:$K$1089,AD$4,0),"")</f>
        <v/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str">
        <f>IF(ISNA(VLOOKUP($B15,DS!$B$3:$K$1089,$C$4,0))=FALSE,VLOOKUP($B15,DS!$B$3:$K$1089,$C$4,0),"")</f>
        <v/>
      </c>
      <c r="D15" s="28" t="str">
        <f>IF(ISNA(VLOOKUP($B15,DS!$B$3:$K$1089,D$4,0))=FALSE,VLOOKUP($B15,DS!$B$3:$K$1089,D$4,0),"")</f>
        <v/>
      </c>
      <c r="E15" s="29" t="str">
        <f>IF(ISNA(VLOOKUP($B15,DS!$B$3:$K$1089,E$4,0))=FALSE,VLOOKUP($B15,DS!$B$3:$K$1089,E$4,0),"")</f>
        <v/>
      </c>
      <c r="F15" s="27" t="str">
        <f>IF(ISNA(VLOOKUP($B15,DS!$B$3:$K$1089,F$4,0))=FALSE,VLOOKUP($B15,DS!$B$3:$K$1089,F$4,0),"")</f>
        <v/>
      </c>
      <c r="G15" s="27" t="str">
        <f>IF(ISNA(VLOOKUP($B15,DS!$B$3:$K$1089,G$4,0))=FALSE,VLOOKUP($B15,DS!$B$3:$K$1089,G$4,0),"")</f>
        <v/>
      </c>
      <c r="H15" s="27" t="str">
        <f>IF(ISNA(VLOOKUP($B15,DS!$B$3:$K$1089,H$4,0))=FALSE,VLOOKUP($B15,DS!$B$3:$K$1089,H$4,0),"")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555" t="str">
        <f>IF(ISNA(VLOOKUP($B15,DS!$B$3:$P$1089,AA$4,0))=FALSE,VLOOKUP($B15,DS!$B$3:$P$1089,AA$4,0),"")</f>
        <v/>
      </c>
      <c r="AB15" s="556" t="str">
        <f>IF(ISNA(VLOOKUP($B15,DS!$B$3:$K$1089,AB$4,0))=FALSE,VLOOKUP($B15,DS!$B$3:$K$1089,AB$4,0),"")</f>
        <v/>
      </c>
      <c r="AC15" s="556" t="str">
        <f>IF(ISNA(VLOOKUP($B15,DS!$B$3:$K$1089,AC$4,0))=FALSE,VLOOKUP($B15,DS!$B$3:$K$1089,AC$4,0),"")</f>
        <v/>
      </c>
      <c r="AD15" s="557" t="str">
        <f>IF(ISNA(VLOOKUP($B15,DS!$B$3:$K$1089,AD$4,0))=FALSE,VLOOKUP($B15,DS!$B$3:$K$1089,AD$4,0),"")</f>
        <v/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str">
        <f>IF(ISNA(VLOOKUP($B16,DS!$B$3:$K$1089,$C$4,0))=FALSE,VLOOKUP($B16,DS!$B$3:$K$1089,$C$4,0),"")</f>
        <v/>
      </c>
      <c r="D16" s="28" t="str">
        <f>IF(ISNA(VLOOKUP($B16,DS!$B$3:$K$1089,D$4,0))=FALSE,VLOOKUP($B16,DS!$B$3:$K$1089,D$4,0),"")</f>
        <v/>
      </c>
      <c r="E16" s="29" t="str">
        <f>IF(ISNA(VLOOKUP($B16,DS!$B$3:$K$1089,E$4,0))=FALSE,VLOOKUP($B16,DS!$B$3:$K$1089,E$4,0),"")</f>
        <v/>
      </c>
      <c r="F16" s="27" t="str">
        <f>IF(ISNA(VLOOKUP($B16,DS!$B$3:$K$1089,F$4,0))=FALSE,VLOOKUP($B16,DS!$B$3:$K$1089,F$4,0),"")</f>
        <v/>
      </c>
      <c r="G16" s="27" t="str">
        <f>IF(ISNA(VLOOKUP($B16,DS!$B$3:$K$1089,G$4,0))=FALSE,VLOOKUP($B16,DS!$B$3:$K$1089,G$4,0),"")</f>
        <v/>
      </c>
      <c r="H16" s="27" t="str">
        <f>IF(ISNA(VLOOKUP($B16,DS!$B$3:$K$1089,H$4,0))=FALSE,VLOOKUP($B16,DS!$B$3:$K$1089,H$4,0),"")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555" t="str">
        <f>IF(ISNA(VLOOKUP($B16,DS!$B$3:$P$1089,AA$4,0))=FALSE,VLOOKUP($B16,DS!$B$3:$P$1089,AA$4,0),"")</f>
        <v/>
      </c>
      <c r="AB16" s="556" t="str">
        <f>IF(ISNA(VLOOKUP($B16,DS!$B$3:$K$1089,AB$4,0))=FALSE,VLOOKUP($B16,DS!$B$3:$K$1089,AB$4,0),"")</f>
        <v/>
      </c>
      <c r="AC16" s="556" t="str">
        <f>IF(ISNA(VLOOKUP($B16,DS!$B$3:$K$1089,AC$4,0))=FALSE,VLOOKUP($B16,DS!$B$3:$K$1089,AC$4,0),"")</f>
        <v/>
      </c>
      <c r="AD16" s="557" t="str">
        <f>IF(ISNA(VLOOKUP($B16,DS!$B$3:$K$1089,AD$4,0))=FALSE,VLOOKUP($B16,DS!$B$3:$K$1089,AD$4,0),"")</f>
        <v/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str">
        <f>IF(ISNA(VLOOKUP($B17,DS!$B$3:$K$1089,$C$4,0))=FALSE,VLOOKUP($B17,DS!$B$3:$K$1089,$C$4,0),"")</f>
        <v/>
      </c>
      <c r="D17" s="28" t="str">
        <f>IF(ISNA(VLOOKUP($B17,DS!$B$3:$K$1089,D$4,0))=FALSE,VLOOKUP($B17,DS!$B$3:$K$1089,D$4,0),"")</f>
        <v/>
      </c>
      <c r="E17" s="29" t="str">
        <f>IF(ISNA(VLOOKUP($B17,DS!$B$3:$K$1089,E$4,0))=FALSE,VLOOKUP($B17,DS!$B$3:$K$1089,E$4,0),"")</f>
        <v/>
      </c>
      <c r="F17" s="27" t="str">
        <f>IF(ISNA(VLOOKUP($B17,DS!$B$3:$K$1089,F$4,0))=FALSE,VLOOKUP($B17,DS!$B$3:$K$1089,F$4,0),"")</f>
        <v/>
      </c>
      <c r="G17" s="27" t="str">
        <f>IF(ISNA(VLOOKUP($B17,DS!$B$3:$K$1089,G$4,0))=FALSE,VLOOKUP($B17,DS!$B$3:$K$1089,G$4,0),"")</f>
        <v/>
      </c>
      <c r="H17" s="27" t="str">
        <f>IF(ISNA(VLOOKUP($B17,DS!$B$3:$K$1089,H$4,0))=FALSE,VLOOKUP($B17,DS!$B$3:$K$1089,H$4,0),"")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55" t="str">
        <f>IF(ISNA(VLOOKUP($B17,DS!$B$3:$P$1089,AA$4,0))=FALSE,VLOOKUP($B17,DS!$B$3:$P$1089,AA$4,0),"")</f>
        <v/>
      </c>
      <c r="AB17" s="556" t="str">
        <f>IF(ISNA(VLOOKUP($B17,DS!$B$3:$K$1089,AB$4,0))=FALSE,VLOOKUP($B17,DS!$B$3:$K$1089,AB$4,0),"")</f>
        <v/>
      </c>
      <c r="AC17" s="556" t="str">
        <f>IF(ISNA(VLOOKUP($B17,DS!$B$3:$K$1089,AC$4,0))=FALSE,VLOOKUP($B17,DS!$B$3:$K$1089,AC$4,0),"")</f>
        <v/>
      </c>
      <c r="AD17" s="557" t="str">
        <f>IF(ISNA(VLOOKUP($B17,DS!$B$3:$K$1089,AD$4,0))=FALSE,VLOOKUP($B17,DS!$B$3:$K$1089,AD$4,0),"")</f>
        <v/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str">
        <f>IF(ISNA(VLOOKUP($B18,DS!$B$3:$K$1089,$C$4,0))=FALSE,VLOOKUP($B18,DS!$B$3:$K$1089,$C$4,0),"")</f>
        <v/>
      </c>
      <c r="D18" s="28" t="str">
        <f>IF(ISNA(VLOOKUP($B18,DS!$B$3:$K$1089,D$4,0))=FALSE,VLOOKUP($B18,DS!$B$3:$K$1089,D$4,0),"")</f>
        <v/>
      </c>
      <c r="E18" s="29" t="str">
        <f>IF(ISNA(VLOOKUP($B18,DS!$B$3:$K$1089,E$4,0))=FALSE,VLOOKUP($B18,DS!$B$3:$K$1089,E$4,0),"")</f>
        <v/>
      </c>
      <c r="F18" s="27" t="str">
        <f>IF(ISNA(VLOOKUP($B18,DS!$B$3:$K$1089,F$4,0))=FALSE,VLOOKUP($B18,DS!$B$3:$K$1089,F$4,0),"")</f>
        <v/>
      </c>
      <c r="G18" s="27" t="str">
        <f>IF(ISNA(VLOOKUP($B18,DS!$B$3:$K$1089,G$4,0))=FALSE,VLOOKUP($B18,DS!$B$3:$K$1089,G$4,0),"")</f>
        <v/>
      </c>
      <c r="H18" s="27" t="str">
        <f>IF(ISNA(VLOOKUP($B18,DS!$B$3:$K$1089,H$4,0))=FALSE,VLOOKUP($B18,DS!$B$3:$K$1089,H$4,0),"")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555" t="str">
        <f>IF(ISNA(VLOOKUP($B18,DS!$B$3:$P$1089,AA$4,0))=FALSE,VLOOKUP($B18,DS!$B$3:$P$1089,AA$4,0),"")</f>
        <v/>
      </c>
      <c r="AB18" s="556" t="str">
        <f>IF(ISNA(VLOOKUP($B18,DS!$B$3:$K$1089,AB$4,0))=FALSE,VLOOKUP($B18,DS!$B$3:$K$1089,AB$4,0),"")</f>
        <v/>
      </c>
      <c r="AC18" s="556" t="str">
        <f>IF(ISNA(VLOOKUP($B18,DS!$B$3:$K$1089,AC$4,0))=FALSE,VLOOKUP($B18,DS!$B$3:$K$1089,AC$4,0),"")</f>
        <v/>
      </c>
      <c r="AD18" s="557" t="str">
        <f>IF(ISNA(VLOOKUP($B18,DS!$B$3:$K$1089,AD$4,0))=FALSE,VLOOKUP($B18,DS!$B$3:$K$1089,AD$4,0),"")</f>
        <v/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str">
        <f>IF(ISNA(VLOOKUP($B19,DS!$B$3:$K$1089,$C$4,0))=FALSE,VLOOKUP($B19,DS!$B$3:$K$1089,$C$4,0),"")</f>
        <v/>
      </c>
      <c r="D19" s="28" t="str">
        <f>IF(ISNA(VLOOKUP($B19,DS!$B$3:$K$1089,D$4,0))=FALSE,VLOOKUP($B19,DS!$B$3:$K$1089,D$4,0),"")</f>
        <v/>
      </c>
      <c r="E19" s="29" t="str">
        <f>IF(ISNA(VLOOKUP($B19,DS!$B$3:$K$1089,E$4,0))=FALSE,VLOOKUP($B19,DS!$B$3:$K$1089,E$4,0),"")</f>
        <v/>
      </c>
      <c r="F19" s="27" t="str">
        <f>IF(ISNA(VLOOKUP($B19,DS!$B$3:$K$1089,F$4,0))=FALSE,VLOOKUP($B19,DS!$B$3:$K$1089,F$4,0),"")</f>
        <v/>
      </c>
      <c r="G19" s="27" t="str">
        <f>IF(ISNA(VLOOKUP($B19,DS!$B$3:$K$1089,G$4,0))=FALSE,VLOOKUP($B19,DS!$B$3:$K$1089,G$4,0),"")</f>
        <v/>
      </c>
      <c r="H19" s="27" t="str">
        <f>IF(ISNA(VLOOKUP($B19,DS!$B$3:$K$1089,H$4,0))=FALSE,VLOOKUP($B19,DS!$B$3:$K$1089,H$4,0),"")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555" t="str">
        <f>IF(ISNA(VLOOKUP($B19,DS!$B$3:$P$1089,AA$4,0))=FALSE,VLOOKUP($B19,DS!$B$3:$P$1089,AA$4,0),"")</f>
        <v/>
      </c>
      <c r="AB19" s="556" t="str">
        <f>IF(ISNA(VLOOKUP($B19,DS!$B$3:$K$1089,AB$4,0))=FALSE,VLOOKUP($B19,DS!$B$3:$K$1089,AB$4,0),"")</f>
        <v/>
      </c>
      <c r="AC19" s="556" t="str">
        <f>IF(ISNA(VLOOKUP($B19,DS!$B$3:$K$1089,AC$4,0))=FALSE,VLOOKUP($B19,DS!$B$3:$K$1089,AC$4,0),"")</f>
        <v/>
      </c>
      <c r="AD19" s="557" t="str">
        <f>IF(ISNA(VLOOKUP($B19,DS!$B$3:$K$1089,AD$4,0))=FALSE,VLOOKUP($B19,DS!$B$3:$K$1089,AD$4,0),"")</f>
        <v/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str">
        <f>IF(ISNA(VLOOKUP($B20,DS!$B$3:$K$1089,$C$4,0))=FALSE,VLOOKUP($B20,DS!$B$3:$K$1089,$C$4,0),"")</f>
        <v/>
      </c>
      <c r="D20" s="28" t="str">
        <f>IF(ISNA(VLOOKUP($B20,DS!$B$3:$K$1089,D$4,0))=FALSE,VLOOKUP($B20,DS!$B$3:$K$1089,D$4,0),"")</f>
        <v/>
      </c>
      <c r="E20" s="29" t="str">
        <f>IF(ISNA(VLOOKUP($B20,DS!$B$3:$K$1089,E$4,0))=FALSE,VLOOKUP($B20,DS!$B$3:$K$1089,E$4,0),"")</f>
        <v/>
      </c>
      <c r="F20" s="27" t="str">
        <f>IF(ISNA(VLOOKUP($B20,DS!$B$3:$K$1089,F$4,0))=FALSE,VLOOKUP($B20,DS!$B$3:$K$1089,F$4,0),"")</f>
        <v/>
      </c>
      <c r="G20" s="27" t="str">
        <f>IF(ISNA(VLOOKUP($B20,DS!$B$3:$K$1089,G$4,0))=FALSE,VLOOKUP($B20,DS!$B$3:$K$1089,G$4,0),"")</f>
        <v/>
      </c>
      <c r="H20" s="27" t="str">
        <f>IF(ISNA(VLOOKUP($B20,DS!$B$3:$K$1089,H$4,0))=FALSE,VLOOKUP($B20,DS!$B$3:$K$1089,H$4,0),"")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555" t="str">
        <f>IF(ISNA(VLOOKUP($B20,DS!$B$3:$P$1089,AA$4,0))=FALSE,VLOOKUP($B20,DS!$B$3:$P$1089,AA$4,0),"")</f>
        <v/>
      </c>
      <c r="AB20" s="556" t="str">
        <f>IF(ISNA(VLOOKUP($B20,DS!$B$3:$K$1089,AB$4,0))=FALSE,VLOOKUP($B20,DS!$B$3:$K$1089,AB$4,0),"")</f>
        <v/>
      </c>
      <c r="AC20" s="556" t="str">
        <f>IF(ISNA(VLOOKUP($B20,DS!$B$3:$K$1089,AC$4,0))=FALSE,VLOOKUP($B20,DS!$B$3:$K$1089,AC$4,0),"")</f>
        <v/>
      </c>
      <c r="AD20" s="557" t="str">
        <f>IF(ISNA(VLOOKUP($B20,DS!$B$3:$K$1089,AD$4,0))=FALSE,VLOOKUP($B20,DS!$B$3:$K$1089,AD$4,0),"")</f>
        <v/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str">
        <f>IF(ISNA(VLOOKUP($B21,DS!$B$3:$K$1089,$C$4,0))=FALSE,VLOOKUP($B21,DS!$B$3:$K$1089,$C$4,0),"")</f>
        <v/>
      </c>
      <c r="D21" s="28" t="str">
        <f>IF(ISNA(VLOOKUP($B21,DS!$B$3:$K$1089,D$4,0))=FALSE,VLOOKUP($B21,DS!$B$3:$K$1089,D$4,0),"")</f>
        <v/>
      </c>
      <c r="E21" s="29" t="str">
        <f>IF(ISNA(VLOOKUP($B21,DS!$B$3:$K$1089,E$4,0))=FALSE,VLOOKUP($B21,DS!$B$3:$K$1089,E$4,0),"")</f>
        <v/>
      </c>
      <c r="F21" s="27" t="str">
        <f>IF(ISNA(VLOOKUP($B21,DS!$B$3:$K$1089,F$4,0))=FALSE,VLOOKUP($B21,DS!$B$3:$K$1089,F$4,0),"")</f>
        <v/>
      </c>
      <c r="G21" s="27" t="str">
        <f>IF(ISNA(VLOOKUP($B21,DS!$B$3:$K$1089,G$4,0))=FALSE,VLOOKUP($B21,DS!$B$3:$K$1089,G$4,0),"")</f>
        <v/>
      </c>
      <c r="H21" s="27" t="str">
        <f>IF(ISNA(VLOOKUP($B21,DS!$B$3:$K$1089,H$4,0))=FALSE,VLOOKUP($B21,DS!$B$3:$K$1089,H$4,0),"")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555" t="str">
        <f>IF(ISNA(VLOOKUP($B21,DS!$B$3:$P$1089,AA$4,0))=FALSE,VLOOKUP($B21,DS!$B$3:$P$1089,AA$4,0),"")</f>
        <v/>
      </c>
      <c r="AB21" s="556" t="str">
        <f>IF(ISNA(VLOOKUP($B21,DS!$B$3:$K$1089,AB$4,0))=FALSE,VLOOKUP($B21,DS!$B$3:$K$1089,AB$4,0),"")</f>
        <v/>
      </c>
      <c r="AC21" s="556" t="str">
        <f>IF(ISNA(VLOOKUP($B21,DS!$B$3:$K$1089,AC$4,0))=FALSE,VLOOKUP($B21,DS!$B$3:$K$1089,AC$4,0),"")</f>
        <v/>
      </c>
      <c r="AD21" s="557" t="str">
        <f>IF(ISNA(VLOOKUP($B21,DS!$B$3:$K$1089,AD$4,0))=FALSE,VLOOKUP($B21,DS!$B$3:$K$1089,AD$4,0),"")</f>
        <v/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str">
        <f>IF(ISNA(VLOOKUP($B22,DS!$B$3:$K$1089,$C$4,0))=FALSE,VLOOKUP($B22,DS!$B$3:$K$1089,$C$4,0),"")</f>
        <v/>
      </c>
      <c r="D22" s="28" t="str">
        <f>IF(ISNA(VLOOKUP($B22,DS!$B$3:$K$1089,D$4,0))=FALSE,VLOOKUP($B22,DS!$B$3:$K$1089,D$4,0),"")</f>
        <v/>
      </c>
      <c r="E22" s="29" t="str">
        <f>IF(ISNA(VLOOKUP($B22,DS!$B$3:$K$1089,E$4,0))=FALSE,VLOOKUP($B22,DS!$B$3:$K$1089,E$4,0),"")</f>
        <v/>
      </c>
      <c r="F22" s="27" t="str">
        <f>IF(ISNA(VLOOKUP($B22,DS!$B$3:$K$1089,F$4,0))=FALSE,VLOOKUP($B22,DS!$B$3:$K$1089,F$4,0),"")</f>
        <v/>
      </c>
      <c r="G22" s="27" t="str">
        <f>IF(ISNA(VLOOKUP($B22,DS!$B$3:$K$1089,G$4,0))=FALSE,VLOOKUP($B22,DS!$B$3:$K$1089,G$4,0),"")</f>
        <v/>
      </c>
      <c r="H22" s="27" t="str">
        <f>IF(ISNA(VLOOKUP($B22,DS!$B$3:$K$1089,H$4,0))=FALSE,VLOOKUP($B22,DS!$B$3:$K$1089,H$4,0),"")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555" t="str">
        <f>IF(ISNA(VLOOKUP($B22,DS!$B$3:$P$1089,AA$4,0))=FALSE,VLOOKUP($B22,DS!$B$3:$P$1089,AA$4,0),"")</f>
        <v/>
      </c>
      <c r="AB22" s="556" t="str">
        <f>IF(ISNA(VLOOKUP($B22,DS!$B$3:$K$1089,AB$4,0))=FALSE,VLOOKUP($B22,DS!$B$3:$K$1089,AB$4,0),"")</f>
        <v/>
      </c>
      <c r="AC22" s="556" t="str">
        <f>IF(ISNA(VLOOKUP($B22,DS!$B$3:$K$1089,AC$4,0))=FALSE,VLOOKUP($B22,DS!$B$3:$K$1089,AC$4,0),"")</f>
        <v/>
      </c>
      <c r="AD22" s="557" t="str">
        <f>IF(ISNA(VLOOKUP($B22,DS!$B$3:$K$1089,AD$4,0))=FALSE,VLOOKUP($B22,DS!$B$3:$K$1089,AD$4,0),"")</f>
        <v/>
      </c>
    </row>
    <row r="23" spans="1:30" s="1" customFormat="1" ht="19.5" customHeight="1">
      <c r="A23" s="46">
        <v>15</v>
      </c>
      <c r="B23" s="46" t="str">
        <f t="shared" si="0"/>
        <v>15E3915</v>
      </c>
      <c r="C23" s="47" t="str">
        <f>IF(ISNA(VLOOKUP($B23,DS!$B$3:$K$1089,$C$4,0))=FALSE,VLOOKUP($B23,DS!$B$3:$K$1089,$C$4,0),"")</f>
        <v/>
      </c>
      <c r="D23" s="48" t="str">
        <f>IF(ISNA(VLOOKUP($B23,DS!$B$3:$K$1089,D$4,0))=FALSE,VLOOKUP($B23,DS!$B$3:$K$1089,D$4,0),"")</f>
        <v/>
      </c>
      <c r="E23" s="49" t="str">
        <f>IF(ISNA(VLOOKUP($B23,DS!$B$3:$K$1089,E$4,0))=FALSE,VLOOKUP($B23,DS!$B$3:$K$1089,E$4,0),"")</f>
        <v/>
      </c>
      <c r="F23" s="47" t="str">
        <f>IF(ISNA(VLOOKUP($B23,DS!$B$3:$K$1089,F$4,0))=FALSE,VLOOKUP($B23,DS!$B$3:$K$1089,F$4,0),"")</f>
        <v/>
      </c>
      <c r="G23" s="47" t="str">
        <f>IF(ISNA(VLOOKUP($B23,DS!$B$3:$K$1089,G$4,0))=FALSE,VLOOKUP($B23,DS!$B$3:$K$1089,G$4,0),"")</f>
        <v/>
      </c>
      <c r="H23" s="47" t="str">
        <f>IF(ISNA(VLOOKUP($B23,DS!$B$3:$K$1089,H$4,0))=FALSE,VLOOKUP($B23,DS!$B$3:$K$1089,H$4,0),"")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58" t="str">
        <f>IF(ISNA(VLOOKUP($B23,DS!$B$3:$P$1089,AA$4,0))=FALSE,VLOOKUP($B23,DS!$B$3:$P$1089,AA$4,0),"")</f>
        <v/>
      </c>
      <c r="AB23" s="559" t="str">
        <f>IF(ISNA(VLOOKUP($B23,DS!$B$3:$K$1089,AB$4,0))=FALSE,VLOOKUP($B23,DS!$B$3:$K$1089,AB$4,0),"")</f>
        <v/>
      </c>
      <c r="AC23" s="559" t="str">
        <f>IF(ISNA(VLOOKUP($B23,DS!$B$3:$K$1089,AC$4,0))=FALSE,VLOOKUP($B23,DS!$B$3:$K$1089,AC$4,0),"")</f>
        <v/>
      </c>
      <c r="AD23" s="560" t="str">
        <f>IF(ISNA(VLOOKUP($B23,DS!$B$3:$K$1089,AD$4,0))=FALSE,VLOOKUP($B23,DS!$B$3:$K$1089,AD$4,0),"")</f>
        <v/>
      </c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517" t="s">
        <v>31</v>
      </c>
      <c r="T24" s="517"/>
      <c r="U24" s="517"/>
      <c r="V24" s="517"/>
      <c r="W24" s="517"/>
      <c r="X24" s="517"/>
      <c r="Y24" s="517"/>
      <c r="Z24" s="517"/>
      <c r="AA24" s="517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517" t="s">
        <v>23</v>
      </c>
      <c r="L25" s="517"/>
      <c r="M25" s="517"/>
      <c r="N25" s="517"/>
      <c r="O25" s="517"/>
      <c r="P25" s="517"/>
      <c r="Q25" s="517"/>
      <c r="R25" s="517"/>
      <c r="T25" s="21"/>
      <c r="U25" s="21"/>
      <c r="V25" s="517" t="s">
        <v>24</v>
      </c>
      <c r="W25" s="517"/>
      <c r="X25" s="517"/>
      <c r="Y25" s="517"/>
      <c r="Z25" s="517"/>
      <c r="AA25" s="517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517" t="s">
        <v>25</v>
      </c>
      <c r="L26" s="517"/>
      <c r="M26" s="517"/>
      <c r="N26" s="517"/>
      <c r="O26" s="517"/>
      <c r="P26" s="517"/>
      <c r="Q26" s="517"/>
      <c r="R26" s="517"/>
      <c r="S26" s="30"/>
      <c r="T26" s="30"/>
      <c r="U26" s="30"/>
      <c r="V26" s="517" t="s">
        <v>25</v>
      </c>
      <c r="W26" s="517"/>
      <c r="X26" s="517"/>
      <c r="Y26" s="517"/>
      <c r="Z26" s="517"/>
      <c r="AA26" s="517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9"/>
      <c r="B29" s="70"/>
      <c r="C29" s="70"/>
      <c r="D29" s="71"/>
      <c r="E29" s="71"/>
      <c r="F29" s="70"/>
      <c r="G29" s="70"/>
      <c r="H29" s="70"/>
    </row>
    <row r="30" spans="1:30" s="1" customFormat="1">
      <c r="A30" s="69"/>
      <c r="B30" s="70"/>
      <c r="C30" s="70"/>
      <c r="D30" s="71"/>
      <c r="E30" s="71"/>
      <c r="F30" s="70"/>
      <c r="G30" s="70"/>
      <c r="H30" s="70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15E3916</v>
      </c>
      <c r="C32" s="19" t="str">
        <f>IF(ISNA(VLOOKUP($B32,DS!$B$3:$K$1089,$C$4,0))=FALSE,VLOOKUP($B32,DS!$B$3:$K$1089,$C$4,0),"")</f>
        <v/>
      </c>
      <c r="D32" s="34" t="str">
        <f>IF(ISNA(VLOOKUP($B32,DS!$B$3:$K$1089,D$4,0))=FALSE,VLOOKUP($B32,DS!$B$3:$K$1089,D$4,0),"")</f>
        <v/>
      </c>
      <c r="E32" s="35" t="str">
        <f>IF(ISNA(VLOOKUP($B32,DS!$B$3:$K$1089,E$4,0))=FALSE,VLOOKUP($B32,DS!$B$3:$K$1089,E$4,0),"")</f>
        <v/>
      </c>
      <c r="F32" s="19" t="str">
        <f>IF(ISNA(VLOOKUP($B32,DS!$B$3:$K$1089,F$4,0))=FALSE,VLOOKUP($B32,DS!$B$3:$K$1089,F$4,0),"")</f>
        <v/>
      </c>
      <c r="G32" s="19" t="str">
        <f>IF(ISNA(VLOOKUP($B32,DS!$B$3:$K$1089,G$4,0))=FALSE,VLOOKUP($B32,DS!$B$3:$K$1089,G$4,0),"")</f>
        <v/>
      </c>
      <c r="H32" s="19" t="str">
        <f>IF(ISNA(VLOOKUP($B32,DS!$B$3:$K$1089,H$4,0))=FALSE,VLOOKUP($B32,DS!$B$3:$K$1089,H$4,0),"")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52" t="str">
        <f>IF(ISNA(VLOOKUP($B32,DS!$B$3:$P$1089,AA$4,0))=FALSE,VLOOKUP($B32,DS!$B$3:$P$1089,AA$4,0),"")</f>
        <v/>
      </c>
      <c r="AB32" s="553" t="str">
        <f>IF(ISNA(VLOOKUP($B32,DS!$B$3:$K$1089,AB$4,0))=FALSE,VLOOKUP($B32,DS!$B$3:$K$1089,AB$4,0),"")</f>
        <v/>
      </c>
      <c r="AC32" s="553" t="str">
        <f>IF(ISNA(VLOOKUP($B32,DS!$B$3:$K$1089,AC$4,0))=FALSE,VLOOKUP($B32,DS!$B$3:$K$1089,AC$4,0),"")</f>
        <v/>
      </c>
      <c r="AD32" s="554" t="str">
        <f>IF(ISNA(VLOOKUP($B32,DS!$B$3:$K$1089,AD$4,0))=FALSE,VLOOKUP($B32,DS!$B$3:$K$1089,AD$4,0),"")</f>
        <v/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str">
        <f>IF(ISNA(VLOOKUP($B33,DS!$B$3:$K$1089,$C$4,0))=FALSE,VLOOKUP($B33,DS!$B$3:$K$1089,$C$4,0),"")</f>
        <v/>
      </c>
      <c r="D33" s="28" t="str">
        <f>IF(ISNA(VLOOKUP($B33,DS!$B$3:$K$1089,D$4,0))=FALSE,VLOOKUP($B33,DS!$B$3:$K$1089,D$4,0),"")</f>
        <v/>
      </c>
      <c r="E33" s="29" t="str">
        <f>IF(ISNA(VLOOKUP($B33,DS!$B$3:$K$1089,E$4,0))=FALSE,VLOOKUP($B33,DS!$B$3:$K$1089,E$4,0),"")</f>
        <v/>
      </c>
      <c r="F33" s="27" t="str">
        <f>IF(ISNA(VLOOKUP($B33,DS!$B$3:$K$1089,F$4,0))=FALSE,VLOOKUP($B33,DS!$B$3:$K$1089,F$4,0),"")</f>
        <v/>
      </c>
      <c r="G33" s="27" t="str">
        <f>IF(ISNA(VLOOKUP($B33,DS!$B$3:$K$1089,G$4,0))=FALSE,VLOOKUP($B33,DS!$B$3:$K$1089,G$4,0),"")</f>
        <v/>
      </c>
      <c r="H33" s="27" t="str">
        <f>IF(ISNA(VLOOKUP($B33,DS!$B$3:$K$1089,H$4,0))=FALSE,VLOOKUP($B33,DS!$B$3:$K$1089,H$4,0),"")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555" t="str">
        <f>IF(ISNA(VLOOKUP($B33,DS!$B$3:$P$1089,AA$4,0))=FALSE,VLOOKUP($B33,DS!$B$3:$P$1089,AA$4,0),"")</f>
        <v/>
      </c>
      <c r="AB33" s="556" t="str">
        <f>IF(ISNA(VLOOKUP($B33,DS!$B$3:$K$1089,AB$4,0))=FALSE,VLOOKUP($B33,DS!$B$3:$K$1089,AB$4,0),"")</f>
        <v/>
      </c>
      <c r="AC33" s="556" t="str">
        <f>IF(ISNA(VLOOKUP($B33,DS!$B$3:$K$1089,AC$4,0))=FALSE,VLOOKUP($B33,DS!$B$3:$K$1089,AC$4,0),"")</f>
        <v/>
      </c>
      <c r="AD33" s="557" t="str">
        <f>IF(ISNA(VLOOKUP($B33,DS!$B$3:$K$1089,AD$4,0))=FALSE,VLOOKUP($B33,DS!$B$3:$K$1089,AD$4,0),"")</f>
        <v/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str">
        <f>IF(ISNA(VLOOKUP($B34,DS!$B$3:$K$1089,$C$4,0))=FALSE,VLOOKUP($B34,DS!$B$3:$K$1089,$C$4,0),"")</f>
        <v/>
      </c>
      <c r="D34" s="28" t="str">
        <f>IF(ISNA(VLOOKUP($B34,DS!$B$3:$K$1089,D$4,0))=FALSE,VLOOKUP($B34,DS!$B$3:$K$1089,D$4,0),"")</f>
        <v/>
      </c>
      <c r="E34" s="29" t="str">
        <f>IF(ISNA(VLOOKUP($B34,DS!$B$3:$K$1089,E$4,0))=FALSE,VLOOKUP($B34,DS!$B$3:$K$1089,E$4,0),"")</f>
        <v/>
      </c>
      <c r="F34" s="27" t="str">
        <f>IF(ISNA(VLOOKUP($B34,DS!$B$3:$K$1089,F$4,0))=FALSE,VLOOKUP($B34,DS!$B$3:$K$1089,F$4,0),"")</f>
        <v/>
      </c>
      <c r="G34" s="27" t="str">
        <f>IF(ISNA(VLOOKUP($B34,DS!$B$3:$K$1089,G$4,0))=FALSE,VLOOKUP($B34,DS!$B$3:$K$1089,G$4,0),"")</f>
        <v/>
      </c>
      <c r="H34" s="27" t="str">
        <f>IF(ISNA(VLOOKUP($B34,DS!$B$3:$K$1089,H$4,0))=FALSE,VLOOKUP($B34,DS!$B$3:$K$1089,H$4,0),"")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555" t="str">
        <f>IF(ISNA(VLOOKUP($B34,DS!$B$3:$P$1089,AA$4,0))=FALSE,VLOOKUP($B34,DS!$B$3:$P$1089,AA$4,0),"")</f>
        <v/>
      </c>
      <c r="AB34" s="556" t="str">
        <f>IF(ISNA(VLOOKUP($B34,DS!$B$3:$K$1089,AB$4,0))=FALSE,VLOOKUP($B34,DS!$B$3:$K$1089,AB$4,0),"")</f>
        <v/>
      </c>
      <c r="AC34" s="556" t="str">
        <f>IF(ISNA(VLOOKUP($B34,DS!$B$3:$K$1089,AC$4,0))=FALSE,VLOOKUP($B34,DS!$B$3:$K$1089,AC$4,0),"")</f>
        <v/>
      </c>
      <c r="AD34" s="557" t="str">
        <f>IF(ISNA(VLOOKUP($B34,DS!$B$3:$K$1089,AD$4,0))=FALSE,VLOOKUP($B34,DS!$B$3:$K$1089,AD$4,0),"")</f>
        <v/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str">
        <f>IF(ISNA(VLOOKUP($B35,DS!$B$3:$K$1089,$C$4,0))=FALSE,VLOOKUP($B35,DS!$B$3:$K$1089,$C$4,0),"")</f>
        <v/>
      </c>
      <c r="D35" s="28" t="str">
        <f>IF(ISNA(VLOOKUP($B35,DS!$B$3:$K$1089,D$4,0))=FALSE,VLOOKUP($B35,DS!$B$3:$K$1089,D$4,0),"")</f>
        <v/>
      </c>
      <c r="E35" s="29" t="str">
        <f>IF(ISNA(VLOOKUP($B35,DS!$B$3:$K$1089,E$4,0))=FALSE,VLOOKUP($B35,DS!$B$3:$K$1089,E$4,0),"")</f>
        <v/>
      </c>
      <c r="F35" s="27" t="str">
        <f>IF(ISNA(VLOOKUP($B35,DS!$B$3:$K$1089,F$4,0))=FALSE,VLOOKUP($B35,DS!$B$3:$K$1089,F$4,0),"")</f>
        <v/>
      </c>
      <c r="G35" s="27" t="str">
        <f>IF(ISNA(VLOOKUP($B35,DS!$B$3:$K$1089,G$4,0))=FALSE,VLOOKUP($B35,DS!$B$3:$K$1089,G$4,0),"")</f>
        <v/>
      </c>
      <c r="H35" s="27" t="str">
        <f>IF(ISNA(VLOOKUP($B35,DS!$B$3:$K$1089,H$4,0))=FALSE,VLOOKUP($B35,DS!$B$3:$K$1089,H$4,0),"")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555" t="str">
        <f>IF(ISNA(VLOOKUP($B35,DS!$B$3:$P$1089,AA$4,0))=FALSE,VLOOKUP($B35,DS!$B$3:$P$1089,AA$4,0),"")</f>
        <v/>
      </c>
      <c r="AB35" s="556" t="str">
        <f>IF(ISNA(VLOOKUP($B35,DS!$B$3:$K$1089,AB$4,0))=FALSE,VLOOKUP($B35,DS!$B$3:$K$1089,AB$4,0),"")</f>
        <v/>
      </c>
      <c r="AC35" s="556" t="str">
        <f>IF(ISNA(VLOOKUP($B35,DS!$B$3:$K$1089,AC$4,0))=FALSE,VLOOKUP($B35,DS!$B$3:$K$1089,AC$4,0),"")</f>
        <v/>
      </c>
      <c r="AD35" s="557" t="str">
        <f>IF(ISNA(VLOOKUP($B35,DS!$B$3:$K$1089,AD$4,0))=FALSE,VLOOKUP($B35,DS!$B$3:$K$1089,AD$4,0),"")</f>
        <v/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str">
        <f>IF(ISNA(VLOOKUP($B36,DS!$B$3:$K$1089,$C$4,0))=FALSE,VLOOKUP($B36,DS!$B$3:$K$1089,$C$4,0),"")</f>
        <v/>
      </c>
      <c r="D36" s="28" t="str">
        <f>IF(ISNA(VLOOKUP($B36,DS!$B$3:$K$1089,D$4,0))=FALSE,VLOOKUP($B36,DS!$B$3:$K$1089,D$4,0),"")</f>
        <v/>
      </c>
      <c r="E36" s="29" t="str">
        <f>IF(ISNA(VLOOKUP($B36,DS!$B$3:$K$1089,E$4,0))=FALSE,VLOOKUP($B36,DS!$B$3:$K$1089,E$4,0),"")</f>
        <v/>
      </c>
      <c r="F36" s="27" t="str">
        <f>IF(ISNA(VLOOKUP($B36,DS!$B$3:$K$1089,F$4,0))=FALSE,VLOOKUP($B36,DS!$B$3:$K$1089,F$4,0),"")</f>
        <v/>
      </c>
      <c r="G36" s="27" t="str">
        <f>IF(ISNA(VLOOKUP($B36,DS!$B$3:$K$1089,G$4,0))=FALSE,VLOOKUP($B36,DS!$B$3:$K$1089,G$4,0),"")</f>
        <v/>
      </c>
      <c r="H36" s="27" t="str">
        <f>IF(ISNA(VLOOKUP($B36,DS!$B$3:$K$1089,H$4,0))=FALSE,VLOOKUP($B36,DS!$B$3:$K$1089,H$4,0),"")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555" t="str">
        <f>IF(ISNA(VLOOKUP($B36,DS!$B$3:$P$1089,AA$4,0))=FALSE,VLOOKUP($B36,DS!$B$3:$P$1089,AA$4,0),"")</f>
        <v/>
      </c>
      <c r="AB36" s="556" t="str">
        <f>IF(ISNA(VLOOKUP($B36,DS!$B$3:$K$1089,AB$4,0))=FALSE,VLOOKUP($B36,DS!$B$3:$K$1089,AB$4,0),"")</f>
        <v/>
      </c>
      <c r="AC36" s="556" t="str">
        <f>IF(ISNA(VLOOKUP($B36,DS!$B$3:$K$1089,AC$4,0))=FALSE,VLOOKUP($B36,DS!$B$3:$K$1089,AC$4,0),"")</f>
        <v/>
      </c>
      <c r="AD36" s="557" t="str">
        <f>IF(ISNA(VLOOKUP($B36,DS!$B$3:$K$1089,AD$4,0))=FALSE,VLOOKUP($B36,DS!$B$3:$K$1089,AD$4,0),"")</f>
        <v/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str">
        <f>IF(ISNA(VLOOKUP($B37,DS!$B$3:$K$1089,$C$4,0))=FALSE,VLOOKUP($B37,DS!$B$3:$K$1089,$C$4,0),"")</f>
        <v/>
      </c>
      <c r="D37" s="28" t="str">
        <f>IF(ISNA(VLOOKUP($B37,DS!$B$3:$K$1089,D$4,0))=FALSE,VLOOKUP($B37,DS!$B$3:$K$1089,D$4,0),"")</f>
        <v/>
      </c>
      <c r="E37" s="29" t="str">
        <f>IF(ISNA(VLOOKUP($B37,DS!$B$3:$K$1089,E$4,0))=FALSE,VLOOKUP($B37,DS!$B$3:$K$1089,E$4,0),"")</f>
        <v/>
      </c>
      <c r="F37" s="27" t="str">
        <f>IF(ISNA(VLOOKUP($B37,DS!$B$3:$K$1089,F$4,0))=FALSE,VLOOKUP($B37,DS!$B$3:$K$1089,F$4,0),"")</f>
        <v/>
      </c>
      <c r="G37" s="27" t="str">
        <f>IF(ISNA(VLOOKUP($B37,DS!$B$3:$K$1089,G$4,0))=FALSE,VLOOKUP($B37,DS!$B$3:$K$1089,G$4,0),"")</f>
        <v/>
      </c>
      <c r="H37" s="27" t="str">
        <f>IF(ISNA(VLOOKUP($B37,DS!$B$3:$K$1089,H$4,0))=FALSE,VLOOKUP($B37,DS!$B$3:$K$1089,H$4,0),"")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555" t="str">
        <f>IF(ISNA(VLOOKUP($B37,DS!$B$3:$P$1089,AA$4,0))=FALSE,VLOOKUP($B37,DS!$B$3:$P$1089,AA$4,0),"")</f>
        <v/>
      </c>
      <c r="AB37" s="556" t="str">
        <f>IF(ISNA(VLOOKUP($B37,DS!$B$3:$K$1089,AB$4,0))=FALSE,VLOOKUP($B37,DS!$B$3:$K$1089,AB$4,0),"")</f>
        <v/>
      </c>
      <c r="AC37" s="556" t="str">
        <f>IF(ISNA(VLOOKUP($B37,DS!$B$3:$K$1089,AC$4,0))=FALSE,VLOOKUP($B37,DS!$B$3:$K$1089,AC$4,0),"")</f>
        <v/>
      </c>
      <c r="AD37" s="557" t="str">
        <f>IF(ISNA(VLOOKUP($B37,DS!$B$3:$K$1089,AD$4,0))=FALSE,VLOOKUP($B37,DS!$B$3:$K$1089,AD$4,0),"")</f>
        <v/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str">
        <f>IF(ISNA(VLOOKUP($B38,DS!$B$3:$K$1089,$C$4,0))=FALSE,VLOOKUP($B38,DS!$B$3:$K$1089,$C$4,0),"")</f>
        <v/>
      </c>
      <c r="D38" s="28" t="str">
        <f>IF(ISNA(VLOOKUP($B38,DS!$B$3:$K$1089,D$4,0))=FALSE,VLOOKUP($B38,DS!$B$3:$K$1089,D$4,0),"")</f>
        <v/>
      </c>
      <c r="E38" s="29" t="str">
        <f>IF(ISNA(VLOOKUP($B38,DS!$B$3:$K$1089,E$4,0))=FALSE,VLOOKUP($B38,DS!$B$3:$K$1089,E$4,0),"")</f>
        <v/>
      </c>
      <c r="F38" s="27" t="str">
        <f>IF(ISNA(VLOOKUP($B38,DS!$B$3:$K$1089,F$4,0))=FALSE,VLOOKUP($B38,DS!$B$3:$K$1089,F$4,0),"")</f>
        <v/>
      </c>
      <c r="G38" s="27" t="str">
        <f>IF(ISNA(VLOOKUP($B38,DS!$B$3:$K$1089,G$4,0))=FALSE,VLOOKUP($B38,DS!$B$3:$K$1089,G$4,0),"")</f>
        <v/>
      </c>
      <c r="H38" s="27" t="str">
        <f>IF(ISNA(VLOOKUP($B38,DS!$B$3:$K$1089,H$4,0))=FALSE,VLOOKUP($B38,DS!$B$3:$K$1089,H$4,0),"")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555" t="str">
        <f>IF(ISNA(VLOOKUP($B38,DS!$B$3:$P$1089,AA$4,0))=FALSE,VLOOKUP($B38,DS!$B$3:$P$1089,AA$4,0),"")</f>
        <v/>
      </c>
      <c r="AB38" s="556" t="str">
        <f>IF(ISNA(VLOOKUP($B38,DS!$B$3:$K$1089,AB$4,0))=FALSE,VLOOKUP($B38,DS!$B$3:$K$1089,AB$4,0),"")</f>
        <v/>
      </c>
      <c r="AC38" s="556" t="str">
        <f>IF(ISNA(VLOOKUP($B38,DS!$B$3:$K$1089,AC$4,0))=FALSE,VLOOKUP($B38,DS!$B$3:$K$1089,AC$4,0),"")</f>
        <v/>
      </c>
      <c r="AD38" s="557" t="str">
        <f>IF(ISNA(VLOOKUP($B38,DS!$B$3:$K$1089,AD$4,0))=FALSE,VLOOKUP($B38,DS!$B$3:$K$1089,AD$4,0),"")</f>
        <v/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str">
        <f>IF(ISNA(VLOOKUP($B39,DS!$B$3:$K$1089,$C$4,0))=FALSE,VLOOKUP($B39,DS!$B$3:$K$1089,$C$4,0),"")</f>
        <v/>
      </c>
      <c r="D39" s="28" t="str">
        <f>IF(ISNA(VLOOKUP($B39,DS!$B$3:$K$1089,D$4,0))=FALSE,VLOOKUP($B39,DS!$B$3:$K$1089,D$4,0),"")</f>
        <v/>
      </c>
      <c r="E39" s="29" t="str">
        <f>IF(ISNA(VLOOKUP($B39,DS!$B$3:$K$1089,E$4,0))=FALSE,VLOOKUP($B39,DS!$B$3:$K$1089,E$4,0),"")</f>
        <v/>
      </c>
      <c r="F39" s="27" t="str">
        <f>IF(ISNA(VLOOKUP($B39,DS!$B$3:$K$1089,F$4,0))=FALSE,VLOOKUP($B39,DS!$B$3:$K$1089,F$4,0),"")</f>
        <v/>
      </c>
      <c r="G39" s="27" t="str">
        <f>IF(ISNA(VLOOKUP($B39,DS!$B$3:$K$1089,G$4,0))=FALSE,VLOOKUP($B39,DS!$B$3:$K$1089,G$4,0),"")</f>
        <v/>
      </c>
      <c r="H39" s="27" t="str">
        <f>IF(ISNA(VLOOKUP($B39,DS!$B$3:$K$1089,H$4,0))=FALSE,VLOOKUP($B39,DS!$B$3:$K$1089,H$4,0),"")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55" t="str">
        <f>IF(ISNA(VLOOKUP($B39,DS!$B$3:$P$1089,AA$4,0))=FALSE,VLOOKUP($B39,DS!$B$3:$P$1089,AA$4,0),"")</f>
        <v/>
      </c>
      <c r="AB39" s="556" t="str">
        <f>IF(ISNA(VLOOKUP($B39,DS!$B$3:$K$1089,AB$4,0))=FALSE,VLOOKUP($B39,DS!$B$3:$K$1089,AB$4,0),"")</f>
        <v/>
      </c>
      <c r="AC39" s="556" t="str">
        <f>IF(ISNA(VLOOKUP($B39,DS!$B$3:$K$1089,AC$4,0))=FALSE,VLOOKUP($B39,DS!$B$3:$K$1089,AC$4,0),"")</f>
        <v/>
      </c>
      <c r="AD39" s="557" t="str">
        <f>IF(ISNA(VLOOKUP($B39,DS!$B$3:$K$1089,AD$4,0))=FALSE,VLOOKUP($B39,DS!$B$3:$K$1089,AD$4,0),"")</f>
        <v/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str">
        <f>IF(ISNA(VLOOKUP($B40,DS!$B$3:$K$1089,$C$4,0))=FALSE,VLOOKUP($B40,DS!$B$3:$K$1089,$C$4,0),"")</f>
        <v/>
      </c>
      <c r="D40" s="28" t="str">
        <f>IF(ISNA(VLOOKUP($B40,DS!$B$3:$K$1089,D$4,0))=FALSE,VLOOKUP($B40,DS!$B$3:$K$1089,D$4,0),"")</f>
        <v/>
      </c>
      <c r="E40" s="29" t="str">
        <f>IF(ISNA(VLOOKUP($B40,DS!$B$3:$K$1089,E$4,0))=FALSE,VLOOKUP($B40,DS!$B$3:$K$1089,E$4,0),"")</f>
        <v/>
      </c>
      <c r="F40" s="27" t="str">
        <f>IF(ISNA(VLOOKUP($B40,DS!$B$3:$K$1089,F$4,0))=FALSE,VLOOKUP($B40,DS!$B$3:$K$1089,F$4,0),"")</f>
        <v/>
      </c>
      <c r="G40" s="27" t="str">
        <f>IF(ISNA(VLOOKUP($B40,DS!$B$3:$K$1089,G$4,0))=FALSE,VLOOKUP($B40,DS!$B$3:$K$1089,G$4,0),"")</f>
        <v/>
      </c>
      <c r="H40" s="27" t="str">
        <f>IF(ISNA(VLOOKUP($B40,DS!$B$3:$K$1089,H$4,0))=FALSE,VLOOKUP($B40,DS!$B$3:$K$1089,H$4,0),"")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555" t="str">
        <f>IF(ISNA(VLOOKUP($B40,DS!$B$3:$P$1089,AA$4,0))=FALSE,VLOOKUP($B40,DS!$B$3:$P$1089,AA$4,0),"")</f>
        <v/>
      </c>
      <c r="AB40" s="556" t="str">
        <f>IF(ISNA(VLOOKUP($B40,DS!$B$3:$K$1089,AB$4,0))=FALSE,VLOOKUP($B40,DS!$B$3:$K$1089,AB$4,0),"")</f>
        <v/>
      </c>
      <c r="AC40" s="556" t="str">
        <f>IF(ISNA(VLOOKUP($B40,DS!$B$3:$K$1089,AC$4,0))=FALSE,VLOOKUP($B40,DS!$B$3:$K$1089,AC$4,0),"")</f>
        <v/>
      </c>
      <c r="AD40" s="557" t="str">
        <f>IF(ISNA(VLOOKUP($B40,DS!$B$3:$K$1089,AD$4,0))=FALSE,VLOOKUP($B40,DS!$B$3:$K$1089,AD$4,0),"")</f>
        <v/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str">
        <f>IF(ISNA(VLOOKUP($B41,DS!$B$3:$K$1089,$C$4,0))=FALSE,VLOOKUP($B41,DS!$B$3:$K$1089,$C$4,0),"")</f>
        <v/>
      </c>
      <c r="D41" s="28" t="str">
        <f>IF(ISNA(VLOOKUP($B41,DS!$B$3:$K$1089,D$4,0))=FALSE,VLOOKUP($B41,DS!$B$3:$K$1089,D$4,0),"")</f>
        <v/>
      </c>
      <c r="E41" s="29" t="str">
        <f>IF(ISNA(VLOOKUP($B41,DS!$B$3:$K$1089,E$4,0))=FALSE,VLOOKUP($B41,DS!$B$3:$K$1089,E$4,0),"")</f>
        <v/>
      </c>
      <c r="F41" s="27" t="str">
        <f>IF(ISNA(VLOOKUP($B41,DS!$B$3:$K$1089,F$4,0))=FALSE,VLOOKUP($B41,DS!$B$3:$K$1089,F$4,0),"")</f>
        <v/>
      </c>
      <c r="G41" s="27" t="str">
        <f>IF(ISNA(VLOOKUP($B41,DS!$B$3:$K$1089,G$4,0))=FALSE,VLOOKUP($B41,DS!$B$3:$K$1089,G$4,0),"")</f>
        <v/>
      </c>
      <c r="H41" s="27" t="str">
        <f>IF(ISNA(VLOOKUP($B41,DS!$B$3:$K$1089,H$4,0))=FALSE,VLOOKUP($B41,DS!$B$3:$K$1089,H$4,0),"")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555" t="str">
        <f>IF(ISNA(VLOOKUP($B41,DS!$B$3:$P$1089,AA$4,0))=FALSE,VLOOKUP($B41,DS!$B$3:$P$1089,AA$4,0),"")</f>
        <v/>
      </c>
      <c r="AB41" s="556" t="str">
        <f>IF(ISNA(VLOOKUP($B41,DS!$B$3:$K$1089,AB$4,0))=FALSE,VLOOKUP($B41,DS!$B$3:$K$1089,AB$4,0),"")</f>
        <v/>
      </c>
      <c r="AC41" s="556" t="str">
        <f>IF(ISNA(VLOOKUP($B41,DS!$B$3:$K$1089,AC$4,0))=FALSE,VLOOKUP($B41,DS!$B$3:$K$1089,AC$4,0),"")</f>
        <v/>
      </c>
      <c r="AD41" s="557" t="str">
        <f>IF(ISNA(VLOOKUP($B41,DS!$B$3:$K$1089,AD$4,0))=FALSE,VLOOKUP($B41,DS!$B$3:$K$1089,AD$4,0),"")</f>
        <v/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str">
        <f>IF(ISNA(VLOOKUP($B42,DS!$B$3:$K$1089,$C$4,0))=FALSE,VLOOKUP($B42,DS!$B$3:$K$1089,$C$4,0),"")</f>
        <v/>
      </c>
      <c r="D42" s="28" t="str">
        <f>IF(ISNA(VLOOKUP($B42,DS!$B$3:$K$1089,D$4,0))=FALSE,VLOOKUP($B42,DS!$B$3:$K$1089,D$4,0),"")</f>
        <v/>
      </c>
      <c r="E42" s="29" t="str">
        <f>IF(ISNA(VLOOKUP($B42,DS!$B$3:$K$1089,E$4,0))=FALSE,VLOOKUP($B42,DS!$B$3:$K$1089,E$4,0),"")</f>
        <v/>
      </c>
      <c r="F42" s="27" t="str">
        <f>IF(ISNA(VLOOKUP($B42,DS!$B$3:$K$1089,F$4,0))=FALSE,VLOOKUP($B42,DS!$B$3:$K$1089,F$4,0),"")</f>
        <v/>
      </c>
      <c r="G42" s="27" t="str">
        <f>IF(ISNA(VLOOKUP($B42,DS!$B$3:$K$1089,G$4,0))=FALSE,VLOOKUP($B42,DS!$B$3:$K$1089,G$4,0),"")</f>
        <v/>
      </c>
      <c r="H42" s="27" t="str">
        <f>IF(ISNA(VLOOKUP($B42,DS!$B$3:$K$1089,H$4,0))=FALSE,VLOOKUP($B42,DS!$B$3:$K$1089,H$4,0),"")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555" t="str">
        <f>IF(ISNA(VLOOKUP($B42,DS!$B$3:$P$1089,AA$4,0))=FALSE,VLOOKUP($B42,DS!$B$3:$P$1089,AA$4,0),"")</f>
        <v/>
      </c>
      <c r="AB42" s="556" t="str">
        <f>IF(ISNA(VLOOKUP($B42,DS!$B$3:$K$1089,AB$4,0))=FALSE,VLOOKUP($B42,DS!$B$3:$K$1089,AB$4,0),"")</f>
        <v/>
      </c>
      <c r="AC42" s="556" t="str">
        <f>IF(ISNA(VLOOKUP($B42,DS!$B$3:$K$1089,AC$4,0))=FALSE,VLOOKUP($B42,DS!$B$3:$K$1089,AC$4,0),"")</f>
        <v/>
      </c>
      <c r="AD42" s="557" t="str">
        <f>IF(ISNA(VLOOKUP($B42,DS!$B$3:$K$1089,AD$4,0))=FALSE,VLOOKUP($B42,DS!$B$3:$K$1089,AD$4,0),"")</f>
        <v/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str">
        <f>IF(ISNA(VLOOKUP($B43,DS!$B$3:$K$1089,$C$4,0))=FALSE,VLOOKUP($B43,DS!$B$3:$K$1089,$C$4,0),"")</f>
        <v/>
      </c>
      <c r="D43" s="28" t="str">
        <f>IF(ISNA(VLOOKUP($B43,DS!$B$3:$K$1089,D$4,0))=FALSE,VLOOKUP($B43,DS!$B$3:$K$1089,D$4,0),"")</f>
        <v/>
      </c>
      <c r="E43" s="29" t="str">
        <f>IF(ISNA(VLOOKUP($B43,DS!$B$3:$K$1089,E$4,0))=FALSE,VLOOKUP($B43,DS!$B$3:$K$1089,E$4,0),"")</f>
        <v/>
      </c>
      <c r="F43" s="27" t="str">
        <f>IF(ISNA(VLOOKUP($B43,DS!$B$3:$K$1089,F$4,0))=FALSE,VLOOKUP($B43,DS!$B$3:$K$1089,F$4,0),"")</f>
        <v/>
      </c>
      <c r="G43" s="27" t="str">
        <f>IF(ISNA(VLOOKUP($B43,DS!$B$3:$K$1089,G$4,0))=FALSE,VLOOKUP($B43,DS!$B$3:$K$1089,G$4,0),"")</f>
        <v/>
      </c>
      <c r="H43" s="27" t="str">
        <f>IF(ISNA(VLOOKUP($B43,DS!$B$3:$K$1089,H$4,0))=FALSE,VLOOKUP($B43,DS!$B$3:$K$1089,H$4,0),"")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555" t="str">
        <f>IF(ISNA(VLOOKUP($B43,DS!$B$3:$P$1089,AA$4,0))=FALSE,VLOOKUP($B43,DS!$B$3:$P$1089,AA$4,0),"")</f>
        <v/>
      </c>
      <c r="AB43" s="556" t="str">
        <f>IF(ISNA(VLOOKUP($B43,DS!$B$3:$K$1089,AB$4,0))=FALSE,VLOOKUP($B43,DS!$B$3:$K$1089,AB$4,0),"")</f>
        <v/>
      </c>
      <c r="AC43" s="556" t="str">
        <f>IF(ISNA(VLOOKUP($B43,DS!$B$3:$K$1089,AC$4,0))=FALSE,VLOOKUP($B43,DS!$B$3:$K$1089,AC$4,0),"")</f>
        <v/>
      </c>
      <c r="AD43" s="557" t="str">
        <f>IF(ISNA(VLOOKUP($B43,DS!$B$3:$K$1089,AD$4,0))=FALSE,VLOOKUP($B43,DS!$B$3:$K$1089,AD$4,0),"")</f>
        <v/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str">
        <f>IF(ISNA(VLOOKUP($B44,DS!$B$3:$K$1089,$C$4,0))=FALSE,VLOOKUP($B44,DS!$B$3:$K$1089,$C$4,0),"")</f>
        <v/>
      </c>
      <c r="D44" s="28" t="str">
        <f>IF(ISNA(VLOOKUP($B44,DS!$B$3:$K$1089,D$4,0))=FALSE,VLOOKUP($B44,DS!$B$3:$K$1089,D$4,0),"")</f>
        <v/>
      </c>
      <c r="E44" s="29" t="str">
        <f>IF(ISNA(VLOOKUP($B44,DS!$B$3:$K$1089,E$4,0))=FALSE,VLOOKUP($B44,DS!$B$3:$K$1089,E$4,0),"")</f>
        <v/>
      </c>
      <c r="F44" s="27" t="str">
        <f>IF(ISNA(VLOOKUP($B44,DS!$B$3:$K$1089,F$4,0))=FALSE,VLOOKUP($B44,DS!$B$3:$K$1089,F$4,0),"")</f>
        <v/>
      </c>
      <c r="G44" s="27" t="str">
        <f>IF(ISNA(VLOOKUP($B44,DS!$B$3:$K$1089,G$4,0))=FALSE,VLOOKUP($B44,DS!$B$3:$K$1089,G$4,0),"")</f>
        <v/>
      </c>
      <c r="H44" s="27" t="str">
        <f>IF(ISNA(VLOOKUP($B44,DS!$B$3:$K$1089,H$4,0))=FALSE,VLOOKUP($B44,DS!$B$3:$K$1089,H$4,0),"")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555" t="str">
        <f>IF(ISNA(VLOOKUP($B44,DS!$B$3:$P$1089,AA$4,0))=FALSE,VLOOKUP($B44,DS!$B$3:$P$1089,AA$4,0),"")</f>
        <v/>
      </c>
      <c r="AB44" s="556" t="str">
        <f>IF(ISNA(VLOOKUP($B44,DS!$B$3:$K$1089,AB$4,0))=FALSE,VLOOKUP($B44,DS!$B$3:$K$1089,AB$4,0),"")</f>
        <v/>
      </c>
      <c r="AC44" s="556" t="str">
        <f>IF(ISNA(VLOOKUP($B44,DS!$B$3:$K$1089,AC$4,0))=FALSE,VLOOKUP($B44,DS!$B$3:$K$1089,AC$4,0),"")</f>
        <v/>
      </c>
      <c r="AD44" s="557" t="str">
        <f>IF(ISNA(VLOOKUP($B44,DS!$B$3:$K$1089,AD$4,0))=FALSE,VLOOKUP($B44,DS!$B$3:$K$1089,AD$4,0),"")</f>
        <v/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str">
        <f>IF(ISNA(VLOOKUP($B45,DS!$B$3:$K$1089,$C$4,0))=FALSE,VLOOKUP($B45,DS!$B$3:$K$1089,$C$4,0),"")</f>
        <v/>
      </c>
      <c r="D45" s="28" t="str">
        <f>IF(ISNA(VLOOKUP($B45,DS!$B$3:$K$1089,D$4,0))=FALSE,VLOOKUP($B45,DS!$B$3:$K$1089,D$4,0),"")</f>
        <v/>
      </c>
      <c r="E45" s="29" t="str">
        <f>IF(ISNA(VLOOKUP($B45,DS!$B$3:$K$1089,E$4,0))=FALSE,VLOOKUP($B45,DS!$B$3:$K$1089,E$4,0),"")</f>
        <v/>
      </c>
      <c r="F45" s="27" t="str">
        <f>IF(ISNA(VLOOKUP($B45,DS!$B$3:$K$1089,F$4,0))=FALSE,VLOOKUP($B45,DS!$B$3:$K$1089,F$4,0),"")</f>
        <v/>
      </c>
      <c r="G45" s="27" t="str">
        <f>IF(ISNA(VLOOKUP($B45,DS!$B$3:$K$1089,G$4,0))=FALSE,VLOOKUP($B45,DS!$B$3:$K$1089,G$4,0),"")</f>
        <v/>
      </c>
      <c r="H45" s="27" t="str">
        <f>IF(ISNA(VLOOKUP($B45,DS!$B$3:$K$1089,H$4,0))=FALSE,VLOOKUP($B45,DS!$B$3:$K$1089,H$4,0),"")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55" t="str">
        <f>IF(ISNA(VLOOKUP($B45,DS!$B$3:$P$1089,AA$4,0))=FALSE,VLOOKUP($B45,DS!$B$3:$P$1089,AA$4,0),"")</f>
        <v/>
      </c>
      <c r="AB45" s="556" t="str">
        <f>IF(ISNA(VLOOKUP($B45,DS!$B$3:$K$1089,AB$4,0))=FALSE,VLOOKUP($B45,DS!$B$3:$K$1089,AB$4,0),"")</f>
        <v/>
      </c>
      <c r="AC45" s="556" t="str">
        <f>IF(ISNA(VLOOKUP($B45,DS!$B$3:$K$1089,AC$4,0))=FALSE,VLOOKUP($B45,DS!$B$3:$K$1089,AC$4,0),"")</f>
        <v/>
      </c>
      <c r="AD45" s="557" t="str">
        <f>IF(ISNA(VLOOKUP($B45,DS!$B$3:$K$1089,AD$4,0))=FALSE,VLOOKUP($B45,DS!$B$3:$K$1089,AD$4,0),"")</f>
        <v/>
      </c>
    </row>
    <row r="46" spans="1:30" s="1" customFormat="1" ht="19.5" customHeight="1">
      <c r="A46" s="46">
        <v>30</v>
      </c>
      <c r="B46" s="46" t="str">
        <f t="shared" si="0"/>
        <v>15E3930</v>
      </c>
      <c r="C46" s="47" t="str">
        <f>IF(ISNA(VLOOKUP($B46,DS!$B$3:$K$1089,$C$4,0))=FALSE,VLOOKUP($B46,DS!$B$3:$K$1089,$C$4,0),"")</f>
        <v/>
      </c>
      <c r="D46" s="48" t="str">
        <f>IF(ISNA(VLOOKUP($B46,DS!$B$3:$K$1089,D$4,0))=FALSE,VLOOKUP($B46,DS!$B$3:$K$1089,D$4,0),"")</f>
        <v/>
      </c>
      <c r="E46" s="49" t="str">
        <f>IF(ISNA(VLOOKUP($B46,DS!$B$3:$K$1089,E$4,0))=FALSE,VLOOKUP($B46,DS!$B$3:$K$1089,E$4,0),"")</f>
        <v/>
      </c>
      <c r="F46" s="47" t="str">
        <f>IF(ISNA(VLOOKUP($B46,DS!$B$3:$K$1089,F$4,0))=FALSE,VLOOKUP($B46,DS!$B$3:$K$1089,F$4,0),"")</f>
        <v/>
      </c>
      <c r="G46" s="47" t="str">
        <f>IF(ISNA(VLOOKUP($B46,DS!$B$3:$K$1089,G$4,0))=FALSE,VLOOKUP($B46,DS!$B$3:$K$1089,G$4,0),"")</f>
        <v/>
      </c>
      <c r="H46" s="47" t="str">
        <f>IF(ISNA(VLOOKUP($B46,DS!$B$3:$K$1089,H$4,0))=FALSE,VLOOKUP($B46,DS!$B$3:$K$1089,H$4,0),"")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58" t="str">
        <f>IF(ISNA(VLOOKUP($B46,DS!$B$3:$P$1089,AA$4,0))=FALSE,VLOOKUP($B46,DS!$B$3:$P$1089,AA$4,0),"")</f>
        <v/>
      </c>
      <c r="AB46" s="559" t="str">
        <f>IF(ISNA(VLOOKUP($B46,DS!$B$3:$K$1089,AB$4,0))=FALSE,VLOOKUP($B46,DS!$B$3:$K$1089,AB$4,0),"")</f>
        <v/>
      </c>
      <c r="AC46" s="559" t="str">
        <f>IF(ISNA(VLOOKUP($B46,DS!$B$3:$K$1089,AC$4,0))=FALSE,VLOOKUP($B46,DS!$B$3:$K$1089,AC$4,0),"")</f>
        <v/>
      </c>
      <c r="AD46" s="560" t="str">
        <f>IF(ISNA(VLOOKUP($B46,DS!$B$3:$K$1089,AD$4,0))=FALSE,VLOOKUP($B46,DS!$B$3:$K$1089,AD$4,0),"")</f>
        <v/>
      </c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517" t="s">
        <v>31</v>
      </c>
      <c r="T47" s="517"/>
      <c r="U47" s="517"/>
      <c r="V47" s="517"/>
      <c r="W47" s="517"/>
      <c r="X47" s="517"/>
      <c r="Y47" s="517"/>
      <c r="Z47" s="517"/>
      <c r="AA47" s="517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517" t="s">
        <v>23</v>
      </c>
      <c r="L48" s="517"/>
      <c r="M48" s="517"/>
      <c r="N48" s="517"/>
      <c r="O48" s="517"/>
      <c r="P48" s="517"/>
      <c r="Q48" s="517"/>
      <c r="R48" s="517"/>
      <c r="T48" s="21"/>
      <c r="U48" s="21"/>
      <c r="V48" s="517" t="s">
        <v>24</v>
      </c>
      <c r="W48" s="517"/>
      <c r="X48" s="517"/>
      <c r="Y48" s="517"/>
      <c r="Z48" s="517"/>
      <c r="AA48" s="517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517" t="s">
        <v>25</v>
      </c>
      <c r="L49" s="517"/>
      <c r="M49" s="517"/>
      <c r="N49" s="517"/>
      <c r="O49" s="517"/>
      <c r="P49" s="517"/>
      <c r="Q49" s="517"/>
      <c r="R49" s="517"/>
      <c r="S49" s="30"/>
      <c r="T49" s="30"/>
      <c r="U49" s="30"/>
      <c r="V49" s="517" t="s">
        <v>25</v>
      </c>
      <c r="W49" s="517"/>
      <c r="X49" s="517"/>
      <c r="Y49" s="517"/>
      <c r="Z49" s="517"/>
      <c r="AA49" s="517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9"/>
      <c r="B52" s="70"/>
      <c r="C52" s="70"/>
      <c r="D52" s="71"/>
      <c r="E52" s="71"/>
      <c r="F52" s="70"/>
      <c r="G52" s="70"/>
      <c r="H52" s="70"/>
    </row>
    <row r="53" spans="1:30" s="1" customFormat="1">
      <c r="A53" s="69"/>
      <c r="B53" s="70"/>
      <c r="C53" s="70"/>
      <c r="D53" s="71"/>
      <c r="E53" s="71"/>
      <c r="F53" s="70"/>
      <c r="G53" s="70"/>
      <c r="H53" s="70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customHeight="1">
      <c r="A55" s="25">
        <v>31</v>
      </c>
      <c r="B55" s="25" t="str">
        <f t="shared" si="0"/>
        <v>15E3931</v>
      </c>
      <c r="C55" s="19" t="str">
        <f>IF(ISNA(VLOOKUP($B55,DS!$B$3:$K$1089,$C$4,0))=FALSE,VLOOKUP($B55,DS!$B$3:$K$1089,$C$4,0),"")</f>
        <v/>
      </c>
      <c r="D55" s="34" t="str">
        <f>IF(ISNA(VLOOKUP($B55,DS!$B$3:$K$1089,D$4,0))=FALSE,VLOOKUP($B55,DS!$B$3:$K$1089,D$4,0),"")</f>
        <v/>
      </c>
      <c r="E55" s="35" t="str">
        <f>IF(ISNA(VLOOKUP($B55,DS!$B$3:$K$1089,E$4,0))=FALSE,VLOOKUP($B55,DS!$B$3:$K$1089,E$4,0),"")</f>
        <v/>
      </c>
      <c r="F55" s="19" t="str">
        <f>IF(ISNA(VLOOKUP($B55,DS!$B$3:$K$1089,F$4,0))=FALSE,VLOOKUP($B55,DS!$B$3:$K$1089,F$4,0),"")</f>
        <v/>
      </c>
      <c r="G55" s="19" t="str">
        <f>IF(ISNA(VLOOKUP($B55,DS!$B$3:$K$1089,G$4,0))=FALSE,VLOOKUP($B55,DS!$B$3:$K$1089,G$4,0),"")</f>
        <v/>
      </c>
      <c r="H55" s="19" t="str">
        <f>IF(ISNA(VLOOKUP($B55,DS!$B$3:$K$1089,H$4,0))=FALSE,VLOOKUP($B55,DS!$B$3:$K$1089,H$4,0),"")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52" t="str">
        <f>IF(ISNA(VLOOKUP($B55,DS!$B$3:$P$1089,AA$4,0))=FALSE,VLOOKUP($B55,DS!$B$3:$P$1089,AA$4,0),"")</f>
        <v/>
      </c>
      <c r="AB55" s="553" t="str">
        <f>IF(ISNA(VLOOKUP($B55,DS!$B$3:$K$1089,AB$4,0))=FALSE,VLOOKUP($B55,DS!$B$3:$K$1089,AB$4,0),"")</f>
        <v/>
      </c>
      <c r="AC55" s="553" t="str">
        <f>IF(ISNA(VLOOKUP($B55,DS!$B$3:$K$1089,AC$4,0))=FALSE,VLOOKUP($B55,DS!$B$3:$K$1089,AC$4,0),"")</f>
        <v/>
      </c>
      <c r="AD55" s="554" t="str">
        <f>IF(ISNA(VLOOKUP($B55,DS!$B$3:$K$1089,AD$4,0))=FALSE,VLOOKUP($B55,DS!$B$3:$K$1089,AD$4,0),"")</f>
        <v/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str">
        <f>IF(ISNA(VLOOKUP($B56,DS!$B$3:$K$1089,$C$4,0))=FALSE,VLOOKUP($B56,DS!$B$3:$K$1089,$C$4,0),"")</f>
        <v/>
      </c>
      <c r="D56" s="28" t="str">
        <f>IF(ISNA(VLOOKUP($B56,DS!$B$3:$K$1089,D$4,0))=FALSE,VLOOKUP($B56,DS!$B$3:$K$1089,D$4,0),"")</f>
        <v/>
      </c>
      <c r="E56" s="29" t="str">
        <f>IF(ISNA(VLOOKUP($B56,DS!$B$3:$K$1089,E$4,0))=FALSE,VLOOKUP($B56,DS!$B$3:$K$1089,E$4,0),"")</f>
        <v/>
      </c>
      <c r="F56" s="27" t="str">
        <f>IF(ISNA(VLOOKUP($B56,DS!$B$3:$K$1089,F$4,0))=FALSE,VLOOKUP($B56,DS!$B$3:$K$1089,F$4,0),"")</f>
        <v/>
      </c>
      <c r="G56" s="27" t="str">
        <f>IF(ISNA(VLOOKUP($B56,DS!$B$3:$K$1089,G$4,0))=FALSE,VLOOKUP($B56,DS!$B$3:$K$1089,G$4,0),"")</f>
        <v/>
      </c>
      <c r="H56" s="27" t="str">
        <f>IF(ISNA(VLOOKUP($B56,DS!$B$3:$K$1089,H$4,0))=FALSE,VLOOKUP($B56,DS!$B$3:$K$1089,H$4,0),"")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555" t="str">
        <f>IF(ISNA(VLOOKUP($B56,DS!$B$3:$P$1089,AA$4,0))=FALSE,VLOOKUP($B56,DS!$B$3:$P$1089,AA$4,0),"")</f>
        <v/>
      </c>
      <c r="AB56" s="556" t="str">
        <f>IF(ISNA(VLOOKUP($B56,DS!$B$3:$K$1089,AB$4,0))=FALSE,VLOOKUP($B56,DS!$B$3:$K$1089,AB$4,0),"")</f>
        <v/>
      </c>
      <c r="AC56" s="556" t="str">
        <f>IF(ISNA(VLOOKUP($B56,DS!$B$3:$K$1089,AC$4,0))=FALSE,VLOOKUP($B56,DS!$B$3:$K$1089,AC$4,0),"")</f>
        <v/>
      </c>
      <c r="AD56" s="557" t="str">
        <f>IF(ISNA(VLOOKUP($B56,DS!$B$3:$K$1089,AD$4,0))=FALSE,VLOOKUP($B56,DS!$B$3:$K$1089,AD$4,0),"")</f>
        <v/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str">
        <f>IF(ISNA(VLOOKUP($B57,DS!$B$3:$K$1089,$C$4,0))=FALSE,VLOOKUP($B57,DS!$B$3:$K$1089,$C$4,0),"")</f>
        <v/>
      </c>
      <c r="D57" s="28" t="str">
        <f>IF(ISNA(VLOOKUP($B57,DS!$B$3:$K$1089,D$4,0))=FALSE,VLOOKUP($B57,DS!$B$3:$K$1089,D$4,0),"")</f>
        <v/>
      </c>
      <c r="E57" s="29" t="str">
        <f>IF(ISNA(VLOOKUP($B57,DS!$B$3:$K$1089,E$4,0))=FALSE,VLOOKUP($B57,DS!$B$3:$K$1089,E$4,0),"")</f>
        <v/>
      </c>
      <c r="F57" s="27" t="str">
        <f>IF(ISNA(VLOOKUP($B57,DS!$B$3:$K$1089,F$4,0))=FALSE,VLOOKUP($B57,DS!$B$3:$K$1089,F$4,0),"")</f>
        <v/>
      </c>
      <c r="G57" s="27" t="str">
        <f>IF(ISNA(VLOOKUP($B57,DS!$B$3:$K$1089,G$4,0))=FALSE,VLOOKUP($B57,DS!$B$3:$K$1089,G$4,0),"")</f>
        <v/>
      </c>
      <c r="H57" s="27" t="str">
        <f>IF(ISNA(VLOOKUP($B57,DS!$B$3:$K$1089,H$4,0))=FALSE,VLOOKUP($B57,DS!$B$3:$K$1089,H$4,0),"")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555" t="str">
        <f>IF(ISNA(VLOOKUP($B57,DS!$B$3:$P$1089,AA$4,0))=FALSE,VLOOKUP($B57,DS!$B$3:$P$1089,AA$4,0),"")</f>
        <v/>
      </c>
      <c r="AB57" s="556" t="str">
        <f>IF(ISNA(VLOOKUP($B57,DS!$B$3:$K$1089,AB$4,0))=FALSE,VLOOKUP($B57,DS!$B$3:$K$1089,AB$4,0),"")</f>
        <v/>
      </c>
      <c r="AC57" s="556" t="str">
        <f>IF(ISNA(VLOOKUP($B57,DS!$B$3:$K$1089,AC$4,0))=FALSE,VLOOKUP($B57,DS!$B$3:$K$1089,AC$4,0),"")</f>
        <v/>
      </c>
      <c r="AD57" s="557" t="str">
        <f>IF(ISNA(VLOOKUP($B57,DS!$B$3:$K$1089,AD$4,0))=FALSE,VLOOKUP($B57,DS!$B$3:$K$1089,AD$4,0),"")</f>
        <v/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str">
        <f>IF(ISNA(VLOOKUP($B58,DS!$B$3:$K$1089,$C$4,0))=FALSE,VLOOKUP($B58,DS!$B$3:$K$1089,$C$4,0),"")</f>
        <v/>
      </c>
      <c r="D58" s="28" t="str">
        <f>IF(ISNA(VLOOKUP($B58,DS!$B$3:$K$1089,D$4,0))=FALSE,VLOOKUP($B58,DS!$B$3:$K$1089,D$4,0),"")</f>
        <v/>
      </c>
      <c r="E58" s="29" t="str">
        <f>IF(ISNA(VLOOKUP($B58,DS!$B$3:$K$1089,E$4,0))=FALSE,VLOOKUP($B58,DS!$B$3:$K$1089,E$4,0),"")</f>
        <v/>
      </c>
      <c r="F58" s="27" t="str">
        <f>IF(ISNA(VLOOKUP($B58,DS!$B$3:$K$1089,F$4,0))=FALSE,VLOOKUP($B58,DS!$B$3:$K$1089,F$4,0),"")</f>
        <v/>
      </c>
      <c r="G58" s="27" t="str">
        <f>IF(ISNA(VLOOKUP($B58,DS!$B$3:$K$1089,G$4,0))=FALSE,VLOOKUP($B58,DS!$B$3:$K$1089,G$4,0),"")</f>
        <v/>
      </c>
      <c r="H58" s="27" t="str">
        <f>IF(ISNA(VLOOKUP($B58,DS!$B$3:$K$1089,H$4,0))=FALSE,VLOOKUP($B58,DS!$B$3:$K$1089,H$4,0),"")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555" t="str">
        <f>IF(ISNA(VLOOKUP($B58,DS!$B$3:$P$1089,AA$4,0))=FALSE,VLOOKUP($B58,DS!$B$3:$P$1089,AA$4,0),"")</f>
        <v/>
      </c>
      <c r="AB58" s="556" t="str">
        <f>IF(ISNA(VLOOKUP($B58,DS!$B$3:$K$1089,AB$4,0))=FALSE,VLOOKUP($B58,DS!$B$3:$K$1089,AB$4,0),"")</f>
        <v/>
      </c>
      <c r="AC58" s="556" t="str">
        <f>IF(ISNA(VLOOKUP($B58,DS!$B$3:$K$1089,AC$4,0))=FALSE,VLOOKUP($B58,DS!$B$3:$K$1089,AC$4,0),"")</f>
        <v/>
      </c>
      <c r="AD58" s="557" t="str">
        <f>IF(ISNA(VLOOKUP($B58,DS!$B$3:$K$1089,AD$4,0))=FALSE,VLOOKUP($B58,DS!$B$3:$K$1089,AD$4,0),"")</f>
        <v/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str">
        <f>IF(ISNA(VLOOKUP($B59,DS!$B$3:$K$1089,$C$4,0))=FALSE,VLOOKUP($B59,DS!$B$3:$K$1089,$C$4,0),"")</f>
        <v/>
      </c>
      <c r="D59" s="28" t="str">
        <f>IF(ISNA(VLOOKUP($B59,DS!$B$3:$K$1089,D$4,0))=FALSE,VLOOKUP($B59,DS!$B$3:$K$1089,D$4,0),"")</f>
        <v/>
      </c>
      <c r="E59" s="29" t="str">
        <f>IF(ISNA(VLOOKUP($B59,DS!$B$3:$K$1089,E$4,0))=FALSE,VLOOKUP($B59,DS!$B$3:$K$1089,E$4,0),"")</f>
        <v/>
      </c>
      <c r="F59" s="27" t="str">
        <f>IF(ISNA(VLOOKUP($B59,DS!$B$3:$K$1089,F$4,0))=FALSE,VLOOKUP($B59,DS!$B$3:$K$1089,F$4,0),"")</f>
        <v/>
      </c>
      <c r="G59" s="27" t="str">
        <f>IF(ISNA(VLOOKUP($B59,DS!$B$3:$K$1089,G$4,0))=FALSE,VLOOKUP($B59,DS!$B$3:$K$1089,G$4,0),"")</f>
        <v/>
      </c>
      <c r="H59" s="27" t="str">
        <f>IF(ISNA(VLOOKUP($B59,DS!$B$3:$K$1089,H$4,0))=FALSE,VLOOKUP($B59,DS!$B$3:$K$1089,H$4,0),"")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555" t="str">
        <f>IF(ISNA(VLOOKUP($B59,DS!$B$3:$P$1089,AA$4,0))=FALSE,VLOOKUP($B59,DS!$B$3:$P$1089,AA$4,0),"")</f>
        <v/>
      </c>
      <c r="AB59" s="556" t="str">
        <f>IF(ISNA(VLOOKUP($B59,DS!$B$3:$K$1089,AB$4,0))=FALSE,VLOOKUP($B59,DS!$B$3:$K$1089,AB$4,0),"")</f>
        <v/>
      </c>
      <c r="AC59" s="556" t="str">
        <f>IF(ISNA(VLOOKUP($B59,DS!$B$3:$K$1089,AC$4,0))=FALSE,VLOOKUP($B59,DS!$B$3:$K$1089,AC$4,0),"")</f>
        <v/>
      </c>
      <c r="AD59" s="557" t="str">
        <f>IF(ISNA(VLOOKUP($B59,DS!$B$3:$K$1089,AD$4,0))=FALSE,VLOOKUP($B59,DS!$B$3:$K$1089,AD$4,0),"")</f>
        <v/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str">
        <f>IF(ISNA(VLOOKUP($B60,DS!$B$3:$K$1089,$C$4,0))=FALSE,VLOOKUP($B60,DS!$B$3:$K$1089,$C$4,0),"")</f>
        <v/>
      </c>
      <c r="D60" s="28" t="str">
        <f>IF(ISNA(VLOOKUP($B60,DS!$B$3:$K$1089,D$4,0))=FALSE,VLOOKUP($B60,DS!$B$3:$K$1089,D$4,0),"")</f>
        <v/>
      </c>
      <c r="E60" s="29" t="str">
        <f>IF(ISNA(VLOOKUP($B60,DS!$B$3:$K$1089,E$4,0))=FALSE,VLOOKUP($B60,DS!$B$3:$K$1089,E$4,0),"")</f>
        <v/>
      </c>
      <c r="F60" s="27" t="str">
        <f>IF(ISNA(VLOOKUP($B60,DS!$B$3:$K$1089,F$4,0))=FALSE,VLOOKUP($B60,DS!$B$3:$K$1089,F$4,0),"")</f>
        <v/>
      </c>
      <c r="G60" s="27" t="str">
        <f>IF(ISNA(VLOOKUP($B60,DS!$B$3:$K$1089,G$4,0))=FALSE,VLOOKUP($B60,DS!$B$3:$K$1089,G$4,0),"")</f>
        <v/>
      </c>
      <c r="H60" s="27" t="str">
        <f>IF(ISNA(VLOOKUP($B60,DS!$B$3:$K$1089,H$4,0))=FALSE,VLOOKUP($B60,DS!$B$3:$K$1089,H$4,0),"")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555" t="str">
        <f>IF(ISNA(VLOOKUP($B60,DS!$B$3:$P$1089,AA$4,0))=FALSE,VLOOKUP($B60,DS!$B$3:$P$1089,AA$4,0),"")</f>
        <v/>
      </c>
      <c r="AB60" s="556" t="str">
        <f>IF(ISNA(VLOOKUP($B60,DS!$B$3:$K$1089,AB$4,0))=FALSE,VLOOKUP($B60,DS!$B$3:$K$1089,AB$4,0),"")</f>
        <v/>
      </c>
      <c r="AC60" s="556" t="str">
        <f>IF(ISNA(VLOOKUP($B60,DS!$B$3:$K$1089,AC$4,0))=FALSE,VLOOKUP($B60,DS!$B$3:$K$1089,AC$4,0),"")</f>
        <v/>
      </c>
      <c r="AD60" s="557" t="str">
        <f>IF(ISNA(VLOOKUP($B60,DS!$B$3:$K$1089,AD$4,0))=FALSE,VLOOKUP($B60,DS!$B$3:$K$1089,AD$4,0),"")</f>
        <v/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str">
        <f>IF(ISNA(VLOOKUP($B61,DS!$B$3:$K$1089,$C$4,0))=FALSE,VLOOKUP($B61,DS!$B$3:$K$1089,$C$4,0),"")</f>
        <v/>
      </c>
      <c r="D61" s="28" t="str">
        <f>IF(ISNA(VLOOKUP($B61,DS!$B$3:$K$1089,D$4,0))=FALSE,VLOOKUP($B61,DS!$B$3:$K$1089,D$4,0),"")</f>
        <v/>
      </c>
      <c r="E61" s="29" t="str">
        <f>IF(ISNA(VLOOKUP($B61,DS!$B$3:$K$1089,E$4,0))=FALSE,VLOOKUP($B61,DS!$B$3:$K$1089,E$4,0),"")</f>
        <v/>
      </c>
      <c r="F61" s="27" t="str">
        <f>IF(ISNA(VLOOKUP($B61,DS!$B$3:$K$1089,F$4,0))=FALSE,VLOOKUP($B61,DS!$B$3:$K$1089,F$4,0),"")</f>
        <v/>
      </c>
      <c r="G61" s="27" t="str">
        <f>IF(ISNA(VLOOKUP($B61,DS!$B$3:$K$1089,G$4,0))=FALSE,VLOOKUP($B61,DS!$B$3:$K$1089,G$4,0),"")</f>
        <v/>
      </c>
      <c r="H61" s="27" t="str">
        <f>IF(ISNA(VLOOKUP($B61,DS!$B$3:$K$1089,H$4,0))=FALSE,VLOOKUP($B61,DS!$B$3:$K$1089,H$4,0),"")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555" t="str">
        <f>IF(ISNA(VLOOKUP($B61,DS!$B$3:$P$1089,AA$4,0))=FALSE,VLOOKUP($B61,DS!$B$3:$P$1089,AA$4,0),"")</f>
        <v/>
      </c>
      <c r="AB61" s="556" t="str">
        <f>IF(ISNA(VLOOKUP($B61,DS!$B$3:$K$1089,AB$4,0))=FALSE,VLOOKUP($B61,DS!$B$3:$K$1089,AB$4,0),"")</f>
        <v/>
      </c>
      <c r="AC61" s="556" t="str">
        <f>IF(ISNA(VLOOKUP($B61,DS!$B$3:$K$1089,AC$4,0))=FALSE,VLOOKUP($B61,DS!$B$3:$K$1089,AC$4,0),"")</f>
        <v/>
      </c>
      <c r="AD61" s="557" t="str">
        <f>IF(ISNA(VLOOKUP($B61,DS!$B$3:$K$1089,AD$4,0))=FALSE,VLOOKUP($B61,DS!$B$3:$K$1089,AD$4,0),"")</f>
        <v/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str">
        <f>IF(ISNA(VLOOKUP($B62,DS!$B$3:$K$1089,$C$4,0))=FALSE,VLOOKUP($B62,DS!$B$3:$K$1089,$C$4,0),"")</f>
        <v/>
      </c>
      <c r="D62" s="28" t="str">
        <f>IF(ISNA(VLOOKUP($B62,DS!$B$3:$K$1089,D$4,0))=FALSE,VLOOKUP($B62,DS!$B$3:$K$1089,D$4,0),"")</f>
        <v/>
      </c>
      <c r="E62" s="29" t="str">
        <f>IF(ISNA(VLOOKUP($B62,DS!$B$3:$K$1089,E$4,0))=FALSE,VLOOKUP($B62,DS!$B$3:$K$1089,E$4,0),"")</f>
        <v/>
      </c>
      <c r="F62" s="27" t="str">
        <f>IF(ISNA(VLOOKUP($B62,DS!$B$3:$K$1089,F$4,0))=FALSE,VLOOKUP($B62,DS!$B$3:$K$1089,F$4,0),"")</f>
        <v/>
      </c>
      <c r="G62" s="27" t="str">
        <f>IF(ISNA(VLOOKUP($B62,DS!$B$3:$K$1089,G$4,0))=FALSE,VLOOKUP($B62,DS!$B$3:$K$1089,G$4,0),"")</f>
        <v/>
      </c>
      <c r="H62" s="27" t="str">
        <f>IF(ISNA(VLOOKUP($B62,DS!$B$3:$K$1089,H$4,0))=FALSE,VLOOKUP($B62,DS!$B$3:$K$1089,H$4,0),"")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555" t="str">
        <f>IF(ISNA(VLOOKUP($B62,DS!$B$3:$P$1089,AA$4,0))=FALSE,VLOOKUP($B62,DS!$B$3:$P$1089,AA$4,0),"")</f>
        <v/>
      </c>
      <c r="AB62" s="556" t="str">
        <f>IF(ISNA(VLOOKUP($B62,DS!$B$3:$K$1089,AB$4,0))=FALSE,VLOOKUP($B62,DS!$B$3:$K$1089,AB$4,0),"")</f>
        <v/>
      </c>
      <c r="AC62" s="556" t="str">
        <f>IF(ISNA(VLOOKUP($B62,DS!$B$3:$K$1089,AC$4,0))=FALSE,VLOOKUP($B62,DS!$B$3:$K$1089,AC$4,0),"")</f>
        <v/>
      </c>
      <c r="AD62" s="557" t="str">
        <f>IF(ISNA(VLOOKUP($B62,DS!$B$3:$K$1089,AD$4,0))=FALSE,VLOOKUP($B62,DS!$B$3:$K$1089,AD$4,0),"")</f>
        <v/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str">
        <f>IF(ISNA(VLOOKUP($B63,DS!$B$3:$K$1089,$C$4,0))=FALSE,VLOOKUP($B63,DS!$B$3:$K$1089,$C$4,0),"")</f>
        <v/>
      </c>
      <c r="D63" s="28" t="str">
        <f>IF(ISNA(VLOOKUP($B63,DS!$B$3:$K$1089,D$4,0))=FALSE,VLOOKUP($B63,DS!$B$3:$K$1089,D$4,0),"")</f>
        <v/>
      </c>
      <c r="E63" s="29" t="str">
        <f>IF(ISNA(VLOOKUP($B63,DS!$B$3:$K$1089,E$4,0))=FALSE,VLOOKUP($B63,DS!$B$3:$K$1089,E$4,0),"")</f>
        <v/>
      </c>
      <c r="F63" s="27" t="str">
        <f>IF(ISNA(VLOOKUP($B63,DS!$B$3:$K$1089,F$4,0))=FALSE,VLOOKUP($B63,DS!$B$3:$K$1089,F$4,0),"")</f>
        <v/>
      </c>
      <c r="G63" s="27" t="str">
        <f>IF(ISNA(VLOOKUP($B63,DS!$B$3:$K$1089,G$4,0))=FALSE,VLOOKUP($B63,DS!$B$3:$K$1089,G$4,0),"")</f>
        <v/>
      </c>
      <c r="H63" s="27" t="str">
        <f>IF(ISNA(VLOOKUP($B63,DS!$B$3:$K$1089,H$4,0))=FALSE,VLOOKUP($B63,DS!$B$3:$K$1089,H$4,0),"")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555" t="str">
        <f>IF(ISNA(VLOOKUP($B63,DS!$B$3:$P$1089,AA$4,0))=FALSE,VLOOKUP($B63,DS!$B$3:$P$1089,AA$4,0),"")</f>
        <v/>
      </c>
      <c r="AB63" s="556" t="str">
        <f>IF(ISNA(VLOOKUP($B63,DS!$B$3:$K$1089,AB$4,0))=FALSE,VLOOKUP($B63,DS!$B$3:$K$1089,AB$4,0),"")</f>
        <v/>
      </c>
      <c r="AC63" s="556" t="str">
        <f>IF(ISNA(VLOOKUP($B63,DS!$B$3:$K$1089,AC$4,0))=FALSE,VLOOKUP($B63,DS!$B$3:$K$1089,AC$4,0),"")</f>
        <v/>
      </c>
      <c r="AD63" s="557" t="str">
        <f>IF(ISNA(VLOOKUP($B63,DS!$B$3:$K$1089,AD$4,0))=FALSE,VLOOKUP($B63,DS!$B$3:$K$1089,AD$4,0),"")</f>
        <v/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str">
        <f>IF(ISNA(VLOOKUP($B64,DS!$B$3:$K$1089,$C$4,0))=FALSE,VLOOKUP($B64,DS!$B$3:$K$1089,$C$4,0),"")</f>
        <v/>
      </c>
      <c r="D64" s="28" t="str">
        <f>IF(ISNA(VLOOKUP($B64,DS!$B$3:$K$1089,D$4,0))=FALSE,VLOOKUP($B64,DS!$B$3:$K$1089,D$4,0),"")</f>
        <v/>
      </c>
      <c r="E64" s="29" t="str">
        <f>IF(ISNA(VLOOKUP($B64,DS!$B$3:$K$1089,E$4,0))=FALSE,VLOOKUP($B64,DS!$B$3:$K$1089,E$4,0),"")</f>
        <v/>
      </c>
      <c r="F64" s="27" t="str">
        <f>IF(ISNA(VLOOKUP($B64,DS!$B$3:$K$1089,F$4,0))=FALSE,VLOOKUP($B64,DS!$B$3:$K$1089,F$4,0),"")</f>
        <v/>
      </c>
      <c r="G64" s="27" t="str">
        <f>IF(ISNA(VLOOKUP($B64,DS!$B$3:$K$1089,G$4,0))=FALSE,VLOOKUP($B64,DS!$B$3:$K$1089,G$4,0),"")</f>
        <v/>
      </c>
      <c r="H64" s="27" t="str">
        <f>IF(ISNA(VLOOKUP($B64,DS!$B$3:$K$1089,H$4,0))=FALSE,VLOOKUP($B64,DS!$B$3:$K$1089,H$4,0),"")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55" t="str">
        <f>IF(ISNA(VLOOKUP($B64,DS!$B$3:$P$1089,AA$4,0))=FALSE,VLOOKUP($B64,DS!$B$3:$P$1089,AA$4,0),"")</f>
        <v/>
      </c>
      <c r="AB64" s="556" t="str">
        <f>IF(ISNA(VLOOKUP($B64,DS!$B$3:$K$1089,AB$4,0))=FALSE,VLOOKUP($B64,DS!$B$3:$K$1089,AB$4,0),"")</f>
        <v/>
      </c>
      <c r="AC64" s="556" t="str">
        <f>IF(ISNA(VLOOKUP($B64,DS!$B$3:$K$1089,AC$4,0))=FALSE,VLOOKUP($B64,DS!$B$3:$K$1089,AC$4,0),"")</f>
        <v/>
      </c>
      <c r="AD64" s="557" t="str">
        <f>IF(ISNA(VLOOKUP($B64,DS!$B$3:$K$1089,AD$4,0))=FALSE,VLOOKUP($B64,DS!$B$3:$K$1089,AD$4,0),"")</f>
        <v/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str">
        <f>IF(ISNA(VLOOKUP($B65,DS!$B$3:$K$1089,$C$4,0))=FALSE,VLOOKUP($B65,DS!$B$3:$K$1089,$C$4,0),"")</f>
        <v/>
      </c>
      <c r="D65" s="28" t="str">
        <f>IF(ISNA(VLOOKUP($B65,DS!$B$3:$K$1089,D$4,0))=FALSE,VLOOKUP($B65,DS!$B$3:$K$1089,D$4,0),"")</f>
        <v/>
      </c>
      <c r="E65" s="29" t="str">
        <f>IF(ISNA(VLOOKUP($B65,DS!$B$3:$K$1089,E$4,0))=FALSE,VLOOKUP($B65,DS!$B$3:$K$1089,E$4,0),"")</f>
        <v/>
      </c>
      <c r="F65" s="27" t="str">
        <f>IF(ISNA(VLOOKUP($B65,DS!$B$3:$K$1089,F$4,0))=FALSE,VLOOKUP($B65,DS!$B$3:$K$1089,F$4,0),"")</f>
        <v/>
      </c>
      <c r="G65" s="27" t="str">
        <f>IF(ISNA(VLOOKUP($B65,DS!$B$3:$K$1089,G$4,0))=FALSE,VLOOKUP($B65,DS!$B$3:$K$1089,G$4,0),"")</f>
        <v/>
      </c>
      <c r="H65" s="27" t="str">
        <f>IF(ISNA(VLOOKUP($B65,DS!$B$3:$K$1089,H$4,0))=FALSE,VLOOKUP($B65,DS!$B$3:$K$1089,H$4,0),"")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55" t="str">
        <f>IF(ISNA(VLOOKUP($B65,DS!$B$3:$P$1089,AA$4,0))=FALSE,VLOOKUP($B65,DS!$B$3:$P$1089,AA$4,0),"")</f>
        <v/>
      </c>
      <c r="AB65" s="556" t="str">
        <f>IF(ISNA(VLOOKUP($B65,DS!$B$3:$K$1089,AB$4,0))=FALSE,VLOOKUP($B65,DS!$B$3:$K$1089,AB$4,0),"")</f>
        <v/>
      </c>
      <c r="AC65" s="556" t="str">
        <f>IF(ISNA(VLOOKUP($B65,DS!$B$3:$K$1089,AC$4,0))=FALSE,VLOOKUP($B65,DS!$B$3:$K$1089,AC$4,0),"")</f>
        <v/>
      </c>
      <c r="AD65" s="557" t="str">
        <f>IF(ISNA(VLOOKUP($B65,DS!$B$3:$K$1089,AD$4,0))=FALSE,VLOOKUP($B65,DS!$B$3:$K$1089,AD$4,0),"")</f>
        <v/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str">
        <f>IF(ISNA(VLOOKUP($B66,DS!$B$3:$K$1089,$C$4,0))=FALSE,VLOOKUP($B66,DS!$B$3:$K$1089,$C$4,0),"")</f>
        <v/>
      </c>
      <c r="D66" s="28" t="str">
        <f>IF(ISNA(VLOOKUP($B66,DS!$B$3:$K$1089,D$4,0))=FALSE,VLOOKUP($B66,DS!$B$3:$K$1089,D$4,0),"")</f>
        <v/>
      </c>
      <c r="E66" s="29" t="str">
        <f>IF(ISNA(VLOOKUP($B66,DS!$B$3:$K$1089,E$4,0))=FALSE,VLOOKUP($B66,DS!$B$3:$K$1089,E$4,0),"")</f>
        <v/>
      </c>
      <c r="F66" s="27" t="str">
        <f>IF(ISNA(VLOOKUP($B66,DS!$B$3:$K$1089,F$4,0))=FALSE,VLOOKUP($B66,DS!$B$3:$K$1089,F$4,0),"")</f>
        <v/>
      </c>
      <c r="G66" s="27" t="str">
        <f>IF(ISNA(VLOOKUP($B66,DS!$B$3:$K$1089,G$4,0))=FALSE,VLOOKUP($B66,DS!$B$3:$K$1089,G$4,0),"")</f>
        <v/>
      </c>
      <c r="H66" s="27" t="str">
        <f>IF(ISNA(VLOOKUP($B66,DS!$B$3:$K$1089,H$4,0))=FALSE,VLOOKUP($B66,DS!$B$3:$K$1089,H$4,0),"")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555" t="str">
        <f>IF(ISNA(VLOOKUP($B66,DS!$B$3:$P$1089,AA$4,0))=FALSE,VLOOKUP($B66,DS!$B$3:$P$1089,AA$4,0),"")</f>
        <v/>
      </c>
      <c r="AB66" s="556" t="str">
        <f>IF(ISNA(VLOOKUP($B66,DS!$B$3:$K$1089,AB$4,0))=FALSE,VLOOKUP($B66,DS!$B$3:$K$1089,AB$4,0),"")</f>
        <v/>
      </c>
      <c r="AC66" s="556" t="str">
        <f>IF(ISNA(VLOOKUP($B66,DS!$B$3:$K$1089,AC$4,0))=FALSE,VLOOKUP($B66,DS!$B$3:$K$1089,AC$4,0),"")</f>
        <v/>
      </c>
      <c r="AD66" s="557" t="str">
        <f>IF(ISNA(VLOOKUP($B66,DS!$B$3:$K$1089,AD$4,0))=FALSE,VLOOKUP($B66,DS!$B$3:$K$1089,AD$4,0),"")</f>
        <v/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str">
        <f>IF(ISNA(VLOOKUP($B67,DS!$B$3:$K$1089,$C$4,0))=FALSE,VLOOKUP($B67,DS!$B$3:$K$1089,$C$4,0),"")</f>
        <v/>
      </c>
      <c r="D67" s="28" t="str">
        <f>IF(ISNA(VLOOKUP($B67,DS!$B$3:$K$1089,D$4,0))=FALSE,VLOOKUP($B67,DS!$B$3:$K$1089,D$4,0),"")</f>
        <v/>
      </c>
      <c r="E67" s="29" t="str">
        <f>IF(ISNA(VLOOKUP($B67,DS!$B$3:$K$1089,E$4,0))=FALSE,VLOOKUP($B67,DS!$B$3:$K$1089,E$4,0),"")</f>
        <v/>
      </c>
      <c r="F67" s="27" t="str">
        <f>IF(ISNA(VLOOKUP($B67,DS!$B$3:$K$1089,F$4,0))=FALSE,VLOOKUP($B67,DS!$B$3:$K$1089,F$4,0),"")</f>
        <v/>
      </c>
      <c r="G67" s="27" t="str">
        <f>IF(ISNA(VLOOKUP($B67,DS!$B$3:$K$1089,G$4,0))=FALSE,VLOOKUP($B67,DS!$B$3:$K$1089,G$4,0),"")</f>
        <v/>
      </c>
      <c r="H67" s="27" t="str">
        <f>IF(ISNA(VLOOKUP($B67,DS!$B$3:$K$1089,H$4,0))=FALSE,VLOOKUP($B67,DS!$B$3:$K$1089,H$4,0),"")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555" t="str">
        <f>IF(ISNA(VLOOKUP($B67,DS!$B$3:$P$1089,AA$4,0))=FALSE,VLOOKUP($B67,DS!$B$3:$P$1089,AA$4,0),"")</f>
        <v/>
      </c>
      <c r="AB67" s="556" t="str">
        <f>IF(ISNA(VLOOKUP($B67,DS!$B$3:$K$1089,AB$4,0))=FALSE,VLOOKUP($B67,DS!$B$3:$K$1089,AB$4,0),"")</f>
        <v/>
      </c>
      <c r="AC67" s="556" t="str">
        <f>IF(ISNA(VLOOKUP($B67,DS!$B$3:$K$1089,AC$4,0))=FALSE,VLOOKUP($B67,DS!$B$3:$K$1089,AC$4,0),"")</f>
        <v/>
      </c>
      <c r="AD67" s="557" t="str">
        <f>IF(ISNA(VLOOKUP($B67,DS!$B$3:$K$1089,AD$4,0))=FALSE,VLOOKUP($B67,DS!$B$3:$K$1089,AD$4,0),"")</f>
        <v/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str">
        <f>IF(ISNA(VLOOKUP($B68,DS!$B$3:$K$1089,$C$4,0))=FALSE,VLOOKUP($B68,DS!$B$3:$K$1089,$C$4,0),"")</f>
        <v/>
      </c>
      <c r="D68" s="28" t="str">
        <f>IF(ISNA(VLOOKUP($B68,DS!$B$3:$K$1089,D$4,0))=FALSE,VLOOKUP($B68,DS!$B$3:$K$1089,D$4,0),"")</f>
        <v/>
      </c>
      <c r="E68" s="29" t="str">
        <f>IF(ISNA(VLOOKUP($B68,DS!$B$3:$K$1089,E$4,0))=FALSE,VLOOKUP($B68,DS!$B$3:$K$1089,E$4,0),"")</f>
        <v/>
      </c>
      <c r="F68" s="27" t="str">
        <f>IF(ISNA(VLOOKUP($B68,DS!$B$3:$K$1089,F$4,0))=FALSE,VLOOKUP($B68,DS!$B$3:$K$1089,F$4,0),"")</f>
        <v/>
      </c>
      <c r="G68" s="27" t="str">
        <f>IF(ISNA(VLOOKUP($B68,DS!$B$3:$K$1089,G$4,0))=FALSE,VLOOKUP($B68,DS!$B$3:$K$1089,G$4,0),"")</f>
        <v/>
      </c>
      <c r="H68" s="27" t="str">
        <f>IF(ISNA(VLOOKUP($B68,DS!$B$3:$K$1089,H$4,0))=FALSE,VLOOKUP($B68,DS!$B$3:$K$1089,H$4,0),"")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555" t="str">
        <f>IF(ISNA(VLOOKUP($B68,DS!$B$3:$P$1089,AA$4,0))=FALSE,VLOOKUP($B68,DS!$B$3:$P$1089,AA$4,0),"")</f>
        <v/>
      </c>
      <c r="AB68" s="556" t="str">
        <f>IF(ISNA(VLOOKUP($B68,DS!$B$3:$K$1089,AB$4,0))=FALSE,VLOOKUP($B68,DS!$B$3:$K$1089,AB$4,0),"")</f>
        <v/>
      </c>
      <c r="AC68" s="556" t="str">
        <f>IF(ISNA(VLOOKUP($B68,DS!$B$3:$K$1089,AC$4,0))=FALSE,VLOOKUP($B68,DS!$B$3:$K$1089,AC$4,0),"")</f>
        <v/>
      </c>
      <c r="AD68" s="557" t="str">
        <f>IF(ISNA(VLOOKUP($B68,DS!$B$3:$K$1089,AD$4,0))=FALSE,VLOOKUP($B68,DS!$B$3:$K$1089,AD$4,0),"")</f>
        <v/>
      </c>
    </row>
    <row r="69" spans="1:30" s="1" customFormat="1" ht="19.5" customHeight="1">
      <c r="A69" s="46">
        <v>45</v>
      </c>
      <c r="B69" s="46" t="str">
        <f t="shared" si="0"/>
        <v>15E3945</v>
      </c>
      <c r="C69" s="47" t="str">
        <f>IF(ISNA(VLOOKUP($B69,DS!$B$3:$K$1089,$C$4,0))=FALSE,VLOOKUP($B69,DS!$B$3:$K$1089,$C$4,0),"")</f>
        <v/>
      </c>
      <c r="D69" s="48" t="str">
        <f>IF(ISNA(VLOOKUP($B69,DS!$B$3:$K$1089,D$4,0))=FALSE,VLOOKUP($B69,DS!$B$3:$K$1089,D$4,0),"")</f>
        <v/>
      </c>
      <c r="E69" s="49" t="str">
        <f>IF(ISNA(VLOOKUP($B69,DS!$B$3:$K$1089,E$4,0))=FALSE,VLOOKUP($B69,DS!$B$3:$K$1089,E$4,0),"")</f>
        <v/>
      </c>
      <c r="F69" s="47" t="str">
        <f>IF(ISNA(VLOOKUP($B69,DS!$B$3:$K$1089,F$4,0))=FALSE,VLOOKUP($B69,DS!$B$3:$K$1089,F$4,0),"")</f>
        <v/>
      </c>
      <c r="G69" s="47" t="str">
        <f>IF(ISNA(VLOOKUP($B69,DS!$B$3:$K$1089,G$4,0))=FALSE,VLOOKUP($B69,DS!$B$3:$K$1089,G$4,0),"")</f>
        <v/>
      </c>
      <c r="H69" s="47" t="str">
        <f>IF(ISNA(VLOOKUP($B69,DS!$B$3:$K$1089,H$4,0))=FALSE,VLOOKUP($B69,DS!$B$3:$K$1089,H$4,0),"")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558" t="str">
        <f>IF(ISNA(VLOOKUP($B69,DS!$B$3:$P$1089,AA$4,0))=FALSE,VLOOKUP($B69,DS!$B$3:$P$1089,AA$4,0),"")</f>
        <v/>
      </c>
      <c r="AB69" s="559" t="str">
        <f>IF(ISNA(VLOOKUP($B69,DS!$B$3:$K$1089,AB$4,0))=FALSE,VLOOKUP($B69,DS!$B$3:$K$1089,AB$4,0),"")</f>
        <v/>
      </c>
      <c r="AC69" s="559" t="str">
        <f>IF(ISNA(VLOOKUP($B69,DS!$B$3:$K$1089,AC$4,0))=FALSE,VLOOKUP($B69,DS!$B$3:$K$1089,AC$4,0),"")</f>
        <v/>
      </c>
      <c r="AD69" s="560" t="str">
        <f>IF(ISNA(VLOOKUP($B69,DS!$B$3:$K$1089,AD$4,0))=FALSE,VLOOKUP($B69,DS!$B$3:$K$1089,AD$4,0),"")</f>
        <v/>
      </c>
    </row>
    <row r="70" spans="1:30" s="1" customFormat="1">
      <c r="A70" s="21" t="s">
        <v>26</v>
      </c>
      <c r="B70" s="21"/>
      <c r="C70" s="21"/>
      <c r="D70" s="45"/>
      <c r="E70" s="45"/>
      <c r="F70" s="45"/>
      <c r="G70" s="45"/>
      <c r="S70" s="517" t="s">
        <v>31</v>
      </c>
      <c r="T70" s="517"/>
      <c r="U70" s="517"/>
      <c r="V70" s="517"/>
      <c r="W70" s="517"/>
      <c r="X70" s="517"/>
      <c r="Y70" s="517"/>
      <c r="Z70" s="517"/>
      <c r="AA70" s="517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517" t="s">
        <v>23</v>
      </c>
      <c r="L71" s="517"/>
      <c r="M71" s="517"/>
      <c r="N71" s="517"/>
      <c r="O71" s="517"/>
      <c r="P71" s="517"/>
      <c r="Q71" s="517"/>
      <c r="R71" s="517"/>
      <c r="T71" s="21"/>
      <c r="U71" s="21"/>
      <c r="V71" s="517" t="s">
        <v>24</v>
      </c>
      <c r="W71" s="517"/>
      <c r="X71" s="517"/>
      <c r="Y71" s="517"/>
      <c r="Z71" s="517"/>
      <c r="AA71" s="517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517" t="s">
        <v>25</v>
      </c>
      <c r="L72" s="517"/>
      <c r="M72" s="517"/>
      <c r="N72" s="517"/>
      <c r="O72" s="517"/>
      <c r="P72" s="517"/>
      <c r="Q72" s="517"/>
      <c r="R72" s="517"/>
      <c r="S72" s="30"/>
      <c r="T72" s="30"/>
      <c r="U72" s="30"/>
      <c r="V72" s="517" t="s">
        <v>25</v>
      </c>
      <c r="W72" s="517"/>
      <c r="X72" s="517"/>
      <c r="Y72" s="517"/>
      <c r="Z72" s="517"/>
      <c r="AA72" s="517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9"/>
      <c r="B75" s="70"/>
      <c r="C75" s="70"/>
      <c r="D75" s="71"/>
      <c r="E75" s="71"/>
      <c r="F75" s="70"/>
      <c r="G75" s="70"/>
      <c r="H75" s="70"/>
    </row>
    <row r="76" spans="1:30" s="1" customFormat="1">
      <c r="A76" s="69"/>
      <c r="B76" s="70"/>
      <c r="C76" s="70"/>
      <c r="D76" s="71"/>
      <c r="E76" s="71"/>
      <c r="F76" s="70"/>
      <c r="G76" s="70"/>
      <c r="H76" s="70"/>
    </row>
    <row r="77" spans="1:30" s="1" customFormat="1" ht="16.5" customHeight="1">
      <c r="D77" s="21"/>
      <c r="E77" s="21"/>
      <c r="AB77" s="65" t="s">
        <v>54</v>
      </c>
      <c r="AC77" s="62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str">
        <f>IF(ISNA(VLOOKUP($B78,DS!$B$3:$K$1089,$C$4,0))=FALSE,VLOOKUP($B78,DS!$B$3:$K$1089,$C$4,0),"")</f>
        <v/>
      </c>
      <c r="D78" s="34" t="str">
        <f>IF(ISNA(VLOOKUP($B78,DS!$B$3:$K$1089,D$4,0))=FALSE,VLOOKUP($B78,DS!$B$3:$K$1089,D$4,0),"")</f>
        <v/>
      </c>
      <c r="E78" s="35" t="str">
        <f>IF(ISNA(VLOOKUP($B78,DS!$B$3:$K$1089,E$4,0))=FALSE,VLOOKUP($B78,DS!$B$3:$K$1089,E$4,0),"")</f>
        <v/>
      </c>
      <c r="F78" s="19" t="str">
        <f>IF(ISNA(VLOOKUP($B78,DS!$B$3:$K$1089,F$4,0))=FALSE,VLOOKUP($B78,DS!$B$3:$K$1089,F$4,0),"")</f>
        <v/>
      </c>
      <c r="G78" s="19" t="str">
        <f>IF(ISNA(VLOOKUP($B78,DS!$B$3:$K$1089,G$4,0))=FALSE,VLOOKUP($B78,DS!$B$3:$K$1089,G$4,0),"")</f>
        <v/>
      </c>
      <c r="H78" s="19" t="str">
        <f>IF(ISNA(VLOOKUP($B78,DS!$B$3:$K$1089,H$4,0))=FALSE,VLOOKUP($B78,DS!$B$3:$K$1089,H$4,0),"")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18"/>
      <c r="AB78" s="519"/>
      <c r="AC78" s="519"/>
      <c r="AD78" s="52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str">
        <f>IF(ISNA(VLOOKUP($B79,DS!$B$3:$K$1089,$C$4,0))=FALSE,VLOOKUP($B79,DS!$B$3:$K$1089,$C$4,0),"")</f>
        <v/>
      </c>
      <c r="D79" s="28" t="str">
        <f>IF(ISNA(VLOOKUP($B79,DS!$B$3:$K$1089,D$4,0))=FALSE,VLOOKUP($B79,DS!$B$3:$K$1089,D$4,0),"")</f>
        <v/>
      </c>
      <c r="E79" s="29" t="str">
        <f>IF(ISNA(VLOOKUP($B79,DS!$B$3:$K$1089,E$4,0))=FALSE,VLOOKUP($B79,DS!$B$3:$K$1089,E$4,0),"")</f>
        <v/>
      </c>
      <c r="F79" s="27" t="str">
        <f>IF(ISNA(VLOOKUP($B79,DS!$B$3:$K$1089,F$4,0))=FALSE,VLOOKUP($B79,DS!$B$3:$K$1089,F$4,0),"")</f>
        <v/>
      </c>
      <c r="G79" s="27" t="str">
        <f>IF(ISNA(VLOOKUP($B79,DS!$B$3:$K$1089,G$4,0))=FALSE,VLOOKUP($B79,DS!$B$3:$K$1089,G$4,0),"")</f>
        <v/>
      </c>
      <c r="H79" s="27" t="str">
        <f>IF(ISNA(VLOOKUP($B79,DS!$B$3:$K$1089,H$4,0))=FALSE,VLOOKUP($B79,DS!$B$3:$K$1089,H$4,0),"")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514"/>
      <c r="AB79" s="515"/>
      <c r="AC79" s="515"/>
      <c r="AD79" s="516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str">
        <f>IF(ISNA(VLOOKUP($B80,DS!$B$3:$K$1089,$C$4,0))=FALSE,VLOOKUP($B80,DS!$B$3:$K$1089,$C$4,0),"")</f>
        <v/>
      </c>
      <c r="D80" s="28" t="str">
        <f>IF(ISNA(VLOOKUP($B80,DS!$B$3:$K$1089,D$4,0))=FALSE,VLOOKUP($B80,DS!$B$3:$K$1089,D$4,0),"")</f>
        <v/>
      </c>
      <c r="E80" s="29" t="str">
        <f>IF(ISNA(VLOOKUP($B80,DS!$B$3:$K$1089,E$4,0))=FALSE,VLOOKUP($B80,DS!$B$3:$K$1089,E$4,0),"")</f>
        <v/>
      </c>
      <c r="F80" s="27" t="str">
        <f>IF(ISNA(VLOOKUP($B80,DS!$B$3:$K$1089,F$4,0))=FALSE,VLOOKUP($B80,DS!$B$3:$K$1089,F$4,0),"")</f>
        <v/>
      </c>
      <c r="G80" s="27" t="str">
        <f>IF(ISNA(VLOOKUP($B80,DS!$B$3:$K$1089,G$4,0))=FALSE,VLOOKUP($B80,DS!$B$3:$K$1089,G$4,0),"")</f>
        <v/>
      </c>
      <c r="H80" s="27" t="str">
        <f>IF(ISNA(VLOOKUP($B80,DS!$B$3:$K$1089,H$4,0))=FALSE,VLOOKUP($B80,DS!$B$3:$K$1089,H$4,0),"")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514"/>
      <c r="AB80" s="515"/>
      <c r="AC80" s="515"/>
      <c r="AD80" s="516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str">
        <f>IF(ISNA(VLOOKUP($B81,DS!$B$3:$K$1089,$C$4,0))=FALSE,VLOOKUP($B81,DS!$B$3:$K$1089,$C$4,0),"")</f>
        <v/>
      </c>
      <c r="D81" s="28" t="str">
        <f>IF(ISNA(VLOOKUP($B81,DS!$B$3:$K$1089,D$4,0))=FALSE,VLOOKUP($B81,DS!$B$3:$K$1089,D$4,0),"")</f>
        <v/>
      </c>
      <c r="E81" s="29" t="str">
        <f>IF(ISNA(VLOOKUP($B81,DS!$B$3:$K$1089,E$4,0))=FALSE,VLOOKUP($B81,DS!$B$3:$K$1089,E$4,0),"")</f>
        <v/>
      </c>
      <c r="F81" s="27" t="str">
        <f>IF(ISNA(VLOOKUP($B81,DS!$B$3:$K$1089,F$4,0))=FALSE,VLOOKUP($B81,DS!$B$3:$K$1089,F$4,0),"")</f>
        <v/>
      </c>
      <c r="G81" s="27" t="str">
        <f>IF(ISNA(VLOOKUP($B81,DS!$B$3:$K$1089,G$4,0))=FALSE,VLOOKUP($B81,DS!$B$3:$K$1089,G$4,0),"")</f>
        <v/>
      </c>
      <c r="H81" s="27" t="str">
        <f>IF(ISNA(VLOOKUP($B81,DS!$B$3:$K$1089,H$4,0))=FALSE,VLOOKUP($B81,DS!$B$3:$K$1089,H$4,0),"")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514"/>
      <c r="AB81" s="515"/>
      <c r="AC81" s="515"/>
      <c r="AD81" s="516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str">
        <f>IF(ISNA(VLOOKUP($B82,DS!$B$3:$K$1089,$C$4,0))=FALSE,VLOOKUP($B82,DS!$B$3:$K$1089,$C$4,0),"")</f>
        <v/>
      </c>
      <c r="D82" s="28" t="str">
        <f>IF(ISNA(VLOOKUP($B82,DS!$B$3:$K$1089,D$4,0))=FALSE,VLOOKUP($B82,DS!$B$3:$K$1089,D$4,0),"")</f>
        <v/>
      </c>
      <c r="E82" s="29" t="str">
        <f>IF(ISNA(VLOOKUP($B82,DS!$B$3:$K$1089,E$4,0))=FALSE,VLOOKUP($B82,DS!$B$3:$K$1089,E$4,0),"")</f>
        <v/>
      </c>
      <c r="F82" s="27" t="str">
        <f>IF(ISNA(VLOOKUP($B82,DS!$B$3:$K$1089,F$4,0))=FALSE,VLOOKUP($B82,DS!$B$3:$K$1089,F$4,0),"")</f>
        <v/>
      </c>
      <c r="G82" s="27" t="str">
        <f>IF(ISNA(VLOOKUP($B82,DS!$B$3:$K$1089,G$4,0))=FALSE,VLOOKUP($B82,DS!$B$3:$K$1089,G$4,0),"")</f>
        <v/>
      </c>
      <c r="H82" s="27" t="str">
        <f>IF(ISNA(VLOOKUP($B82,DS!$B$3:$K$1089,H$4,0))=FALSE,VLOOKUP($B82,DS!$B$3:$K$1089,H$4,0),"")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514"/>
      <c r="AB82" s="515"/>
      <c r="AC82" s="515"/>
      <c r="AD82" s="516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str">
        <f>IF(ISNA(VLOOKUP($B83,DS!$B$3:$K$1089,$C$4,0))=FALSE,VLOOKUP($B83,DS!$B$3:$K$1089,$C$4,0),"")</f>
        <v/>
      </c>
      <c r="D83" s="28" t="str">
        <f>IF(ISNA(VLOOKUP($B83,DS!$B$3:$K$1089,D$4,0))=FALSE,VLOOKUP($B83,DS!$B$3:$K$1089,D$4,0),"")</f>
        <v/>
      </c>
      <c r="E83" s="29" t="str">
        <f>IF(ISNA(VLOOKUP($B83,DS!$B$3:$K$1089,E$4,0))=FALSE,VLOOKUP($B83,DS!$B$3:$K$1089,E$4,0),"")</f>
        <v/>
      </c>
      <c r="F83" s="27" t="str">
        <f>IF(ISNA(VLOOKUP($B83,DS!$B$3:$K$1089,F$4,0))=FALSE,VLOOKUP($B83,DS!$B$3:$K$1089,F$4,0),"")</f>
        <v/>
      </c>
      <c r="G83" s="27" t="str">
        <f>IF(ISNA(VLOOKUP($B83,DS!$B$3:$K$1089,G$4,0))=FALSE,VLOOKUP($B83,DS!$B$3:$K$1089,G$4,0),"")</f>
        <v/>
      </c>
      <c r="H83" s="27" t="str">
        <f>IF(ISNA(VLOOKUP($B83,DS!$B$3:$K$1089,H$4,0))=FALSE,VLOOKUP($B83,DS!$B$3:$K$1089,H$4,0),"")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514"/>
      <c r="AB83" s="515"/>
      <c r="AC83" s="515"/>
      <c r="AD83" s="516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str">
        <f>IF(ISNA(VLOOKUP($B84,DS!$B$3:$K$1089,$C$4,0))=FALSE,VLOOKUP($B84,DS!$B$3:$K$1089,$C$4,0),"")</f>
        <v/>
      </c>
      <c r="D84" s="28" t="str">
        <f>IF(ISNA(VLOOKUP($B84,DS!$B$3:$K$1089,D$4,0))=FALSE,VLOOKUP($B84,DS!$B$3:$K$1089,D$4,0),"")</f>
        <v/>
      </c>
      <c r="E84" s="29" t="str">
        <f>IF(ISNA(VLOOKUP($B84,DS!$B$3:$K$1089,E$4,0))=FALSE,VLOOKUP($B84,DS!$B$3:$K$1089,E$4,0),"")</f>
        <v/>
      </c>
      <c r="F84" s="27" t="str">
        <f>IF(ISNA(VLOOKUP($B84,DS!$B$3:$K$1089,F$4,0))=FALSE,VLOOKUP($B84,DS!$B$3:$K$1089,F$4,0),"")</f>
        <v/>
      </c>
      <c r="G84" s="27" t="str">
        <f>IF(ISNA(VLOOKUP($B84,DS!$B$3:$K$1089,G$4,0))=FALSE,VLOOKUP($B84,DS!$B$3:$K$1089,G$4,0),"")</f>
        <v/>
      </c>
      <c r="H84" s="27" t="str">
        <f>IF(ISNA(VLOOKUP($B84,DS!$B$3:$K$1089,H$4,0))=FALSE,VLOOKUP($B84,DS!$B$3:$K$1089,H$4,0),"")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514"/>
      <c r="AB84" s="515"/>
      <c r="AC84" s="515"/>
      <c r="AD84" s="516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str">
        <f>IF(ISNA(VLOOKUP($B85,DS!$B$3:$K$1089,$C$4,0))=FALSE,VLOOKUP($B85,DS!$B$3:$K$1089,$C$4,0),"")</f>
        <v/>
      </c>
      <c r="D85" s="28" t="str">
        <f>IF(ISNA(VLOOKUP($B85,DS!$B$3:$K$1089,D$4,0))=FALSE,VLOOKUP($B85,DS!$B$3:$K$1089,D$4,0),"")</f>
        <v/>
      </c>
      <c r="E85" s="29" t="str">
        <f>IF(ISNA(VLOOKUP($B85,DS!$B$3:$K$1089,E$4,0))=FALSE,VLOOKUP($B85,DS!$B$3:$K$1089,E$4,0),"")</f>
        <v/>
      </c>
      <c r="F85" s="27" t="str">
        <f>IF(ISNA(VLOOKUP($B85,DS!$B$3:$K$1089,F$4,0))=FALSE,VLOOKUP($B85,DS!$B$3:$K$1089,F$4,0),"")</f>
        <v/>
      </c>
      <c r="G85" s="27" t="str">
        <f>IF(ISNA(VLOOKUP($B85,DS!$B$3:$K$1089,G$4,0))=FALSE,VLOOKUP($B85,DS!$B$3:$K$1089,G$4,0),"")</f>
        <v/>
      </c>
      <c r="H85" s="27" t="str">
        <f>IF(ISNA(VLOOKUP($B85,DS!$B$3:$K$1089,H$4,0))=FALSE,VLOOKUP($B85,DS!$B$3:$K$1089,H$4,0),"")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514"/>
      <c r="AB85" s="515"/>
      <c r="AC85" s="515"/>
      <c r="AD85" s="516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str">
        <f>IF(ISNA(VLOOKUP($B86,DS!$B$3:$K$1089,$C$4,0))=FALSE,VLOOKUP($B86,DS!$B$3:$K$1089,$C$4,0),"")</f>
        <v/>
      </c>
      <c r="D86" s="28" t="str">
        <f>IF(ISNA(VLOOKUP($B86,DS!$B$3:$K$1089,D$4,0))=FALSE,VLOOKUP($B86,DS!$B$3:$K$1089,D$4,0),"")</f>
        <v/>
      </c>
      <c r="E86" s="29" t="str">
        <f>IF(ISNA(VLOOKUP($B86,DS!$B$3:$K$1089,E$4,0))=FALSE,VLOOKUP($B86,DS!$B$3:$K$1089,E$4,0),"")</f>
        <v/>
      </c>
      <c r="F86" s="27" t="str">
        <f>IF(ISNA(VLOOKUP($B86,DS!$B$3:$K$1089,F$4,0))=FALSE,VLOOKUP($B86,DS!$B$3:$K$1089,F$4,0),"")</f>
        <v/>
      </c>
      <c r="G86" s="27" t="str">
        <f>IF(ISNA(VLOOKUP($B86,DS!$B$3:$K$1089,G$4,0))=FALSE,VLOOKUP($B86,DS!$B$3:$K$1089,G$4,0),"")</f>
        <v/>
      </c>
      <c r="H86" s="27" t="str">
        <f>IF(ISNA(VLOOKUP($B86,DS!$B$3:$K$1089,H$4,0))=FALSE,VLOOKUP($B86,DS!$B$3:$K$1089,H$4,0),"")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14"/>
      <c r="AB86" s="515"/>
      <c r="AC86" s="515"/>
      <c r="AD86" s="516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str">
        <f>IF(ISNA(VLOOKUP($B87,DS!$B$3:$K$1089,$C$4,0))=FALSE,VLOOKUP($B87,DS!$B$3:$K$1089,$C$4,0),"")</f>
        <v/>
      </c>
      <c r="D87" s="28" t="str">
        <f>IF(ISNA(VLOOKUP($B87,DS!$B$3:$K$1089,D$4,0))=FALSE,VLOOKUP($B87,DS!$B$3:$K$1089,D$4,0),"")</f>
        <v/>
      </c>
      <c r="E87" s="29" t="str">
        <f>IF(ISNA(VLOOKUP($B87,DS!$B$3:$K$1089,E$4,0))=FALSE,VLOOKUP($B87,DS!$B$3:$K$1089,E$4,0),"")</f>
        <v/>
      </c>
      <c r="F87" s="27" t="str">
        <f>IF(ISNA(VLOOKUP($B87,DS!$B$3:$K$1089,F$4,0))=FALSE,VLOOKUP($B87,DS!$B$3:$K$1089,F$4,0),"")</f>
        <v/>
      </c>
      <c r="G87" s="27" t="str">
        <f>IF(ISNA(VLOOKUP($B87,DS!$B$3:$K$1089,G$4,0))=FALSE,VLOOKUP($B87,DS!$B$3:$K$1089,G$4,0),"")</f>
        <v/>
      </c>
      <c r="H87" s="27" t="str">
        <f>IF(ISNA(VLOOKUP($B87,DS!$B$3:$K$1089,H$4,0))=FALSE,VLOOKUP($B87,DS!$B$3:$K$1089,H$4,0),"")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514"/>
      <c r="AB87" s="515"/>
      <c r="AC87" s="515"/>
      <c r="AD87" s="516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str">
        <f>IF(ISNA(VLOOKUP($B88,DS!$B$3:$K$1089,$C$4,0))=FALSE,VLOOKUP($B88,DS!$B$3:$K$1089,$C$4,0),"")</f>
        <v/>
      </c>
      <c r="D88" s="28" t="str">
        <f>IF(ISNA(VLOOKUP($B88,DS!$B$3:$K$1089,D$4,0))=FALSE,VLOOKUP($B88,DS!$B$3:$K$1089,D$4,0),"")</f>
        <v/>
      </c>
      <c r="E88" s="29" t="str">
        <f>IF(ISNA(VLOOKUP($B88,DS!$B$3:$K$1089,E$4,0))=FALSE,VLOOKUP($B88,DS!$B$3:$K$1089,E$4,0),"")</f>
        <v/>
      </c>
      <c r="F88" s="27" t="str">
        <f>IF(ISNA(VLOOKUP($B88,DS!$B$3:$K$1089,F$4,0))=FALSE,VLOOKUP($B88,DS!$B$3:$K$1089,F$4,0),"")</f>
        <v/>
      </c>
      <c r="G88" s="27" t="str">
        <f>IF(ISNA(VLOOKUP($B88,DS!$B$3:$K$1089,G$4,0))=FALSE,VLOOKUP($B88,DS!$B$3:$K$1089,G$4,0),"")</f>
        <v/>
      </c>
      <c r="H88" s="27" t="str">
        <f>IF(ISNA(VLOOKUP($B88,DS!$B$3:$K$1089,H$4,0))=FALSE,VLOOKUP($B88,DS!$B$3:$K$1089,H$4,0),"")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514"/>
      <c r="AB88" s="515"/>
      <c r="AC88" s="515"/>
      <c r="AD88" s="516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str">
        <f>IF(ISNA(VLOOKUP($B89,DS!$B$3:$K$1089,$C$4,0))=FALSE,VLOOKUP($B89,DS!$B$3:$K$1089,$C$4,0),"")</f>
        <v/>
      </c>
      <c r="D89" s="28" t="str">
        <f>IF(ISNA(VLOOKUP($B89,DS!$B$3:$K$1089,D$4,0))=FALSE,VLOOKUP($B89,DS!$B$3:$K$1089,D$4,0),"")</f>
        <v/>
      </c>
      <c r="E89" s="29" t="str">
        <f>IF(ISNA(VLOOKUP($B89,DS!$B$3:$K$1089,E$4,0))=FALSE,VLOOKUP($B89,DS!$B$3:$K$1089,E$4,0),"")</f>
        <v/>
      </c>
      <c r="F89" s="27" t="str">
        <f>IF(ISNA(VLOOKUP($B89,DS!$B$3:$K$1089,F$4,0))=FALSE,VLOOKUP($B89,DS!$B$3:$K$1089,F$4,0),"")</f>
        <v/>
      </c>
      <c r="G89" s="27" t="str">
        <f>IF(ISNA(VLOOKUP($B89,DS!$B$3:$K$1089,G$4,0))=FALSE,VLOOKUP($B89,DS!$B$3:$K$1089,G$4,0),"")</f>
        <v/>
      </c>
      <c r="H89" s="27" t="str">
        <f>IF(ISNA(VLOOKUP($B89,DS!$B$3:$K$1089,H$4,0))=FALSE,VLOOKUP($B89,DS!$B$3:$K$1089,H$4,0),"")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514"/>
      <c r="AB89" s="515"/>
      <c r="AC89" s="515"/>
      <c r="AD89" s="516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str">
        <f>IF(ISNA(VLOOKUP($B90,DS!$B$3:$K$1089,$C$4,0))=FALSE,VLOOKUP($B90,DS!$B$3:$K$1089,$C$4,0),"")</f>
        <v/>
      </c>
      <c r="D90" s="28" t="str">
        <f>IF(ISNA(VLOOKUP($B90,DS!$B$3:$K$1089,D$4,0))=FALSE,VLOOKUP($B90,DS!$B$3:$K$1089,D$4,0),"")</f>
        <v/>
      </c>
      <c r="E90" s="29" t="str">
        <f>IF(ISNA(VLOOKUP($B90,DS!$B$3:$K$1089,E$4,0))=FALSE,VLOOKUP($B90,DS!$B$3:$K$1089,E$4,0),"")</f>
        <v/>
      </c>
      <c r="F90" s="27" t="str">
        <f>IF(ISNA(VLOOKUP($B90,DS!$B$3:$K$1089,F$4,0))=FALSE,VLOOKUP($B90,DS!$B$3:$K$1089,F$4,0),"")</f>
        <v/>
      </c>
      <c r="G90" s="27" t="str">
        <f>IF(ISNA(VLOOKUP($B90,DS!$B$3:$K$1089,G$4,0))=FALSE,VLOOKUP($B90,DS!$B$3:$K$1089,G$4,0),"")</f>
        <v/>
      </c>
      <c r="H90" s="27" t="str">
        <f>IF(ISNA(VLOOKUP($B90,DS!$B$3:$K$1089,H$4,0))=FALSE,VLOOKUP($B90,DS!$B$3:$K$1089,H$4,0),"")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514"/>
      <c r="AB90" s="515"/>
      <c r="AC90" s="515"/>
      <c r="AD90" s="516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str">
        <f>IF(ISNA(VLOOKUP($B91,DS!$B$3:$K$1089,$C$4,0))=FALSE,VLOOKUP($B91,DS!$B$3:$K$1089,$C$4,0),"")</f>
        <v/>
      </c>
      <c r="D91" s="28" t="str">
        <f>IF(ISNA(VLOOKUP($B91,DS!$B$3:$K$1089,D$4,0))=FALSE,VLOOKUP($B91,DS!$B$3:$K$1089,D$4,0),"")</f>
        <v/>
      </c>
      <c r="E91" s="29" t="str">
        <f>IF(ISNA(VLOOKUP($B91,DS!$B$3:$K$1089,E$4,0))=FALSE,VLOOKUP($B91,DS!$B$3:$K$1089,E$4,0),"")</f>
        <v/>
      </c>
      <c r="F91" s="27" t="str">
        <f>IF(ISNA(VLOOKUP($B91,DS!$B$3:$K$1089,F$4,0))=FALSE,VLOOKUP($B91,DS!$B$3:$K$1089,F$4,0),"")</f>
        <v/>
      </c>
      <c r="G91" s="27" t="str">
        <f>IF(ISNA(VLOOKUP($B91,DS!$B$3:$K$1089,G$4,0))=FALSE,VLOOKUP($B91,DS!$B$3:$K$1089,G$4,0),"")</f>
        <v/>
      </c>
      <c r="H91" s="27" t="str">
        <f>IF(ISNA(VLOOKUP($B91,DS!$B$3:$K$1089,H$4,0))=FALSE,VLOOKUP($B91,DS!$B$3:$K$1089,H$4,0),"")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514"/>
      <c r="AB91" s="515"/>
      <c r="AC91" s="515"/>
      <c r="AD91" s="516"/>
    </row>
    <row r="92" spans="1:30" s="1" customFormat="1" ht="19.5" hidden="1" customHeight="1">
      <c r="A92" s="46">
        <v>60</v>
      </c>
      <c r="B92" s="46" t="str">
        <f t="shared" si="1"/>
        <v>15E3960</v>
      </c>
      <c r="C92" s="47" t="str">
        <f>IF(ISNA(VLOOKUP($B92,DS!$B$3:$K$1089,$C$4,0))=FALSE,VLOOKUP($B92,DS!$B$3:$K$1089,$C$4,0),"")</f>
        <v/>
      </c>
      <c r="D92" s="48" t="str">
        <f>IF(ISNA(VLOOKUP($B92,DS!$B$3:$K$1089,D$4,0))=FALSE,VLOOKUP($B92,DS!$B$3:$K$1089,D$4,0),"")</f>
        <v/>
      </c>
      <c r="E92" s="49" t="str">
        <f>IF(ISNA(VLOOKUP($B92,DS!$B$3:$K$1089,E$4,0))=FALSE,VLOOKUP($B92,DS!$B$3:$K$1089,E$4,0),"")</f>
        <v/>
      </c>
      <c r="F92" s="47" t="str">
        <f>IF(ISNA(VLOOKUP($B92,DS!$B$3:$K$1089,F$4,0))=FALSE,VLOOKUP($B92,DS!$B$3:$K$1089,F$4,0),"")</f>
        <v/>
      </c>
      <c r="G92" s="47" t="str">
        <f>IF(ISNA(VLOOKUP($B92,DS!$B$3:$K$1089,G$4,0))=FALSE,VLOOKUP($B92,DS!$B$3:$K$1089,G$4,0),"")</f>
        <v/>
      </c>
      <c r="H92" s="47" t="str">
        <f>IF(ISNA(VLOOKUP($B92,DS!$B$3:$K$1089,H$4,0))=FALSE,VLOOKUP($B92,DS!$B$3:$K$1089,H$4,0),"")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511"/>
      <c r="AB92" s="512"/>
      <c r="AC92" s="512"/>
      <c r="AD92" s="513"/>
    </row>
    <row r="93" spans="1:30" s="1" customFormat="1" hidden="1">
      <c r="A93" s="21" t="s">
        <v>26</v>
      </c>
      <c r="B93" s="21"/>
      <c r="C93" s="21"/>
      <c r="D93" s="45"/>
      <c r="E93" s="45"/>
      <c r="F93" s="45"/>
      <c r="G93" s="45"/>
      <c r="S93" s="517" t="s">
        <v>31</v>
      </c>
      <c r="T93" s="517"/>
      <c r="U93" s="517"/>
      <c r="V93" s="517"/>
      <c r="W93" s="517"/>
      <c r="X93" s="517"/>
      <c r="Y93" s="517"/>
      <c r="Z93" s="517"/>
      <c r="AA93" s="517"/>
    </row>
    <row r="94" spans="1:30" s="1" customFormat="1" hidden="1">
      <c r="A94" s="31" t="s">
        <v>27</v>
      </c>
      <c r="B94" s="31"/>
      <c r="C94" s="31"/>
      <c r="D94" s="21"/>
      <c r="E94" s="21"/>
      <c r="F94" s="21"/>
      <c r="G94" s="21"/>
      <c r="K94" s="517" t="s">
        <v>23</v>
      </c>
      <c r="L94" s="517"/>
      <c r="M94" s="517"/>
      <c r="N94" s="517"/>
      <c r="O94" s="517"/>
      <c r="P94" s="517"/>
      <c r="Q94" s="517"/>
      <c r="R94" s="517"/>
      <c r="T94" s="21"/>
      <c r="U94" s="21"/>
      <c r="V94" s="517" t="s">
        <v>24</v>
      </c>
      <c r="W94" s="517"/>
      <c r="X94" s="517"/>
      <c r="Y94" s="517"/>
      <c r="Z94" s="517"/>
      <c r="AA94" s="517"/>
    </row>
    <row r="95" spans="1:30" s="1" customFormat="1" hidden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517" t="s">
        <v>25</v>
      </c>
      <c r="L95" s="517"/>
      <c r="M95" s="517"/>
      <c r="N95" s="517"/>
      <c r="O95" s="517"/>
      <c r="P95" s="517"/>
      <c r="Q95" s="517"/>
      <c r="R95" s="517"/>
      <c r="S95" s="30"/>
      <c r="T95" s="30"/>
      <c r="U95" s="30"/>
      <c r="V95" s="517" t="s">
        <v>25</v>
      </c>
      <c r="W95" s="517"/>
      <c r="X95" s="517"/>
      <c r="Y95" s="517"/>
      <c r="Z95" s="517"/>
      <c r="AA95" s="517"/>
    </row>
    <row r="96" spans="1:30" s="1" customFormat="1" hidden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66" t="s">
        <v>57</v>
      </c>
      <c r="B98" s="67"/>
      <c r="C98" s="67"/>
      <c r="D98" s="68"/>
      <c r="E98" s="68"/>
      <c r="F98" s="67"/>
      <c r="G98" s="67"/>
      <c r="H98" s="67"/>
    </row>
    <row r="99" spans="1:29" s="1" customFormat="1" hidden="1">
      <c r="A99" s="66" t="s">
        <v>56</v>
      </c>
      <c r="B99" s="67"/>
      <c r="C99" s="67"/>
      <c r="D99" s="68"/>
      <c r="E99" s="68"/>
      <c r="F99" s="67"/>
      <c r="G99" s="67"/>
      <c r="H99" s="67"/>
    </row>
    <row r="100" spans="1:29" s="1" customFormat="1" hidden="1">
      <c r="D100" s="21"/>
      <c r="E100" s="21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530" t="s">
        <v>6</v>
      </c>
      <c r="B1" s="530"/>
      <c r="C1" s="530"/>
      <c r="D1" s="530"/>
      <c r="F1" s="43" t="s">
        <v>51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2" s="3" customFormat="1" ht="15.75" customHeight="1">
      <c r="A2" s="530" t="s">
        <v>7</v>
      </c>
      <c r="B2" s="530"/>
      <c r="C2" s="530"/>
      <c r="D2" s="530"/>
      <c r="E2" s="23"/>
      <c r="F2" s="4" t="s">
        <v>8</v>
      </c>
      <c r="G2" s="59" t="s">
        <v>0</v>
      </c>
      <c r="H2" s="60"/>
      <c r="I2" s="43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61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64"/>
      <c r="E3" s="548" t="s">
        <v>3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72">
        <v>14</v>
      </c>
      <c r="AB4" s="2"/>
      <c r="AC4" s="2"/>
    </row>
    <row r="5" spans="1:32" s="9" customFormat="1" ht="18" customHeight="1">
      <c r="A5" s="544" t="s">
        <v>2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44"/>
      <c r="AB5" s="544"/>
      <c r="AC5" s="544"/>
      <c r="AD5" s="544"/>
      <c r="AF5" s="63"/>
    </row>
    <row r="6" spans="1:32" s="11" customFormat="1" ht="17.25" customHeight="1">
      <c r="A6" s="531" t="s">
        <v>4</v>
      </c>
      <c r="B6" s="10"/>
      <c r="C6" s="534" t="s">
        <v>9</v>
      </c>
      <c r="D6" s="541" t="s">
        <v>10</v>
      </c>
      <c r="E6" s="549" t="s">
        <v>11</v>
      </c>
      <c r="F6" s="537" t="s">
        <v>12</v>
      </c>
      <c r="G6" s="534" t="s">
        <v>13</v>
      </c>
      <c r="H6" s="537" t="s">
        <v>14</v>
      </c>
      <c r="I6" s="540" t="s">
        <v>15</v>
      </c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 t="s">
        <v>16</v>
      </c>
      <c r="Y6" s="540"/>
      <c r="Z6" s="540"/>
      <c r="AA6" s="521" t="s">
        <v>17</v>
      </c>
      <c r="AB6" s="522"/>
      <c r="AC6" s="522"/>
      <c r="AD6" s="523"/>
    </row>
    <row r="7" spans="1:32" s="11" customFormat="1" ht="63.75" customHeight="1">
      <c r="A7" s="532"/>
      <c r="B7" s="12"/>
      <c r="C7" s="535"/>
      <c r="D7" s="542"/>
      <c r="E7" s="550"/>
      <c r="F7" s="538"/>
      <c r="G7" s="535"/>
      <c r="H7" s="545"/>
      <c r="I7" s="13" t="s">
        <v>32</v>
      </c>
      <c r="J7" s="14" t="s">
        <v>35</v>
      </c>
      <c r="K7" s="547" t="s">
        <v>33</v>
      </c>
      <c r="L7" s="547"/>
      <c r="M7" s="547"/>
      <c r="N7" s="547"/>
      <c r="O7" s="547" t="s">
        <v>34</v>
      </c>
      <c r="P7" s="547"/>
      <c r="Q7" s="547"/>
      <c r="R7" s="547"/>
      <c r="S7" s="547" t="s">
        <v>36</v>
      </c>
      <c r="T7" s="547"/>
      <c r="U7" s="547"/>
      <c r="V7" s="547"/>
      <c r="W7" s="14" t="s">
        <v>37</v>
      </c>
      <c r="X7" s="14" t="s">
        <v>38</v>
      </c>
      <c r="Y7" s="14" t="s">
        <v>39</v>
      </c>
      <c r="Z7" s="14" t="s">
        <v>40</v>
      </c>
      <c r="AA7" s="524"/>
      <c r="AB7" s="525"/>
      <c r="AC7" s="525"/>
      <c r="AD7" s="526"/>
    </row>
    <row r="8" spans="1:32" s="18" customFormat="1" ht="21">
      <c r="A8" s="533"/>
      <c r="B8" s="15"/>
      <c r="C8" s="536"/>
      <c r="D8" s="543"/>
      <c r="E8" s="551"/>
      <c r="F8" s="539"/>
      <c r="G8" s="536"/>
      <c r="H8" s="546"/>
      <c r="I8" s="44">
        <v>0.1</v>
      </c>
      <c r="J8" s="44">
        <v>0.1</v>
      </c>
      <c r="K8" s="17" t="s">
        <v>41</v>
      </c>
      <c r="L8" s="17" t="s">
        <v>42</v>
      </c>
      <c r="M8" s="17" t="s">
        <v>43</v>
      </c>
      <c r="N8" s="44">
        <v>0.15</v>
      </c>
      <c r="O8" s="17" t="s">
        <v>19</v>
      </c>
      <c r="P8" s="17" t="s">
        <v>20</v>
      </c>
      <c r="Q8" s="17" t="s">
        <v>21</v>
      </c>
      <c r="R8" s="44">
        <v>0.1</v>
      </c>
      <c r="S8" s="17" t="s">
        <v>44</v>
      </c>
      <c r="T8" s="17" t="s">
        <v>45</v>
      </c>
      <c r="U8" s="17" t="s">
        <v>46</v>
      </c>
      <c r="V8" s="16" t="s">
        <v>18</v>
      </c>
      <c r="W8" s="16" t="s">
        <v>18</v>
      </c>
      <c r="X8" s="16" t="s">
        <v>22</v>
      </c>
      <c r="Y8" s="16" t="s">
        <v>22</v>
      </c>
      <c r="Z8" s="16" t="s">
        <v>22</v>
      </c>
      <c r="AA8" s="527"/>
      <c r="AB8" s="528"/>
      <c r="AC8" s="528"/>
      <c r="AD8" s="529"/>
    </row>
    <row r="9" spans="1:32" s="1" customFormat="1" ht="19.5" customHeight="1">
      <c r="A9" s="26">
        <v>1</v>
      </c>
      <c r="B9" s="26" t="str">
        <f>$G$2&amp;TEXT(A9,"00")</f>
        <v>15I1301</v>
      </c>
      <c r="C9" s="27" t="str">
        <f>IF(ISNA(VLOOKUP($B9,DS!$B$3:$K$1089,$C$4,0))=FALSE,VLOOKUP($B9,DS!$B$3:$K$1089,$C$4,0),"")</f>
        <v/>
      </c>
      <c r="D9" s="28" t="str">
        <f>IF(ISNA(VLOOKUP($B9,DS!$B$3:$K$1089,D$4,0))=FALSE,VLOOKUP($B9,DS!$B$3:$K$1089,D$4,0),"")</f>
        <v/>
      </c>
      <c r="E9" s="29" t="str">
        <f>IF(ISNA(VLOOKUP($B9,DS!$B$3:$K$1089,E$4,0))=FALSE,VLOOKUP($B9,DS!$B$3:$K$1089,E$4,0),"")</f>
        <v/>
      </c>
      <c r="F9" s="27" t="str">
        <f>IF(ISNA(VLOOKUP($B9,DS!$B$3:$K$1089,F$4,0))=FALSE,VLOOKUP($B9,DS!$B$3:$K$1089,F$4,0),"")</f>
        <v/>
      </c>
      <c r="G9" s="27" t="str">
        <f>IF(ISNA(VLOOKUP($B9,DS!$B$3:$K$1089,G$4,0))=FALSE,VLOOKUP($B9,DS!$B$3:$K$1089,G$4,0),"")</f>
        <v/>
      </c>
      <c r="H9" s="27" t="str">
        <f>IF(ISNA(VLOOKUP($B9,DS!$B$3:$K$1089,H$4,0))=FALSE,VLOOKUP($B9,DS!$B$3:$K$1089,H$4,0),"")</f>
        <v/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552" t="str">
        <f>IF(ISNA(VLOOKUP($B9,DS!$B$3:$P$1089,AA$4,0))=FALSE,VLOOKUP($B9,DS!$B$3:$P$1089,AA$4,0),"")</f>
        <v/>
      </c>
      <c r="AB9" s="553" t="str">
        <f>IF(ISNA(VLOOKUP($B9,DS!$B$3:$K$1089,AB$4,0))=FALSE,VLOOKUP($B9,DS!$B$3:$K$1089,AB$4,0),"")</f>
        <v/>
      </c>
      <c r="AC9" s="553" t="str">
        <f>IF(ISNA(VLOOKUP($B9,DS!$B$3:$K$1089,AC$4,0))=FALSE,VLOOKUP($B9,DS!$B$3:$K$1089,AC$4,0),"")</f>
        <v/>
      </c>
      <c r="AD9" s="554" t="str">
        <f>IF(ISNA(VLOOKUP($B9,DS!$B$3:$K$1089,AD$4,0))=FALSE,VLOOKUP($B9,DS!$B$3:$K$1089,AD$4,0),"")</f>
        <v/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str">
        <f>IF(ISNA(VLOOKUP($B10,DS!$B$3:$K$1089,$C$4,0))=FALSE,VLOOKUP($B10,DS!$B$3:$K$1089,$C$4,0),"")</f>
        <v/>
      </c>
      <c r="D10" s="28" t="str">
        <f>IF(ISNA(VLOOKUP($B10,DS!$B$3:$K$1089,D$4,0))=FALSE,VLOOKUP($B10,DS!$B$3:$K$1089,D$4,0),"")</f>
        <v/>
      </c>
      <c r="E10" s="29" t="str">
        <f>IF(ISNA(VLOOKUP($B10,DS!$B$3:$K$1089,E$4,0))=FALSE,VLOOKUP($B10,DS!$B$3:$K$1089,E$4,0),"")</f>
        <v/>
      </c>
      <c r="F10" s="27" t="str">
        <f>IF(ISNA(VLOOKUP($B10,DS!$B$3:$K$1089,F$4,0))=FALSE,VLOOKUP($B10,DS!$B$3:$K$1089,F$4,0),"")</f>
        <v/>
      </c>
      <c r="G10" s="27" t="str">
        <f>IF(ISNA(VLOOKUP($B10,DS!$B$3:$K$1089,G$4,0))=FALSE,VLOOKUP($B10,DS!$B$3:$K$1089,G$4,0),"")</f>
        <v/>
      </c>
      <c r="H10" s="27" t="str">
        <f>IF(ISNA(VLOOKUP($B10,DS!$B$3:$K$1089,H$4,0))=FALSE,VLOOKUP($B10,DS!$B$3:$K$1089,H$4,0),"")</f>
        <v/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555" t="str">
        <f>IF(ISNA(VLOOKUP($B10,DS!$B$3:$P$1089,AA$4,0))=FALSE,VLOOKUP($B10,DS!$B$3:$P$1089,AA$4,0),"")</f>
        <v/>
      </c>
      <c r="AB10" s="556" t="str">
        <f>IF(ISNA(VLOOKUP($B10,DS!$B$3:$K$1089,AB$4,0))=FALSE,VLOOKUP($B10,DS!$B$3:$K$1089,AB$4,0),"")</f>
        <v/>
      </c>
      <c r="AC10" s="556" t="str">
        <f>IF(ISNA(VLOOKUP($B10,DS!$B$3:$K$1089,AC$4,0))=FALSE,VLOOKUP($B10,DS!$B$3:$K$1089,AC$4,0),"")</f>
        <v/>
      </c>
      <c r="AD10" s="557" t="str">
        <f>IF(ISNA(VLOOKUP($B10,DS!$B$3:$K$1089,AD$4,0))=FALSE,VLOOKUP($B10,DS!$B$3:$K$1089,AD$4,0),"")</f>
        <v/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str">
        <f>IF(ISNA(VLOOKUP($B11,DS!$B$3:$K$1089,$C$4,0))=FALSE,VLOOKUP($B11,DS!$B$3:$K$1089,$C$4,0),"")</f>
        <v/>
      </c>
      <c r="D11" s="28" t="str">
        <f>IF(ISNA(VLOOKUP($B11,DS!$B$3:$K$1089,D$4,0))=FALSE,VLOOKUP($B11,DS!$B$3:$K$1089,D$4,0),"")</f>
        <v/>
      </c>
      <c r="E11" s="29" t="str">
        <f>IF(ISNA(VLOOKUP($B11,DS!$B$3:$K$1089,E$4,0))=FALSE,VLOOKUP($B11,DS!$B$3:$K$1089,E$4,0),"")</f>
        <v/>
      </c>
      <c r="F11" s="27" t="str">
        <f>IF(ISNA(VLOOKUP($B11,DS!$B$3:$K$1089,F$4,0))=FALSE,VLOOKUP($B11,DS!$B$3:$K$1089,F$4,0),"")</f>
        <v/>
      </c>
      <c r="G11" s="27" t="str">
        <f>IF(ISNA(VLOOKUP($B11,DS!$B$3:$K$1089,G$4,0))=FALSE,VLOOKUP($B11,DS!$B$3:$K$1089,G$4,0),"")</f>
        <v/>
      </c>
      <c r="H11" s="27" t="str">
        <f>IF(ISNA(VLOOKUP($B11,DS!$B$3:$K$1089,H$4,0))=FALSE,VLOOKUP($B11,DS!$B$3:$K$1089,H$4,0),"")</f>
        <v/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555" t="str">
        <f>IF(ISNA(VLOOKUP($B11,DS!$B$3:$P$1089,AA$4,0))=FALSE,VLOOKUP($B11,DS!$B$3:$P$1089,AA$4,0),"")</f>
        <v/>
      </c>
      <c r="AB11" s="556" t="str">
        <f>IF(ISNA(VLOOKUP($B11,DS!$B$3:$K$1089,AB$4,0))=FALSE,VLOOKUP($B11,DS!$B$3:$K$1089,AB$4,0),"")</f>
        <v/>
      </c>
      <c r="AC11" s="556" t="str">
        <f>IF(ISNA(VLOOKUP($B11,DS!$B$3:$K$1089,AC$4,0))=FALSE,VLOOKUP($B11,DS!$B$3:$K$1089,AC$4,0),"")</f>
        <v/>
      </c>
      <c r="AD11" s="557" t="str">
        <f>IF(ISNA(VLOOKUP($B11,DS!$B$3:$K$1089,AD$4,0))=FALSE,VLOOKUP($B11,DS!$B$3:$K$1089,AD$4,0),"")</f>
        <v/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str">
        <f>IF(ISNA(VLOOKUP($B12,DS!$B$3:$K$1089,$C$4,0))=FALSE,VLOOKUP($B12,DS!$B$3:$K$1089,$C$4,0),"")</f>
        <v/>
      </c>
      <c r="D12" s="28" t="str">
        <f>IF(ISNA(VLOOKUP($B12,DS!$B$3:$K$1089,D$4,0))=FALSE,VLOOKUP($B12,DS!$B$3:$K$1089,D$4,0),"")</f>
        <v/>
      </c>
      <c r="E12" s="29" t="str">
        <f>IF(ISNA(VLOOKUP($B12,DS!$B$3:$K$1089,E$4,0))=FALSE,VLOOKUP($B12,DS!$B$3:$K$1089,E$4,0),"")</f>
        <v/>
      </c>
      <c r="F12" s="27" t="str">
        <f>IF(ISNA(VLOOKUP($B12,DS!$B$3:$K$1089,F$4,0))=FALSE,VLOOKUP($B12,DS!$B$3:$K$1089,F$4,0),"")</f>
        <v/>
      </c>
      <c r="G12" s="27" t="str">
        <f>IF(ISNA(VLOOKUP($B12,DS!$B$3:$K$1089,G$4,0))=FALSE,VLOOKUP($B12,DS!$B$3:$K$1089,G$4,0),"")</f>
        <v/>
      </c>
      <c r="H12" s="27" t="str">
        <f>IF(ISNA(VLOOKUP($B12,DS!$B$3:$K$1089,H$4,0))=FALSE,VLOOKUP($B12,DS!$B$3:$K$1089,H$4,0),"")</f>
        <v/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555" t="str">
        <f>IF(ISNA(VLOOKUP($B12,DS!$B$3:$P$1089,AA$4,0))=FALSE,VLOOKUP($B12,DS!$B$3:$P$1089,AA$4,0),"")</f>
        <v/>
      </c>
      <c r="AB12" s="556" t="str">
        <f>IF(ISNA(VLOOKUP($B12,DS!$B$3:$K$1089,AB$4,0))=FALSE,VLOOKUP($B12,DS!$B$3:$K$1089,AB$4,0),"")</f>
        <v/>
      </c>
      <c r="AC12" s="556" t="str">
        <f>IF(ISNA(VLOOKUP($B12,DS!$B$3:$K$1089,AC$4,0))=FALSE,VLOOKUP($B12,DS!$B$3:$K$1089,AC$4,0),"")</f>
        <v/>
      </c>
      <c r="AD12" s="557" t="str">
        <f>IF(ISNA(VLOOKUP($B12,DS!$B$3:$K$1089,AD$4,0))=FALSE,VLOOKUP($B12,DS!$B$3:$K$1089,AD$4,0),"")</f>
        <v/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str">
        <f>IF(ISNA(VLOOKUP($B13,DS!$B$3:$K$1089,$C$4,0))=FALSE,VLOOKUP($B13,DS!$B$3:$K$1089,$C$4,0),"")</f>
        <v/>
      </c>
      <c r="D13" s="28" t="str">
        <f>IF(ISNA(VLOOKUP($B13,DS!$B$3:$K$1089,D$4,0))=FALSE,VLOOKUP($B13,DS!$B$3:$K$1089,D$4,0),"")</f>
        <v/>
      </c>
      <c r="E13" s="29" t="str">
        <f>IF(ISNA(VLOOKUP($B13,DS!$B$3:$K$1089,E$4,0))=FALSE,VLOOKUP($B13,DS!$B$3:$K$1089,E$4,0),"")</f>
        <v/>
      </c>
      <c r="F13" s="27" t="str">
        <f>IF(ISNA(VLOOKUP($B13,DS!$B$3:$K$1089,F$4,0))=FALSE,VLOOKUP($B13,DS!$B$3:$K$1089,F$4,0),"")</f>
        <v/>
      </c>
      <c r="G13" s="27" t="str">
        <f>IF(ISNA(VLOOKUP($B13,DS!$B$3:$K$1089,G$4,0))=FALSE,VLOOKUP($B13,DS!$B$3:$K$1089,G$4,0),"")</f>
        <v/>
      </c>
      <c r="H13" s="27" t="str">
        <f>IF(ISNA(VLOOKUP($B13,DS!$B$3:$K$1089,H$4,0))=FALSE,VLOOKUP($B13,DS!$B$3:$K$1089,H$4,0),"")</f>
        <v/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555" t="str">
        <f>IF(ISNA(VLOOKUP($B13,DS!$B$3:$P$1089,AA$4,0))=FALSE,VLOOKUP($B13,DS!$B$3:$P$1089,AA$4,0),"")</f>
        <v/>
      </c>
      <c r="AB13" s="556" t="str">
        <f>IF(ISNA(VLOOKUP($B13,DS!$B$3:$K$1089,AB$4,0))=FALSE,VLOOKUP($B13,DS!$B$3:$K$1089,AB$4,0),"")</f>
        <v/>
      </c>
      <c r="AC13" s="556" t="str">
        <f>IF(ISNA(VLOOKUP($B13,DS!$B$3:$K$1089,AC$4,0))=FALSE,VLOOKUP($B13,DS!$B$3:$K$1089,AC$4,0),"")</f>
        <v/>
      </c>
      <c r="AD13" s="557" t="str">
        <f>IF(ISNA(VLOOKUP($B13,DS!$B$3:$K$1089,AD$4,0))=FALSE,VLOOKUP($B13,DS!$B$3:$K$1089,AD$4,0),"")</f>
        <v/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str">
        <f>IF(ISNA(VLOOKUP($B14,DS!$B$3:$K$1089,$C$4,0))=FALSE,VLOOKUP($B14,DS!$B$3:$K$1089,$C$4,0),"")</f>
        <v/>
      </c>
      <c r="D14" s="28" t="str">
        <f>IF(ISNA(VLOOKUP($B14,DS!$B$3:$K$1089,D$4,0))=FALSE,VLOOKUP($B14,DS!$B$3:$K$1089,D$4,0),"")</f>
        <v/>
      </c>
      <c r="E14" s="29" t="str">
        <f>IF(ISNA(VLOOKUP($B14,DS!$B$3:$K$1089,E$4,0))=FALSE,VLOOKUP($B14,DS!$B$3:$K$1089,E$4,0),"")</f>
        <v/>
      </c>
      <c r="F14" s="27" t="str">
        <f>IF(ISNA(VLOOKUP($B14,DS!$B$3:$K$1089,F$4,0))=FALSE,VLOOKUP($B14,DS!$B$3:$K$1089,F$4,0),"")</f>
        <v/>
      </c>
      <c r="G14" s="27" t="str">
        <f>IF(ISNA(VLOOKUP($B14,DS!$B$3:$K$1089,G$4,0))=FALSE,VLOOKUP($B14,DS!$B$3:$K$1089,G$4,0),"")</f>
        <v/>
      </c>
      <c r="H14" s="27" t="str">
        <f>IF(ISNA(VLOOKUP($B14,DS!$B$3:$K$1089,H$4,0))=FALSE,VLOOKUP($B14,DS!$B$3:$K$1089,H$4,0),"")</f>
        <v/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555" t="str">
        <f>IF(ISNA(VLOOKUP($B14,DS!$B$3:$P$1089,AA$4,0))=FALSE,VLOOKUP($B14,DS!$B$3:$P$1089,AA$4,0),"")</f>
        <v/>
      </c>
      <c r="AB14" s="556" t="str">
        <f>IF(ISNA(VLOOKUP($B14,DS!$B$3:$K$1089,AB$4,0))=FALSE,VLOOKUP($B14,DS!$B$3:$K$1089,AB$4,0),"")</f>
        <v/>
      </c>
      <c r="AC14" s="556" t="str">
        <f>IF(ISNA(VLOOKUP($B14,DS!$B$3:$K$1089,AC$4,0))=FALSE,VLOOKUP($B14,DS!$B$3:$K$1089,AC$4,0),"")</f>
        <v/>
      </c>
      <c r="AD14" s="557" t="str">
        <f>IF(ISNA(VLOOKUP($B14,DS!$B$3:$K$1089,AD$4,0))=FALSE,VLOOKUP($B14,DS!$B$3:$K$1089,AD$4,0),"")</f>
        <v/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str">
        <f>IF(ISNA(VLOOKUP($B15,DS!$B$3:$K$1089,$C$4,0))=FALSE,VLOOKUP($B15,DS!$B$3:$K$1089,$C$4,0),"")</f>
        <v/>
      </c>
      <c r="D15" s="28" t="str">
        <f>IF(ISNA(VLOOKUP($B15,DS!$B$3:$K$1089,D$4,0))=FALSE,VLOOKUP($B15,DS!$B$3:$K$1089,D$4,0),"")</f>
        <v/>
      </c>
      <c r="E15" s="29" t="str">
        <f>IF(ISNA(VLOOKUP($B15,DS!$B$3:$K$1089,E$4,0))=FALSE,VLOOKUP($B15,DS!$B$3:$K$1089,E$4,0),"")</f>
        <v/>
      </c>
      <c r="F15" s="27" t="str">
        <f>IF(ISNA(VLOOKUP($B15,DS!$B$3:$K$1089,F$4,0))=FALSE,VLOOKUP($B15,DS!$B$3:$K$1089,F$4,0),"")</f>
        <v/>
      </c>
      <c r="G15" s="27" t="str">
        <f>IF(ISNA(VLOOKUP($B15,DS!$B$3:$K$1089,G$4,0))=FALSE,VLOOKUP($B15,DS!$B$3:$K$1089,G$4,0),"")</f>
        <v/>
      </c>
      <c r="H15" s="27" t="str">
        <f>IF(ISNA(VLOOKUP($B15,DS!$B$3:$K$1089,H$4,0))=FALSE,VLOOKUP($B15,DS!$B$3:$K$1089,H$4,0),"")</f>
        <v/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555" t="str">
        <f>IF(ISNA(VLOOKUP($B15,DS!$B$3:$P$1089,AA$4,0))=FALSE,VLOOKUP($B15,DS!$B$3:$P$1089,AA$4,0),"")</f>
        <v/>
      </c>
      <c r="AB15" s="556" t="str">
        <f>IF(ISNA(VLOOKUP($B15,DS!$B$3:$K$1089,AB$4,0))=FALSE,VLOOKUP($B15,DS!$B$3:$K$1089,AB$4,0),"")</f>
        <v/>
      </c>
      <c r="AC15" s="556" t="str">
        <f>IF(ISNA(VLOOKUP($B15,DS!$B$3:$K$1089,AC$4,0))=FALSE,VLOOKUP($B15,DS!$B$3:$K$1089,AC$4,0),"")</f>
        <v/>
      </c>
      <c r="AD15" s="557" t="str">
        <f>IF(ISNA(VLOOKUP($B15,DS!$B$3:$K$1089,AD$4,0))=FALSE,VLOOKUP($B15,DS!$B$3:$K$1089,AD$4,0),"")</f>
        <v/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str">
        <f>IF(ISNA(VLOOKUP($B16,DS!$B$3:$K$1089,$C$4,0))=FALSE,VLOOKUP($B16,DS!$B$3:$K$1089,$C$4,0),"")</f>
        <v/>
      </c>
      <c r="D16" s="28" t="str">
        <f>IF(ISNA(VLOOKUP($B16,DS!$B$3:$K$1089,D$4,0))=FALSE,VLOOKUP($B16,DS!$B$3:$K$1089,D$4,0),"")</f>
        <v/>
      </c>
      <c r="E16" s="29" t="str">
        <f>IF(ISNA(VLOOKUP($B16,DS!$B$3:$K$1089,E$4,0))=FALSE,VLOOKUP($B16,DS!$B$3:$K$1089,E$4,0),"")</f>
        <v/>
      </c>
      <c r="F16" s="27" t="str">
        <f>IF(ISNA(VLOOKUP($B16,DS!$B$3:$K$1089,F$4,0))=FALSE,VLOOKUP($B16,DS!$B$3:$K$1089,F$4,0),"")</f>
        <v/>
      </c>
      <c r="G16" s="27" t="str">
        <f>IF(ISNA(VLOOKUP($B16,DS!$B$3:$K$1089,G$4,0))=FALSE,VLOOKUP($B16,DS!$B$3:$K$1089,G$4,0),"")</f>
        <v/>
      </c>
      <c r="H16" s="27" t="str">
        <f>IF(ISNA(VLOOKUP($B16,DS!$B$3:$K$1089,H$4,0))=FALSE,VLOOKUP($B16,DS!$B$3:$K$1089,H$4,0),"")</f>
        <v/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555" t="str">
        <f>IF(ISNA(VLOOKUP($B16,DS!$B$3:$P$1089,AA$4,0))=FALSE,VLOOKUP($B16,DS!$B$3:$P$1089,AA$4,0),"")</f>
        <v/>
      </c>
      <c r="AB16" s="556" t="str">
        <f>IF(ISNA(VLOOKUP($B16,DS!$B$3:$K$1089,AB$4,0))=FALSE,VLOOKUP($B16,DS!$B$3:$K$1089,AB$4,0),"")</f>
        <v/>
      </c>
      <c r="AC16" s="556" t="str">
        <f>IF(ISNA(VLOOKUP($B16,DS!$B$3:$K$1089,AC$4,0))=FALSE,VLOOKUP($B16,DS!$B$3:$K$1089,AC$4,0),"")</f>
        <v/>
      </c>
      <c r="AD16" s="557" t="str">
        <f>IF(ISNA(VLOOKUP($B16,DS!$B$3:$K$1089,AD$4,0))=FALSE,VLOOKUP($B16,DS!$B$3:$K$1089,AD$4,0),"")</f>
        <v/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str">
        <f>IF(ISNA(VLOOKUP($B17,DS!$B$3:$K$1089,$C$4,0))=FALSE,VLOOKUP($B17,DS!$B$3:$K$1089,$C$4,0),"")</f>
        <v/>
      </c>
      <c r="D17" s="28" t="str">
        <f>IF(ISNA(VLOOKUP($B17,DS!$B$3:$K$1089,D$4,0))=FALSE,VLOOKUP($B17,DS!$B$3:$K$1089,D$4,0),"")</f>
        <v/>
      </c>
      <c r="E17" s="29" t="str">
        <f>IF(ISNA(VLOOKUP($B17,DS!$B$3:$K$1089,E$4,0))=FALSE,VLOOKUP($B17,DS!$B$3:$K$1089,E$4,0),"")</f>
        <v/>
      </c>
      <c r="F17" s="27" t="str">
        <f>IF(ISNA(VLOOKUP($B17,DS!$B$3:$K$1089,F$4,0))=FALSE,VLOOKUP($B17,DS!$B$3:$K$1089,F$4,0),"")</f>
        <v/>
      </c>
      <c r="G17" s="27" t="str">
        <f>IF(ISNA(VLOOKUP($B17,DS!$B$3:$K$1089,G$4,0))=FALSE,VLOOKUP($B17,DS!$B$3:$K$1089,G$4,0),"")</f>
        <v/>
      </c>
      <c r="H17" s="27" t="str">
        <f>IF(ISNA(VLOOKUP($B17,DS!$B$3:$K$1089,H$4,0))=FALSE,VLOOKUP($B17,DS!$B$3:$K$1089,H$4,0),"")</f>
        <v/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555" t="str">
        <f>IF(ISNA(VLOOKUP($B17,DS!$B$3:$P$1089,AA$4,0))=FALSE,VLOOKUP($B17,DS!$B$3:$P$1089,AA$4,0),"")</f>
        <v/>
      </c>
      <c r="AB17" s="556" t="str">
        <f>IF(ISNA(VLOOKUP($B17,DS!$B$3:$K$1089,AB$4,0))=FALSE,VLOOKUP($B17,DS!$B$3:$K$1089,AB$4,0),"")</f>
        <v/>
      </c>
      <c r="AC17" s="556" t="str">
        <f>IF(ISNA(VLOOKUP($B17,DS!$B$3:$K$1089,AC$4,0))=FALSE,VLOOKUP($B17,DS!$B$3:$K$1089,AC$4,0),"")</f>
        <v/>
      </c>
      <c r="AD17" s="557" t="str">
        <f>IF(ISNA(VLOOKUP($B17,DS!$B$3:$K$1089,AD$4,0))=FALSE,VLOOKUP($B17,DS!$B$3:$K$1089,AD$4,0),"")</f>
        <v/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str">
        <f>IF(ISNA(VLOOKUP($B18,DS!$B$3:$K$1089,$C$4,0))=FALSE,VLOOKUP($B18,DS!$B$3:$K$1089,$C$4,0),"")</f>
        <v/>
      </c>
      <c r="D18" s="28" t="str">
        <f>IF(ISNA(VLOOKUP($B18,DS!$B$3:$K$1089,D$4,0))=FALSE,VLOOKUP($B18,DS!$B$3:$K$1089,D$4,0),"")</f>
        <v/>
      </c>
      <c r="E18" s="29" t="str">
        <f>IF(ISNA(VLOOKUP($B18,DS!$B$3:$K$1089,E$4,0))=FALSE,VLOOKUP($B18,DS!$B$3:$K$1089,E$4,0),"")</f>
        <v/>
      </c>
      <c r="F18" s="27" t="str">
        <f>IF(ISNA(VLOOKUP($B18,DS!$B$3:$K$1089,F$4,0))=FALSE,VLOOKUP($B18,DS!$B$3:$K$1089,F$4,0),"")</f>
        <v/>
      </c>
      <c r="G18" s="27" t="str">
        <f>IF(ISNA(VLOOKUP($B18,DS!$B$3:$K$1089,G$4,0))=FALSE,VLOOKUP($B18,DS!$B$3:$K$1089,G$4,0),"")</f>
        <v/>
      </c>
      <c r="H18" s="27" t="str">
        <f>IF(ISNA(VLOOKUP($B18,DS!$B$3:$K$1089,H$4,0))=FALSE,VLOOKUP($B18,DS!$B$3:$K$1089,H$4,0),"")</f>
        <v/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555" t="str">
        <f>IF(ISNA(VLOOKUP($B18,DS!$B$3:$P$1089,AA$4,0))=FALSE,VLOOKUP($B18,DS!$B$3:$P$1089,AA$4,0),"")</f>
        <v/>
      </c>
      <c r="AB18" s="556" t="str">
        <f>IF(ISNA(VLOOKUP($B18,DS!$B$3:$K$1089,AB$4,0))=FALSE,VLOOKUP($B18,DS!$B$3:$K$1089,AB$4,0),"")</f>
        <v/>
      </c>
      <c r="AC18" s="556" t="str">
        <f>IF(ISNA(VLOOKUP($B18,DS!$B$3:$K$1089,AC$4,0))=FALSE,VLOOKUP($B18,DS!$B$3:$K$1089,AC$4,0),"")</f>
        <v/>
      </c>
      <c r="AD18" s="557" t="str">
        <f>IF(ISNA(VLOOKUP($B18,DS!$B$3:$K$1089,AD$4,0))=FALSE,VLOOKUP($B18,DS!$B$3:$K$1089,AD$4,0),"")</f>
        <v/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str">
        <f>IF(ISNA(VLOOKUP($B19,DS!$B$3:$K$1089,$C$4,0))=FALSE,VLOOKUP($B19,DS!$B$3:$K$1089,$C$4,0),"")</f>
        <v/>
      </c>
      <c r="D19" s="28" t="str">
        <f>IF(ISNA(VLOOKUP($B19,DS!$B$3:$K$1089,D$4,0))=FALSE,VLOOKUP($B19,DS!$B$3:$K$1089,D$4,0),"")</f>
        <v/>
      </c>
      <c r="E19" s="29" t="str">
        <f>IF(ISNA(VLOOKUP($B19,DS!$B$3:$K$1089,E$4,0))=FALSE,VLOOKUP($B19,DS!$B$3:$K$1089,E$4,0),"")</f>
        <v/>
      </c>
      <c r="F19" s="27" t="str">
        <f>IF(ISNA(VLOOKUP($B19,DS!$B$3:$K$1089,F$4,0))=FALSE,VLOOKUP($B19,DS!$B$3:$K$1089,F$4,0),"")</f>
        <v/>
      </c>
      <c r="G19" s="27" t="str">
        <f>IF(ISNA(VLOOKUP($B19,DS!$B$3:$K$1089,G$4,0))=FALSE,VLOOKUP($B19,DS!$B$3:$K$1089,G$4,0),"")</f>
        <v/>
      </c>
      <c r="H19" s="27" t="str">
        <f>IF(ISNA(VLOOKUP($B19,DS!$B$3:$K$1089,H$4,0))=FALSE,VLOOKUP($B19,DS!$B$3:$K$1089,H$4,0),"")</f>
        <v/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555" t="str">
        <f>IF(ISNA(VLOOKUP($B19,DS!$B$3:$P$1089,AA$4,0))=FALSE,VLOOKUP($B19,DS!$B$3:$P$1089,AA$4,0),"")</f>
        <v/>
      </c>
      <c r="AB19" s="556" t="str">
        <f>IF(ISNA(VLOOKUP($B19,DS!$B$3:$K$1089,AB$4,0))=FALSE,VLOOKUP($B19,DS!$B$3:$K$1089,AB$4,0),"")</f>
        <v/>
      </c>
      <c r="AC19" s="556" t="str">
        <f>IF(ISNA(VLOOKUP($B19,DS!$B$3:$K$1089,AC$4,0))=FALSE,VLOOKUP($B19,DS!$B$3:$K$1089,AC$4,0),"")</f>
        <v/>
      </c>
      <c r="AD19" s="557" t="str">
        <f>IF(ISNA(VLOOKUP($B19,DS!$B$3:$K$1089,AD$4,0))=FALSE,VLOOKUP($B19,DS!$B$3:$K$1089,AD$4,0),"")</f>
        <v/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str">
        <f>IF(ISNA(VLOOKUP($B20,DS!$B$3:$K$1089,$C$4,0))=FALSE,VLOOKUP($B20,DS!$B$3:$K$1089,$C$4,0),"")</f>
        <v/>
      </c>
      <c r="D20" s="28" t="str">
        <f>IF(ISNA(VLOOKUP($B20,DS!$B$3:$K$1089,D$4,0))=FALSE,VLOOKUP($B20,DS!$B$3:$K$1089,D$4,0),"")</f>
        <v/>
      </c>
      <c r="E20" s="29" t="str">
        <f>IF(ISNA(VLOOKUP($B20,DS!$B$3:$K$1089,E$4,0))=FALSE,VLOOKUP($B20,DS!$B$3:$K$1089,E$4,0),"")</f>
        <v/>
      </c>
      <c r="F20" s="27" t="str">
        <f>IF(ISNA(VLOOKUP($B20,DS!$B$3:$K$1089,F$4,0))=FALSE,VLOOKUP($B20,DS!$B$3:$K$1089,F$4,0),"")</f>
        <v/>
      </c>
      <c r="G20" s="27" t="str">
        <f>IF(ISNA(VLOOKUP($B20,DS!$B$3:$K$1089,G$4,0))=FALSE,VLOOKUP($B20,DS!$B$3:$K$1089,G$4,0),"")</f>
        <v/>
      </c>
      <c r="H20" s="27" t="str">
        <f>IF(ISNA(VLOOKUP($B20,DS!$B$3:$K$1089,H$4,0))=FALSE,VLOOKUP($B20,DS!$B$3:$K$1089,H$4,0),"")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555" t="str">
        <f>IF(ISNA(VLOOKUP($B20,DS!$B$3:$P$1089,AA$4,0))=FALSE,VLOOKUP($B20,DS!$B$3:$P$1089,AA$4,0),"")</f>
        <v/>
      </c>
      <c r="AB20" s="556" t="str">
        <f>IF(ISNA(VLOOKUP($B20,DS!$B$3:$K$1089,AB$4,0))=FALSE,VLOOKUP($B20,DS!$B$3:$K$1089,AB$4,0),"")</f>
        <v/>
      </c>
      <c r="AC20" s="556" t="str">
        <f>IF(ISNA(VLOOKUP($B20,DS!$B$3:$K$1089,AC$4,0))=FALSE,VLOOKUP($B20,DS!$B$3:$K$1089,AC$4,0),"")</f>
        <v/>
      </c>
      <c r="AD20" s="557" t="str">
        <f>IF(ISNA(VLOOKUP($B20,DS!$B$3:$K$1089,AD$4,0))=FALSE,VLOOKUP($B20,DS!$B$3:$K$1089,AD$4,0),"")</f>
        <v/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str">
        <f>IF(ISNA(VLOOKUP($B21,DS!$B$3:$K$1089,$C$4,0))=FALSE,VLOOKUP($B21,DS!$B$3:$K$1089,$C$4,0),"")</f>
        <v/>
      </c>
      <c r="D21" s="28" t="str">
        <f>IF(ISNA(VLOOKUP($B21,DS!$B$3:$K$1089,D$4,0))=FALSE,VLOOKUP($B21,DS!$B$3:$K$1089,D$4,0),"")</f>
        <v/>
      </c>
      <c r="E21" s="29" t="str">
        <f>IF(ISNA(VLOOKUP($B21,DS!$B$3:$K$1089,E$4,0))=FALSE,VLOOKUP($B21,DS!$B$3:$K$1089,E$4,0),"")</f>
        <v/>
      </c>
      <c r="F21" s="27" t="str">
        <f>IF(ISNA(VLOOKUP($B21,DS!$B$3:$K$1089,F$4,0))=FALSE,VLOOKUP($B21,DS!$B$3:$K$1089,F$4,0),"")</f>
        <v/>
      </c>
      <c r="G21" s="27" t="str">
        <f>IF(ISNA(VLOOKUP($B21,DS!$B$3:$K$1089,G$4,0))=FALSE,VLOOKUP($B21,DS!$B$3:$K$1089,G$4,0),"")</f>
        <v/>
      </c>
      <c r="H21" s="27" t="str">
        <f>IF(ISNA(VLOOKUP($B21,DS!$B$3:$K$1089,H$4,0))=FALSE,VLOOKUP($B21,DS!$B$3:$K$1089,H$4,0),"")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555" t="str">
        <f>IF(ISNA(VLOOKUP($B21,DS!$B$3:$P$1089,AA$4,0))=FALSE,VLOOKUP($B21,DS!$B$3:$P$1089,AA$4,0),"")</f>
        <v/>
      </c>
      <c r="AB21" s="556" t="str">
        <f>IF(ISNA(VLOOKUP($B21,DS!$B$3:$K$1089,AB$4,0))=FALSE,VLOOKUP($B21,DS!$B$3:$K$1089,AB$4,0),"")</f>
        <v/>
      </c>
      <c r="AC21" s="556" t="str">
        <f>IF(ISNA(VLOOKUP($B21,DS!$B$3:$K$1089,AC$4,0))=FALSE,VLOOKUP($B21,DS!$B$3:$K$1089,AC$4,0),"")</f>
        <v/>
      </c>
      <c r="AD21" s="557" t="str">
        <f>IF(ISNA(VLOOKUP($B21,DS!$B$3:$K$1089,AD$4,0))=FALSE,VLOOKUP($B21,DS!$B$3:$K$1089,AD$4,0),"")</f>
        <v/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str">
        <f>IF(ISNA(VLOOKUP($B22,DS!$B$3:$K$1089,$C$4,0))=FALSE,VLOOKUP($B22,DS!$B$3:$K$1089,$C$4,0),"")</f>
        <v/>
      </c>
      <c r="D22" s="28" t="str">
        <f>IF(ISNA(VLOOKUP($B22,DS!$B$3:$K$1089,D$4,0))=FALSE,VLOOKUP($B22,DS!$B$3:$K$1089,D$4,0),"")</f>
        <v/>
      </c>
      <c r="E22" s="29" t="str">
        <f>IF(ISNA(VLOOKUP($B22,DS!$B$3:$K$1089,E$4,0))=FALSE,VLOOKUP($B22,DS!$B$3:$K$1089,E$4,0),"")</f>
        <v/>
      </c>
      <c r="F22" s="27" t="str">
        <f>IF(ISNA(VLOOKUP($B22,DS!$B$3:$K$1089,F$4,0))=FALSE,VLOOKUP($B22,DS!$B$3:$K$1089,F$4,0),"")</f>
        <v/>
      </c>
      <c r="G22" s="27" t="str">
        <f>IF(ISNA(VLOOKUP($B22,DS!$B$3:$K$1089,G$4,0))=FALSE,VLOOKUP($B22,DS!$B$3:$K$1089,G$4,0),"")</f>
        <v/>
      </c>
      <c r="H22" s="27" t="str">
        <f>IF(ISNA(VLOOKUP($B22,DS!$B$3:$K$1089,H$4,0))=FALSE,VLOOKUP($B22,DS!$B$3:$K$1089,H$4,0),"")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555" t="str">
        <f>IF(ISNA(VLOOKUP($B22,DS!$B$3:$P$1089,AA$4,0))=FALSE,VLOOKUP($B22,DS!$B$3:$P$1089,AA$4,0),"")</f>
        <v/>
      </c>
      <c r="AB22" s="556" t="str">
        <f>IF(ISNA(VLOOKUP($B22,DS!$B$3:$K$1089,AB$4,0))=FALSE,VLOOKUP($B22,DS!$B$3:$K$1089,AB$4,0),"")</f>
        <v/>
      </c>
      <c r="AC22" s="556" t="str">
        <f>IF(ISNA(VLOOKUP($B22,DS!$B$3:$K$1089,AC$4,0))=FALSE,VLOOKUP($B22,DS!$B$3:$K$1089,AC$4,0),"")</f>
        <v/>
      </c>
      <c r="AD22" s="557" t="str">
        <f>IF(ISNA(VLOOKUP($B22,DS!$B$3:$K$1089,AD$4,0))=FALSE,VLOOKUP($B22,DS!$B$3:$K$1089,AD$4,0),"")</f>
        <v/>
      </c>
    </row>
    <row r="23" spans="1:30" s="1" customFormat="1" ht="19.5" customHeight="1">
      <c r="A23" s="46">
        <v>15</v>
      </c>
      <c r="B23" s="46" t="str">
        <f t="shared" si="0"/>
        <v>15I1315</v>
      </c>
      <c r="C23" s="47" t="str">
        <f>IF(ISNA(VLOOKUP($B23,DS!$B$3:$K$1089,$C$4,0))=FALSE,VLOOKUP($B23,DS!$B$3:$K$1089,$C$4,0),"")</f>
        <v/>
      </c>
      <c r="D23" s="48" t="str">
        <f>IF(ISNA(VLOOKUP($B23,DS!$B$3:$K$1089,D$4,0))=FALSE,VLOOKUP($B23,DS!$B$3:$K$1089,D$4,0),"")</f>
        <v/>
      </c>
      <c r="E23" s="49" t="str">
        <f>IF(ISNA(VLOOKUP($B23,DS!$B$3:$K$1089,E$4,0))=FALSE,VLOOKUP($B23,DS!$B$3:$K$1089,E$4,0),"")</f>
        <v/>
      </c>
      <c r="F23" s="47" t="str">
        <f>IF(ISNA(VLOOKUP($B23,DS!$B$3:$K$1089,F$4,0))=FALSE,VLOOKUP($B23,DS!$B$3:$K$1089,F$4,0),"")</f>
        <v/>
      </c>
      <c r="G23" s="47" t="str">
        <f>IF(ISNA(VLOOKUP($B23,DS!$B$3:$K$1089,G$4,0))=FALSE,VLOOKUP($B23,DS!$B$3:$K$1089,G$4,0),"")</f>
        <v/>
      </c>
      <c r="H23" s="47" t="str">
        <f>IF(ISNA(VLOOKUP($B23,DS!$B$3:$K$1089,H$4,0))=FALSE,VLOOKUP($B23,DS!$B$3:$K$1089,H$4,0),"")</f>
        <v/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558" t="str">
        <f>IF(ISNA(VLOOKUP($B23,DS!$B$3:$P$1089,AA$4,0))=FALSE,VLOOKUP($B23,DS!$B$3:$P$1089,AA$4,0),"")</f>
        <v/>
      </c>
      <c r="AB23" s="559" t="str">
        <f>IF(ISNA(VLOOKUP($B23,DS!$B$3:$K$1089,AB$4,0))=FALSE,VLOOKUP($B23,DS!$B$3:$K$1089,AB$4,0),"")</f>
        <v/>
      </c>
      <c r="AC23" s="559" t="str">
        <f>IF(ISNA(VLOOKUP($B23,DS!$B$3:$K$1089,AC$4,0))=FALSE,VLOOKUP($B23,DS!$B$3:$K$1089,AC$4,0),"")</f>
        <v/>
      </c>
      <c r="AD23" s="560" t="str">
        <f>IF(ISNA(VLOOKUP($B23,DS!$B$3:$K$1089,AD$4,0))=FALSE,VLOOKUP($B23,DS!$B$3:$K$1089,AD$4,0),"")</f>
        <v/>
      </c>
    </row>
    <row r="24" spans="1:30" s="1" customFormat="1">
      <c r="A24" s="21" t="s">
        <v>26</v>
      </c>
      <c r="B24" s="21"/>
      <c r="C24" s="21"/>
      <c r="D24" s="45"/>
      <c r="E24" s="45"/>
      <c r="F24" s="45"/>
      <c r="G24" s="45"/>
      <c r="S24" s="517" t="s">
        <v>31</v>
      </c>
      <c r="T24" s="517"/>
      <c r="U24" s="517"/>
      <c r="V24" s="517"/>
      <c r="W24" s="517"/>
      <c r="X24" s="517"/>
      <c r="Y24" s="517"/>
      <c r="Z24" s="517"/>
      <c r="AA24" s="517"/>
    </row>
    <row r="25" spans="1:30" s="1" customFormat="1">
      <c r="A25" s="31" t="s">
        <v>27</v>
      </c>
      <c r="B25" s="31"/>
      <c r="C25" s="31"/>
      <c r="D25" s="21"/>
      <c r="E25" s="21"/>
      <c r="F25" s="21"/>
      <c r="G25" s="21"/>
      <c r="K25" s="517" t="s">
        <v>23</v>
      </c>
      <c r="L25" s="517"/>
      <c r="M25" s="517"/>
      <c r="N25" s="517"/>
      <c r="O25" s="517"/>
      <c r="P25" s="517"/>
      <c r="Q25" s="517"/>
      <c r="R25" s="517"/>
      <c r="T25" s="21"/>
      <c r="U25" s="21"/>
      <c r="V25" s="517" t="s">
        <v>24</v>
      </c>
      <c r="W25" s="517"/>
      <c r="X25" s="517"/>
      <c r="Y25" s="517"/>
      <c r="Z25" s="517"/>
      <c r="AA25" s="517"/>
    </row>
    <row r="26" spans="1:30" s="1" customFormat="1">
      <c r="A26" s="31" t="s">
        <v>28</v>
      </c>
      <c r="B26" s="31"/>
      <c r="C26" s="31"/>
      <c r="D26" s="31"/>
      <c r="E26" s="31"/>
      <c r="F26" s="31"/>
      <c r="G26" s="31"/>
      <c r="I26" s="21"/>
      <c r="J26" s="21"/>
      <c r="K26" s="517" t="s">
        <v>25</v>
      </c>
      <c r="L26" s="517"/>
      <c r="M26" s="517"/>
      <c r="N26" s="517"/>
      <c r="O26" s="517"/>
      <c r="P26" s="517"/>
      <c r="Q26" s="517"/>
      <c r="R26" s="517"/>
      <c r="S26" s="30"/>
      <c r="T26" s="30"/>
      <c r="U26" s="30"/>
      <c r="V26" s="517" t="s">
        <v>25</v>
      </c>
      <c r="W26" s="517"/>
      <c r="X26" s="517"/>
      <c r="Y26" s="517"/>
      <c r="Z26" s="517"/>
      <c r="AA26" s="517"/>
    </row>
    <row r="27" spans="1:30" s="1" customFormat="1">
      <c r="A27" s="31" t="s">
        <v>30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29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69"/>
      <c r="B29" s="70"/>
      <c r="C29" s="70"/>
      <c r="D29" s="71"/>
      <c r="E29" s="71"/>
      <c r="F29" s="70"/>
      <c r="G29" s="70"/>
      <c r="H29" s="70"/>
    </row>
    <row r="30" spans="1:30" s="1" customFormat="1">
      <c r="A30" s="69"/>
      <c r="B30" s="70"/>
      <c r="C30" s="70"/>
      <c r="D30" s="71"/>
      <c r="E30" s="71"/>
      <c r="F30" s="70"/>
      <c r="G30" s="70"/>
      <c r="H30" s="70"/>
    </row>
    <row r="31" spans="1:30" s="1" customFormat="1">
      <c r="D31" s="21"/>
      <c r="E31" s="21"/>
      <c r="AB31" s="65" t="s">
        <v>52</v>
      </c>
      <c r="AC31" s="62"/>
    </row>
    <row r="32" spans="1:30" s="1" customFormat="1" ht="19.5" customHeight="1">
      <c r="A32" s="25">
        <v>16</v>
      </c>
      <c r="B32" s="25" t="str">
        <f t="shared" si="0"/>
        <v>15I1316</v>
      </c>
      <c r="C32" s="19" t="str">
        <f>IF(ISNA(VLOOKUP($B32,DS!$B$3:$K$1089,$C$4,0))=FALSE,VLOOKUP($B32,DS!$B$3:$K$1089,$C$4,0),"")</f>
        <v/>
      </c>
      <c r="D32" s="34" t="str">
        <f>IF(ISNA(VLOOKUP($B32,DS!$B$3:$K$1089,D$4,0))=FALSE,VLOOKUP($B32,DS!$B$3:$K$1089,D$4,0),"")</f>
        <v/>
      </c>
      <c r="E32" s="35" t="str">
        <f>IF(ISNA(VLOOKUP($B32,DS!$B$3:$K$1089,E$4,0))=FALSE,VLOOKUP($B32,DS!$B$3:$K$1089,E$4,0),"")</f>
        <v/>
      </c>
      <c r="F32" s="19" t="str">
        <f>IF(ISNA(VLOOKUP($B32,DS!$B$3:$K$1089,F$4,0))=FALSE,VLOOKUP($B32,DS!$B$3:$K$1089,F$4,0),"")</f>
        <v/>
      </c>
      <c r="G32" s="19" t="str">
        <f>IF(ISNA(VLOOKUP($B32,DS!$B$3:$K$1089,G$4,0))=FALSE,VLOOKUP($B32,DS!$B$3:$K$1089,G$4,0),"")</f>
        <v/>
      </c>
      <c r="H32" s="19" t="str">
        <f>IF(ISNA(VLOOKUP($B32,DS!$B$3:$K$1089,H$4,0))=FALSE,VLOOKUP($B32,DS!$B$3:$K$1089,H$4,0),"")</f>
        <v/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552" t="str">
        <f>IF(ISNA(VLOOKUP($B32,DS!$B$3:$P$1089,AA$4,0))=FALSE,VLOOKUP($B32,DS!$B$3:$P$1089,AA$4,0),"")</f>
        <v/>
      </c>
      <c r="AB32" s="553" t="str">
        <f>IF(ISNA(VLOOKUP($B32,DS!$B$3:$K$1089,AB$4,0))=FALSE,VLOOKUP($B32,DS!$B$3:$K$1089,AB$4,0),"")</f>
        <v/>
      </c>
      <c r="AC32" s="553" t="str">
        <f>IF(ISNA(VLOOKUP($B32,DS!$B$3:$K$1089,AC$4,0))=FALSE,VLOOKUP($B32,DS!$B$3:$K$1089,AC$4,0),"")</f>
        <v/>
      </c>
      <c r="AD32" s="554" t="str">
        <f>IF(ISNA(VLOOKUP($B32,DS!$B$3:$K$1089,AD$4,0))=FALSE,VLOOKUP($B32,DS!$B$3:$K$1089,AD$4,0),"")</f>
        <v/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str">
        <f>IF(ISNA(VLOOKUP($B33,DS!$B$3:$K$1089,$C$4,0))=FALSE,VLOOKUP($B33,DS!$B$3:$K$1089,$C$4,0),"")</f>
        <v/>
      </c>
      <c r="D33" s="28" t="str">
        <f>IF(ISNA(VLOOKUP($B33,DS!$B$3:$K$1089,D$4,0))=FALSE,VLOOKUP($B33,DS!$B$3:$K$1089,D$4,0),"")</f>
        <v/>
      </c>
      <c r="E33" s="29" t="str">
        <f>IF(ISNA(VLOOKUP($B33,DS!$B$3:$K$1089,E$4,0))=FALSE,VLOOKUP($B33,DS!$B$3:$K$1089,E$4,0),"")</f>
        <v/>
      </c>
      <c r="F33" s="27" t="str">
        <f>IF(ISNA(VLOOKUP($B33,DS!$B$3:$K$1089,F$4,0))=FALSE,VLOOKUP($B33,DS!$B$3:$K$1089,F$4,0),"")</f>
        <v/>
      </c>
      <c r="G33" s="27" t="str">
        <f>IF(ISNA(VLOOKUP($B33,DS!$B$3:$K$1089,G$4,0))=FALSE,VLOOKUP($B33,DS!$B$3:$K$1089,G$4,0),"")</f>
        <v/>
      </c>
      <c r="H33" s="27" t="str">
        <f>IF(ISNA(VLOOKUP($B33,DS!$B$3:$K$1089,H$4,0))=FALSE,VLOOKUP($B33,DS!$B$3:$K$1089,H$4,0),"")</f>
        <v/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555" t="str">
        <f>IF(ISNA(VLOOKUP($B33,DS!$B$3:$P$1089,AA$4,0))=FALSE,VLOOKUP($B33,DS!$B$3:$P$1089,AA$4,0),"")</f>
        <v/>
      </c>
      <c r="AB33" s="556" t="str">
        <f>IF(ISNA(VLOOKUP($B33,DS!$B$3:$K$1089,AB$4,0))=FALSE,VLOOKUP($B33,DS!$B$3:$K$1089,AB$4,0),"")</f>
        <v/>
      </c>
      <c r="AC33" s="556" t="str">
        <f>IF(ISNA(VLOOKUP($B33,DS!$B$3:$K$1089,AC$4,0))=FALSE,VLOOKUP($B33,DS!$B$3:$K$1089,AC$4,0),"")</f>
        <v/>
      </c>
      <c r="AD33" s="557" t="str">
        <f>IF(ISNA(VLOOKUP($B33,DS!$B$3:$K$1089,AD$4,0))=FALSE,VLOOKUP($B33,DS!$B$3:$K$1089,AD$4,0),"")</f>
        <v/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str">
        <f>IF(ISNA(VLOOKUP($B34,DS!$B$3:$K$1089,$C$4,0))=FALSE,VLOOKUP($B34,DS!$B$3:$K$1089,$C$4,0),"")</f>
        <v/>
      </c>
      <c r="D34" s="28" t="str">
        <f>IF(ISNA(VLOOKUP($B34,DS!$B$3:$K$1089,D$4,0))=FALSE,VLOOKUP($B34,DS!$B$3:$K$1089,D$4,0),"")</f>
        <v/>
      </c>
      <c r="E34" s="29" t="str">
        <f>IF(ISNA(VLOOKUP($B34,DS!$B$3:$K$1089,E$4,0))=FALSE,VLOOKUP($B34,DS!$B$3:$K$1089,E$4,0),"")</f>
        <v/>
      </c>
      <c r="F34" s="27" t="str">
        <f>IF(ISNA(VLOOKUP($B34,DS!$B$3:$K$1089,F$4,0))=FALSE,VLOOKUP($B34,DS!$B$3:$K$1089,F$4,0),"")</f>
        <v/>
      </c>
      <c r="G34" s="27" t="str">
        <f>IF(ISNA(VLOOKUP($B34,DS!$B$3:$K$1089,G$4,0))=FALSE,VLOOKUP($B34,DS!$B$3:$K$1089,G$4,0),"")</f>
        <v/>
      </c>
      <c r="H34" s="27" t="str">
        <f>IF(ISNA(VLOOKUP($B34,DS!$B$3:$K$1089,H$4,0))=FALSE,VLOOKUP($B34,DS!$B$3:$K$1089,H$4,0),"")</f>
        <v/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555" t="str">
        <f>IF(ISNA(VLOOKUP($B34,DS!$B$3:$P$1089,AA$4,0))=FALSE,VLOOKUP($B34,DS!$B$3:$P$1089,AA$4,0),"")</f>
        <v/>
      </c>
      <c r="AB34" s="556" t="str">
        <f>IF(ISNA(VLOOKUP($B34,DS!$B$3:$K$1089,AB$4,0))=FALSE,VLOOKUP($B34,DS!$B$3:$K$1089,AB$4,0),"")</f>
        <v/>
      </c>
      <c r="AC34" s="556" t="str">
        <f>IF(ISNA(VLOOKUP($B34,DS!$B$3:$K$1089,AC$4,0))=FALSE,VLOOKUP($B34,DS!$B$3:$K$1089,AC$4,0),"")</f>
        <v/>
      </c>
      <c r="AD34" s="557" t="str">
        <f>IF(ISNA(VLOOKUP($B34,DS!$B$3:$K$1089,AD$4,0))=FALSE,VLOOKUP($B34,DS!$B$3:$K$1089,AD$4,0),"")</f>
        <v/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str">
        <f>IF(ISNA(VLOOKUP($B35,DS!$B$3:$K$1089,$C$4,0))=FALSE,VLOOKUP($B35,DS!$B$3:$K$1089,$C$4,0),"")</f>
        <v/>
      </c>
      <c r="D35" s="28" t="str">
        <f>IF(ISNA(VLOOKUP($B35,DS!$B$3:$K$1089,D$4,0))=FALSE,VLOOKUP($B35,DS!$B$3:$K$1089,D$4,0),"")</f>
        <v/>
      </c>
      <c r="E35" s="29" t="str">
        <f>IF(ISNA(VLOOKUP($B35,DS!$B$3:$K$1089,E$4,0))=FALSE,VLOOKUP($B35,DS!$B$3:$K$1089,E$4,0),"")</f>
        <v/>
      </c>
      <c r="F35" s="27" t="str">
        <f>IF(ISNA(VLOOKUP($B35,DS!$B$3:$K$1089,F$4,0))=FALSE,VLOOKUP($B35,DS!$B$3:$K$1089,F$4,0),"")</f>
        <v/>
      </c>
      <c r="G35" s="27" t="str">
        <f>IF(ISNA(VLOOKUP($B35,DS!$B$3:$K$1089,G$4,0))=FALSE,VLOOKUP($B35,DS!$B$3:$K$1089,G$4,0),"")</f>
        <v/>
      </c>
      <c r="H35" s="27" t="str">
        <f>IF(ISNA(VLOOKUP($B35,DS!$B$3:$K$1089,H$4,0))=FALSE,VLOOKUP($B35,DS!$B$3:$K$1089,H$4,0),"")</f>
        <v/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555" t="str">
        <f>IF(ISNA(VLOOKUP($B35,DS!$B$3:$P$1089,AA$4,0))=FALSE,VLOOKUP($B35,DS!$B$3:$P$1089,AA$4,0),"")</f>
        <v/>
      </c>
      <c r="AB35" s="556" t="str">
        <f>IF(ISNA(VLOOKUP($B35,DS!$B$3:$K$1089,AB$4,0))=FALSE,VLOOKUP($B35,DS!$B$3:$K$1089,AB$4,0),"")</f>
        <v/>
      </c>
      <c r="AC35" s="556" t="str">
        <f>IF(ISNA(VLOOKUP($B35,DS!$B$3:$K$1089,AC$4,0))=FALSE,VLOOKUP($B35,DS!$B$3:$K$1089,AC$4,0),"")</f>
        <v/>
      </c>
      <c r="AD35" s="557" t="str">
        <f>IF(ISNA(VLOOKUP($B35,DS!$B$3:$K$1089,AD$4,0))=FALSE,VLOOKUP($B35,DS!$B$3:$K$1089,AD$4,0),"")</f>
        <v/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str">
        <f>IF(ISNA(VLOOKUP($B36,DS!$B$3:$K$1089,$C$4,0))=FALSE,VLOOKUP($B36,DS!$B$3:$K$1089,$C$4,0),"")</f>
        <v/>
      </c>
      <c r="D36" s="28" t="str">
        <f>IF(ISNA(VLOOKUP($B36,DS!$B$3:$K$1089,D$4,0))=FALSE,VLOOKUP($B36,DS!$B$3:$K$1089,D$4,0),"")</f>
        <v/>
      </c>
      <c r="E36" s="29" t="str">
        <f>IF(ISNA(VLOOKUP($B36,DS!$B$3:$K$1089,E$4,0))=FALSE,VLOOKUP($B36,DS!$B$3:$K$1089,E$4,0),"")</f>
        <v/>
      </c>
      <c r="F36" s="27" t="str">
        <f>IF(ISNA(VLOOKUP($B36,DS!$B$3:$K$1089,F$4,0))=FALSE,VLOOKUP($B36,DS!$B$3:$K$1089,F$4,0),"")</f>
        <v/>
      </c>
      <c r="G36" s="27" t="str">
        <f>IF(ISNA(VLOOKUP($B36,DS!$B$3:$K$1089,G$4,0))=FALSE,VLOOKUP($B36,DS!$B$3:$K$1089,G$4,0),"")</f>
        <v/>
      </c>
      <c r="H36" s="27" t="str">
        <f>IF(ISNA(VLOOKUP($B36,DS!$B$3:$K$1089,H$4,0))=FALSE,VLOOKUP($B36,DS!$B$3:$K$1089,H$4,0),"")</f>
        <v/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555" t="str">
        <f>IF(ISNA(VLOOKUP($B36,DS!$B$3:$P$1089,AA$4,0))=FALSE,VLOOKUP($B36,DS!$B$3:$P$1089,AA$4,0),"")</f>
        <v/>
      </c>
      <c r="AB36" s="556" t="str">
        <f>IF(ISNA(VLOOKUP($B36,DS!$B$3:$K$1089,AB$4,0))=FALSE,VLOOKUP($B36,DS!$B$3:$K$1089,AB$4,0),"")</f>
        <v/>
      </c>
      <c r="AC36" s="556" t="str">
        <f>IF(ISNA(VLOOKUP($B36,DS!$B$3:$K$1089,AC$4,0))=FALSE,VLOOKUP($B36,DS!$B$3:$K$1089,AC$4,0),"")</f>
        <v/>
      </c>
      <c r="AD36" s="557" t="str">
        <f>IF(ISNA(VLOOKUP($B36,DS!$B$3:$K$1089,AD$4,0))=FALSE,VLOOKUP($B36,DS!$B$3:$K$1089,AD$4,0),"")</f>
        <v/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str">
        <f>IF(ISNA(VLOOKUP($B37,DS!$B$3:$K$1089,$C$4,0))=FALSE,VLOOKUP($B37,DS!$B$3:$K$1089,$C$4,0),"")</f>
        <v/>
      </c>
      <c r="D37" s="28" t="str">
        <f>IF(ISNA(VLOOKUP($B37,DS!$B$3:$K$1089,D$4,0))=FALSE,VLOOKUP($B37,DS!$B$3:$K$1089,D$4,0),"")</f>
        <v/>
      </c>
      <c r="E37" s="29" t="str">
        <f>IF(ISNA(VLOOKUP($B37,DS!$B$3:$K$1089,E$4,0))=FALSE,VLOOKUP($B37,DS!$B$3:$K$1089,E$4,0),"")</f>
        <v/>
      </c>
      <c r="F37" s="27" t="str">
        <f>IF(ISNA(VLOOKUP($B37,DS!$B$3:$K$1089,F$4,0))=FALSE,VLOOKUP($B37,DS!$B$3:$K$1089,F$4,0),"")</f>
        <v/>
      </c>
      <c r="G37" s="27" t="str">
        <f>IF(ISNA(VLOOKUP($B37,DS!$B$3:$K$1089,G$4,0))=FALSE,VLOOKUP($B37,DS!$B$3:$K$1089,G$4,0),"")</f>
        <v/>
      </c>
      <c r="H37" s="27" t="str">
        <f>IF(ISNA(VLOOKUP($B37,DS!$B$3:$K$1089,H$4,0))=FALSE,VLOOKUP($B37,DS!$B$3:$K$1089,H$4,0),"")</f>
        <v/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555" t="str">
        <f>IF(ISNA(VLOOKUP($B37,DS!$B$3:$P$1089,AA$4,0))=FALSE,VLOOKUP($B37,DS!$B$3:$P$1089,AA$4,0),"")</f>
        <v/>
      </c>
      <c r="AB37" s="556" t="str">
        <f>IF(ISNA(VLOOKUP($B37,DS!$B$3:$K$1089,AB$4,0))=FALSE,VLOOKUP($B37,DS!$B$3:$K$1089,AB$4,0),"")</f>
        <v/>
      </c>
      <c r="AC37" s="556" t="str">
        <f>IF(ISNA(VLOOKUP($B37,DS!$B$3:$K$1089,AC$4,0))=FALSE,VLOOKUP($B37,DS!$B$3:$K$1089,AC$4,0),"")</f>
        <v/>
      </c>
      <c r="AD37" s="557" t="str">
        <f>IF(ISNA(VLOOKUP($B37,DS!$B$3:$K$1089,AD$4,0))=FALSE,VLOOKUP($B37,DS!$B$3:$K$1089,AD$4,0),"")</f>
        <v/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str">
        <f>IF(ISNA(VLOOKUP($B38,DS!$B$3:$K$1089,$C$4,0))=FALSE,VLOOKUP($B38,DS!$B$3:$K$1089,$C$4,0),"")</f>
        <v/>
      </c>
      <c r="D38" s="28" t="str">
        <f>IF(ISNA(VLOOKUP($B38,DS!$B$3:$K$1089,D$4,0))=FALSE,VLOOKUP($B38,DS!$B$3:$K$1089,D$4,0),"")</f>
        <v/>
      </c>
      <c r="E38" s="29" t="str">
        <f>IF(ISNA(VLOOKUP($B38,DS!$B$3:$K$1089,E$4,0))=FALSE,VLOOKUP($B38,DS!$B$3:$K$1089,E$4,0),"")</f>
        <v/>
      </c>
      <c r="F38" s="27" t="str">
        <f>IF(ISNA(VLOOKUP($B38,DS!$B$3:$K$1089,F$4,0))=FALSE,VLOOKUP($B38,DS!$B$3:$K$1089,F$4,0),"")</f>
        <v/>
      </c>
      <c r="G38" s="27" t="str">
        <f>IF(ISNA(VLOOKUP($B38,DS!$B$3:$K$1089,G$4,0))=FALSE,VLOOKUP($B38,DS!$B$3:$K$1089,G$4,0),"")</f>
        <v/>
      </c>
      <c r="H38" s="27" t="str">
        <f>IF(ISNA(VLOOKUP($B38,DS!$B$3:$K$1089,H$4,0))=FALSE,VLOOKUP($B38,DS!$B$3:$K$1089,H$4,0),"")</f>
        <v/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555" t="str">
        <f>IF(ISNA(VLOOKUP($B38,DS!$B$3:$P$1089,AA$4,0))=FALSE,VLOOKUP($B38,DS!$B$3:$P$1089,AA$4,0),"")</f>
        <v/>
      </c>
      <c r="AB38" s="556" t="str">
        <f>IF(ISNA(VLOOKUP($B38,DS!$B$3:$K$1089,AB$4,0))=FALSE,VLOOKUP($B38,DS!$B$3:$K$1089,AB$4,0),"")</f>
        <v/>
      </c>
      <c r="AC38" s="556" t="str">
        <f>IF(ISNA(VLOOKUP($B38,DS!$B$3:$K$1089,AC$4,0))=FALSE,VLOOKUP($B38,DS!$B$3:$K$1089,AC$4,0),"")</f>
        <v/>
      </c>
      <c r="AD38" s="557" t="str">
        <f>IF(ISNA(VLOOKUP($B38,DS!$B$3:$K$1089,AD$4,0))=FALSE,VLOOKUP($B38,DS!$B$3:$K$1089,AD$4,0),"")</f>
        <v/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str">
        <f>IF(ISNA(VLOOKUP($B39,DS!$B$3:$K$1089,$C$4,0))=FALSE,VLOOKUP($B39,DS!$B$3:$K$1089,$C$4,0),"")</f>
        <v/>
      </c>
      <c r="D39" s="28" t="str">
        <f>IF(ISNA(VLOOKUP($B39,DS!$B$3:$K$1089,D$4,0))=FALSE,VLOOKUP($B39,DS!$B$3:$K$1089,D$4,0),"")</f>
        <v/>
      </c>
      <c r="E39" s="29" t="str">
        <f>IF(ISNA(VLOOKUP($B39,DS!$B$3:$K$1089,E$4,0))=FALSE,VLOOKUP($B39,DS!$B$3:$K$1089,E$4,0),"")</f>
        <v/>
      </c>
      <c r="F39" s="27" t="str">
        <f>IF(ISNA(VLOOKUP($B39,DS!$B$3:$K$1089,F$4,0))=FALSE,VLOOKUP($B39,DS!$B$3:$K$1089,F$4,0),"")</f>
        <v/>
      </c>
      <c r="G39" s="27" t="str">
        <f>IF(ISNA(VLOOKUP($B39,DS!$B$3:$K$1089,G$4,0))=FALSE,VLOOKUP($B39,DS!$B$3:$K$1089,G$4,0),"")</f>
        <v/>
      </c>
      <c r="H39" s="27" t="str">
        <f>IF(ISNA(VLOOKUP($B39,DS!$B$3:$K$1089,H$4,0))=FALSE,VLOOKUP($B39,DS!$B$3:$K$1089,H$4,0),"")</f>
        <v/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555" t="str">
        <f>IF(ISNA(VLOOKUP($B39,DS!$B$3:$P$1089,AA$4,0))=FALSE,VLOOKUP($B39,DS!$B$3:$P$1089,AA$4,0),"")</f>
        <v/>
      </c>
      <c r="AB39" s="556" t="str">
        <f>IF(ISNA(VLOOKUP($B39,DS!$B$3:$K$1089,AB$4,0))=FALSE,VLOOKUP($B39,DS!$B$3:$K$1089,AB$4,0),"")</f>
        <v/>
      </c>
      <c r="AC39" s="556" t="str">
        <f>IF(ISNA(VLOOKUP($B39,DS!$B$3:$K$1089,AC$4,0))=FALSE,VLOOKUP($B39,DS!$B$3:$K$1089,AC$4,0),"")</f>
        <v/>
      </c>
      <c r="AD39" s="557" t="str">
        <f>IF(ISNA(VLOOKUP($B39,DS!$B$3:$K$1089,AD$4,0))=FALSE,VLOOKUP($B39,DS!$B$3:$K$1089,AD$4,0),"")</f>
        <v/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str">
        <f>IF(ISNA(VLOOKUP($B40,DS!$B$3:$K$1089,$C$4,0))=FALSE,VLOOKUP($B40,DS!$B$3:$K$1089,$C$4,0),"")</f>
        <v/>
      </c>
      <c r="D40" s="28" t="str">
        <f>IF(ISNA(VLOOKUP($B40,DS!$B$3:$K$1089,D$4,0))=FALSE,VLOOKUP($B40,DS!$B$3:$K$1089,D$4,0),"")</f>
        <v/>
      </c>
      <c r="E40" s="29" t="str">
        <f>IF(ISNA(VLOOKUP($B40,DS!$B$3:$K$1089,E$4,0))=FALSE,VLOOKUP($B40,DS!$B$3:$K$1089,E$4,0),"")</f>
        <v/>
      </c>
      <c r="F40" s="27" t="str">
        <f>IF(ISNA(VLOOKUP($B40,DS!$B$3:$K$1089,F$4,0))=FALSE,VLOOKUP($B40,DS!$B$3:$K$1089,F$4,0),"")</f>
        <v/>
      </c>
      <c r="G40" s="27" t="str">
        <f>IF(ISNA(VLOOKUP($B40,DS!$B$3:$K$1089,G$4,0))=FALSE,VLOOKUP($B40,DS!$B$3:$K$1089,G$4,0),"")</f>
        <v/>
      </c>
      <c r="H40" s="27" t="str">
        <f>IF(ISNA(VLOOKUP($B40,DS!$B$3:$K$1089,H$4,0))=FALSE,VLOOKUP($B40,DS!$B$3:$K$1089,H$4,0),"")</f>
        <v/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555" t="str">
        <f>IF(ISNA(VLOOKUP($B40,DS!$B$3:$P$1089,AA$4,0))=FALSE,VLOOKUP($B40,DS!$B$3:$P$1089,AA$4,0),"")</f>
        <v/>
      </c>
      <c r="AB40" s="556" t="str">
        <f>IF(ISNA(VLOOKUP($B40,DS!$B$3:$K$1089,AB$4,0))=FALSE,VLOOKUP($B40,DS!$B$3:$K$1089,AB$4,0),"")</f>
        <v/>
      </c>
      <c r="AC40" s="556" t="str">
        <f>IF(ISNA(VLOOKUP($B40,DS!$B$3:$K$1089,AC$4,0))=FALSE,VLOOKUP($B40,DS!$B$3:$K$1089,AC$4,0),"")</f>
        <v/>
      </c>
      <c r="AD40" s="557" t="str">
        <f>IF(ISNA(VLOOKUP($B40,DS!$B$3:$K$1089,AD$4,0))=FALSE,VLOOKUP($B40,DS!$B$3:$K$1089,AD$4,0),"")</f>
        <v/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str">
        <f>IF(ISNA(VLOOKUP($B41,DS!$B$3:$K$1089,$C$4,0))=FALSE,VLOOKUP($B41,DS!$B$3:$K$1089,$C$4,0),"")</f>
        <v/>
      </c>
      <c r="D41" s="28" t="str">
        <f>IF(ISNA(VLOOKUP($B41,DS!$B$3:$K$1089,D$4,0))=FALSE,VLOOKUP($B41,DS!$B$3:$K$1089,D$4,0),"")</f>
        <v/>
      </c>
      <c r="E41" s="29" t="str">
        <f>IF(ISNA(VLOOKUP($B41,DS!$B$3:$K$1089,E$4,0))=FALSE,VLOOKUP($B41,DS!$B$3:$K$1089,E$4,0),"")</f>
        <v/>
      </c>
      <c r="F41" s="27" t="str">
        <f>IF(ISNA(VLOOKUP($B41,DS!$B$3:$K$1089,F$4,0))=FALSE,VLOOKUP($B41,DS!$B$3:$K$1089,F$4,0),"")</f>
        <v/>
      </c>
      <c r="G41" s="27" t="str">
        <f>IF(ISNA(VLOOKUP($B41,DS!$B$3:$K$1089,G$4,0))=FALSE,VLOOKUP($B41,DS!$B$3:$K$1089,G$4,0),"")</f>
        <v/>
      </c>
      <c r="H41" s="27" t="str">
        <f>IF(ISNA(VLOOKUP($B41,DS!$B$3:$K$1089,H$4,0))=FALSE,VLOOKUP($B41,DS!$B$3:$K$1089,H$4,0),"")</f>
        <v/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555" t="str">
        <f>IF(ISNA(VLOOKUP($B41,DS!$B$3:$P$1089,AA$4,0))=FALSE,VLOOKUP($B41,DS!$B$3:$P$1089,AA$4,0),"")</f>
        <v/>
      </c>
      <c r="AB41" s="556" t="str">
        <f>IF(ISNA(VLOOKUP($B41,DS!$B$3:$K$1089,AB$4,0))=FALSE,VLOOKUP($B41,DS!$B$3:$K$1089,AB$4,0),"")</f>
        <v/>
      </c>
      <c r="AC41" s="556" t="str">
        <f>IF(ISNA(VLOOKUP($B41,DS!$B$3:$K$1089,AC$4,0))=FALSE,VLOOKUP($B41,DS!$B$3:$K$1089,AC$4,0),"")</f>
        <v/>
      </c>
      <c r="AD41" s="557" t="str">
        <f>IF(ISNA(VLOOKUP($B41,DS!$B$3:$K$1089,AD$4,0))=FALSE,VLOOKUP($B41,DS!$B$3:$K$1089,AD$4,0),"")</f>
        <v/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str">
        <f>IF(ISNA(VLOOKUP($B42,DS!$B$3:$K$1089,$C$4,0))=FALSE,VLOOKUP($B42,DS!$B$3:$K$1089,$C$4,0),"")</f>
        <v/>
      </c>
      <c r="D42" s="28" t="str">
        <f>IF(ISNA(VLOOKUP($B42,DS!$B$3:$K$1089,D$4,0))=FALSE,VLOOKUP($B42,DS!$B$3:$K$1089,D$4,0),"")</f>
        <v/>
      </c>
      <c r="E42" s="29" t="str">
        <f>IF(ISNA(VLOOKUP($B42,DS!$B$3:$K$1089,E$4,0))=FALSE,VLOOKUP($B42,DS!$B$3:$K$1089,E$4,0),"")</f>
        <v/>
      </c>
      <c r="F42" s="27" t="str">
        <f>IF(ISNA(VLOOKUP($B42,DS!$B$3:$K$1089,F$4,0))=FALSE,VLOOKUP($B42,DS!$B$3:$K$1089,F$4,0),"")</f>
        <v/>
      </c>
      <c r="G42" s="27" t="str">
        <f>IF(ISNA(VLOOKUP($B42,DS!$B$3:$K$1089,G$4,0))=FALSE,VLOOKUP($B42,DS!$B$3:$K$1089,G$4,0),"")</f>
        <v/>
      </c>
      <c r="H42" s="27" t="str">
        <f>IF(ISNA(VLOOKUP($B42,DS!$B$3:$K$1089,H$4,0))=FALSE,VLOOKUP($B42,DS!$B$3:$K$1089,H$4,0),"")</f>
        <v/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555" t="str">
        <f>IF(ISNA(VLOOKUP($B42,DS!$B$3:$P$1089,AA$4,0))=FALSE,VLOOKUP($B42,DS!$B$3:$P$1089,AA$4,0),"")</f>
        <v/>
      </c>
      <c r="AB42" s="556" t="str">
        <f>IF(ISNA(VLOOKUP($B42,DS!$B$3:$K$1089,AB$4,0))=FALSE,VLOOKUP($B42,DS!$B$3:$K$1089,AB$4,0),"")</f>
        <v/>
      </c>
      <c r="AC42" s="556" t="str">
        <f>IF(ISNA(VLOOKUP($B42,DS!$B$3:$K$1089,AC$4,0))=FALSE,VLOOKUP($B42,DS!$B$3:$K$1089,AC$4,0),"")</f>
        <v/>
      </c>
      <c r="AD42" s="557" t="str">
        <f>IF(ISNA(VLOOKUP($B42,DS!$B$3:$K$1089,AD$4,0))=FALSE,VLOOKUP($B42,DS!$B$3:$K$1089,AD$4,0),"")</f>
        <v/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str">
        <f>IF(ISNA(VLOOKUP($B43,DS!$B$3:$K$1089,$C$4,0))=FALSE,VLOOKUP($B43,DS!$B$3:$K$1089,$C$4,0),"")</f>
        <v/>
      </c>
      <c r="D43" s="28" t="str">
        <f>IF(ISNA(VLOOKUP($B43,DS!$B$3:$K$1089,D$4,0))=FALSE,VLOOKUP($B43,DS!$B$3:$K$1089,D$4,0),"")</f>
        <v/>
      </c>
      <c r="E43" s="29" t="str">
        <f>IF(ISNA(VLOOKUP($B43,DS!$B$3:$K$1089,E$4,0))=FALSE,VLOOKUP($B43,DS!$B$3:$K$1089,E$4,0),"")</f>
        <v/>
      </c>
      <c r="F43" s="27" t="str">
        <f>IF(ISNA(VLOOKUP($B43,DS!$B$3:$K$1089,F$4,0))=FALSE,VLOOKUP($B43,DS!$B$3:$K$1089,F$4,0),"")</f>
        <v/>
      </c>
      <c r="G43" s="27" t="str">
        <f>IF(ISNA(VLOOKUP($B43,DS!$B$3:$K$1089,G$4,0))=FALSE,VLOOKUP($B43,DS!$B$3:$K$1089,G$4,0),"")</f>
        <v/>
      </c>
      <c r="H43" s="27" t="str">
        <f>IF(ISNA(VLOOKUP($B43,DS!$B$3:$K$1089,H$4,0))=FALSE,VLOOKUP($B43,DS!$B$3:$K$1089,H$4,0),"")</f>
        <v/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555" t="str">
        <f>IF(ISNA(VLOOKUP($B43,DS!$B$3:$P$1089,AA$4,0))=FALSE,VLOOKUP($B43,DS!$B$3:$P$1089,AA$4,0),"")</f>
        <v/>
      </c>
      <c r="AB43" s="556" t="str">
        <f>IF(ISNA(VLOOKUP($B43,DS!$B$3:$K$1089,AB$4,0))=FALSE,VLOOKUP($B43,DS!$B$3:$K$1089,AB$4,0),"")</f>
        <v/>
      </c>
      <c r="AC43" s="556" t="str">
        <f>IF(ISNA(VLOOKUP($B43,DS!$B$3:$K$1089,AC$4,0))=FALSE,VLOOKUP($B43,DS!$B$3:$K$1089,AC$4,0),"")</f>
        <v/>
      </c>
      <c r="AD43" s="557" t="str">
        <f>IF(ISNA(VLOOKUP($B43,DS!$B$3:$K$1089,AD$4,0))=FALSE,VLOOKUP($B43,DS!$B$3:$K$1089,AD$4,0),"")</f>
        <v/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str">
        <f>IF(ISNA(VLOOKUP($B44,DS!$B$3:$K$1089,$C$4,0))=FALSE,VLOOKUP($B44,DS!$B$3:$K$1089,$C$4,0),"")</f>
        <v/>
      </c>
      <c r="D44" s="28" t="str">
        <f>IF(ISNA(VLOOKUP($B44,DS!$B$3:$K$1089,D$4,0))=FALSE,VLOOKUP($B44,DS!$B$3:$K$1089,D$4,0),"")</f>
        <v/>
      </c>
      <c r="E44" s="29" t="str">
        <f>IF(ISNA(VLOOKUP($B44,DS!$B$3:$K$1089,E$4,0))=FALSE,VLOOKUP($B44,DS!$B$3:$K$1089,E$4,0),"")</f>
        <v/>
      </c>
      <c r="F44" s="27" t="str">
        <f>IF(ISNA(VLOOKUP($B44,DS!$B$3:$K$1089,F$4,0))=FALSE,VLOOKUP($B44,DS!$B$3:$K$1089,F$4,0),"")</f>
        <v/>
      </c>
      <c r="G44" s="27" t="str">
        <f>IF(ISNA(VLOOKUP($B44,DS!$B$3:$K$1089,G$4,0))=FALSE,VLOOKUP($B44,DS!$B$3:$K$1089,G$4,0),"")</f>
        <v/>
      </c>
      <c r="H44" s="27" t="str">
        <f>IF(ISNA(VLOOKUP($B44,DS!$B$3:$K$1089,H$4,0))=FALSE,VLOOKUP($B44,DS!$B$3:$K$1089,H$4,0),"")</f>
        <v/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555" t="str">
        <f>IF(ISNA(VLOOKUP($B44,DS!$B$3:$P$1089,AA$4,0))=FALSE,VLOOKUP($B44,DS!$B$3:$P$1089,AA$4,0),"")</f>
        <v/>
      </c>
      <c r="AB44" s="556" t="str">
        <f>IF(ISNA(VLOOKUP($B44,DS!$B$3:$K$1089,AB$4,0))=FALSE,VLOOKUP($B44,DS!$B$3:$K$1089,AB$4,0),"")</f>
        <v/>
      </c>
      <c r="AC44" s="556" t="str">
        <f>IF(ISNA(VLOOKUP($B44,DS!$B$3:$K$1089,AC$4,0))=FALSE,VLOOKUP($B44,DS!$B$3:$K$1089,AC$4,0),"")</f>
        <v/>
      </c>
      <c r="AD44" s="557" t="str">
        <f>IF(ISNA(VLOOKUP($B44,DS!$B$3:$K$1089,AD$4,0))=FALSE,VLOOKUP($B44,DS!$B$3:$K$1089,AD$4,0),"")</f>
        <v/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str">
        <f>IF(ISNA(VLOOKUP($B45,DS!$B$3:$K$1089,$C$4,0))=FALSE,VLOOKUP($B45,DS!$B$3:$K$1089,$C$4,0),"")</f>
        <v/>
      </c>
      <c r="D45" s="28" t="str">
        <f>IF(ISNA(VLOOKUP($B45,DS!$B$3:$K$1089,D$4,0))=FALSE,VLOOKUP($B45,DS!$B$3:$K$1089,D$4,0),"")</f>
        <v/>
      </c>
      <c r="E45" s="29" t="str">
        <f>IF(ISNA(VLOOKUP($B45,DS!$B$3:$K$1089,E$4,0))=FALSE,VLOOKUP($B45,DS!$B$3:$K$1089,E$4,0),"")</f>
        <v/>
      </c>
      <c r="F45" s="27" t="str">
        <f>IF(ISNA(VLOOKUP($B45,DS!$B$3:$K$1089,F$4,0))=FALSE,VLOOKUP($B45,DS!$B$3:$K$1089,F$4,0),"")</f>
        <v/>
      </c>
      <c r="G45" s="27" t="str">
        <f>IF(ISNA(VLOOKUP($B45,DS!$B$3:$K$1089,G$4,0))=FALSE,VLOOKUP($B45,DS!$B$3:$K$1089,G$4,0),"")</f>
        <v/>
      </c>
      <c r="H45" s="27" t="str">
        <f>IF(ISNA(VLOOKUP($B45,DS!$B$3:$K$1089,H$4,0))=FALSE,VLOOKUP($B45,DS!$B$3:$K$1089,H$4,0),"")</f>
        <v/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555" t="str">
        <f>IF(ISNA(VLOOKUP($B45,DS!$B$3:$P$1089,AA$4,0))=FALSE,VLOOKUP($B45,DS!$B$3:$P$1089,AA$4,0),"")</f>
        <v/>
      </c>
      <c r="AB45" s="556" t="str">
        <f>IF(ISNA(VLOOKUP($B45,DS!$B$3:$K$1089,AB$4,0))=FALSE,VLOOKUP($B45,DS!$B$3:$K$1089,AB$4,0),"")</f>
        <v/>
      </c>
      <c r="AC45" s="556" t="str">
        <f>IF(ISNA(VLOOKUP($B45,DS!$B$3:$K$1089,AC$4,0))=FALSE,VLOOKUP($B45,DS!$B$3:$K$1089,AC$4,0),"")</f>
        <v/>
      </c>
      <c r="AD45" s="557" t="str">
        <f>IF(ISNA(VLOOKUP($B45,DS!$B$3:$K$1089,AD$4,0))=FALSE,VLOOKUP($B45,DS!$B$3:$K$1089,AD$4,0),"")</f>
        <v/>
      </c>
    </row>
    <row r="46" spans="1:30" s="1" customFormat="1" ht="19.5" customHeight="1">
      <c r="A46" s="46">
        <v>30</v>
      </c>
      <c r="B46" s="46" t="str">
        <f t="shared" si="0"/>
        <v>15I1330</v>
      </c>
      <c r="C46" s="47" t="str">
        <f>IF(ISNA(VLOOKUP($B46,DS!$B$3:$K$1089,$C$4,0))=FALSE,VLOOKUP($B46,DS!$B$3:$K$1089,$C$4,0),"")</f>
        <v/>
      </c>
      <c r="D46" s="48" t="str">
        <f>IF(ISNA(VLOOKUP($B46,DS!$B$3:$K$1089,D$4,0))=FALSE,VLOOKUP($B46,DS!$B$3:$K$1089,D$4,0),"")</f>
        <v/>
      </c>
      <c r="E46" s="49" t="str">
        <f>IF(ISNA(VLOOKUP($B46,DS!$B$3:$K$1089,E$4,0))=FALSE,VLOOKUP($B46,DS!$B$3:$K$1089,E$4,0),"")</f>
        <v/>
      </c>
      <c r="F46" s="47" t="str">
        <f>IF(ISNA(VLOOKUP($B46,DS!$B$3:$K$1089,F$4,0))=FALSE,VLOOKUP($B46,DS!$B$3:$K$1089,F$4,0),"")</f>
        <v/>
      </c>
      <c r="G46" s="47" t="str">
        <f>IF(ISNA(VLOOKUP($B46,DS!$B$3:$K$1089,G$4,0))=FALSE,VLOOKUP($B46,DS!$B$3:$K$1089,G$4,0),"")</f>
        <v/>
      </c>
      <c r="H46" s="47" t="str">
        <f>IF(ISNA(VLOOKUP($B46,DS!$B$3:$K$1089,H$4,0))=FALSE,VLOOKUP($B46,DS!$B$3:$K$1089,H$4,0),"")</f>
        <v/>
      </c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558" t="str">
        <f>IF(ISNA(VLOOKUP($B46,DS!$B$3:$P$1089,AA$4,0))=FALSE,VLOOKUP($B46,DS!$B$3:$P$1089,AA$4,0),"")</f>
        <v/>
      </c>
      <c r="AB46" s="559" t="str">
        <f>IF(ISNA(VLOOKUP($B46,DS!$B$3:$K$1089,AB$4,0))=FALSE,VLOOKUP($B46,DS!$B$3:$K$1089,AB$4,0),"")</f>
        <v/>
      </c>
      <c r="AC46" s="559" t="str">
        <f>IF(ISNA(VLOOKUP($B46,DS!$B$3:$K$1089,AC$4,0))=FALSE,VLOOKUP($B46,DS!$B$3:$K$1089,AC$4,0),"")</f>
        <v/>
      </c>
      <c r="AD46" s="560" t="str">
        <f>IF(ISNA(VLOOKUP($B46,DS!$B$3:$K$1089,AD$4,0))=FALSE,VLOOKUP($B46,DS!$B$3:$K$1089,AD$4,0),"")</f>
        <v/>
      </c>
    </row>
    <row r="47" spans="1:30" s="1" customFormat="1" ht="16.5" customHeight="1">
      <c r="A47" s="21" t="s">
        <v>26</v>
      </c>
      <c r="B47" s="21"/>
      <c r="C47" s="21"/>
      <c r="D47" s="45"/>
      <c r="E47" s="45"/>
      <c r="F47" s="45"/>
      <c r="G47" s="45"/>
      <c r="S47" s="517" t="s">
        <v>31</v>
      </c>
      <c r="T47" s="517"/>
      <c r="U47" s="517"/>
      <c r="V47" s="517"/>
      <c r="W47" s="517"/>
      <c r="X47" s="517"/>
      <c r="Y47" s="517"/>
      <c r="Z47" s="517"/>
      <c r="AA47" s="517"/>
    </row>
    <row r="48" spans="1:30" s="1" customFormat="1">
      <c r="A48" s="31" t="s">
        <v>27</v>
      </c>
      <c r="B48" s="31"/>
      <c r="C48" s="31"/>
      <c r="D48" s="21"/>
      <c r="E48" s="21"/>
      <c r="F48" s="21"/>
      <c r="G48" s="21"/>
      <c r="K48" s="517" t="s">
        <v>23</v>
      </c>
      <c r="L48" s="517"/>
      <c r="M48" s="517"/>
      <c r="N48" s="517"/>
      <c r="O48" s="517"/>
      <c r="P48" s="517"/>
      <c r="Q48" s="517"/>
      <c r="R48" s="517"/>
      <c r="T48" s="21"/>
      <c r="U48" s="21"/>
      <c r="V48" s="517" t="s">
        <v>24</v>
      </c>
      <c r="W48" s="517"/>
      <c r="X48" s="517"/>
      <c r="Y48" s="517"/>
      <c r="Z48" s="517"/>
      <c r="AA48" s="517"/>
    </row>
    <row r="49" spans="1:30" s="1" customFormat="1">
      <c r="A49" s="31" t="s">
        <v>28</v>
      </c>
      <c r="B49" s="31"/>
      <c r="C49" s="31"/>
      <c r="D49" s="31"/>
      <c r="E49" s="31"/>
      <c r="F49" s="31"/>
      <c r="G49" s="31"/>
      <c r="I49" s="21"/>
      <c r="J49" s="21"/>
      <c r="K49" s="517" t="s">
        <v>25</v>
      </c>
      <c r="L49" s="517"/>
      <c r="M49" s="517"/>
      <c r="N49" s="517"/>
      <c r="O49" s="517"/>
      <c r="P49" s="517"/>
      <c r="Q49" s="517"/>
      <c r="R49" s="517"/>
      <c r="S49" s="30"/>
      <c r="T49" s="30"/>
      <c r="U49" s="30"/>
      <c r="V49" s="517" t="s">
        <v>25</v>
      </c>
      <c r="W49" s="517"/>
      <c r="X49" s="517"/>
      <c r="Y49" s="517"/>
      <c r="Z49" s="517"/>
      <c r="AA49" s="517"/>
    </row>
    <row r="50" spans="1:30" s="1" customFormat="1">
      <c r="A50" s="31" t="s">
        <v>30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29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69"/>
      <c r="B52" s="70"/>
      <c r="C52" s="70"/>
      <c r="D52" s="71"/>
      <c r="E52" s="71"/>
      <c r="F52" s="70"/>
      <c r="G52" s="70"/>
      <c r="H52" s="70"/>
    </row>
    <row r="53" spans="1:30" s="1" customFormat="1">
      <c r="A53" s="69"/>
      <c r="B53" s="70"/>
      <c r="C53" s="70"/>
      <c r="D53" s="71"/>
      <c r="E53" s="71"/>
      <c r="F53" s="70"/>
      <c r="G53" s="70"/>
      <c r="H53" s="70"/>
    </row>
    <row r="54" spans="1:30" s="1" customFormat="1">
      <c r="D54" s="21"/>
      <c r="E54" s="21"/>
      <c r="AB54" s="65" t="s">
        <v>53</v>
      </c>
      <c r="AC54" s="62"/>
    </row>
    <row r="55" spans="1:30" s="1" customFormat="1" ht="19.5" customHeight="1">
      <c r="A55" s="25">
        <v>31</v>
      </c>
      <c r="B55" s="25" t="str">
        <f t="shared" si="0"/>
        <v>15I1331</v>
      </c>
      <c r="C55" s="19" t="str">
        <f>IF(ISNA(VLOOKUP($B55,DS!$B$3:$K$1089,$C$4,0))=FALSE,VLOOKUP($B55,DS!$B$3:$K$1089,$C$4,0),"")</f>
        <v/>
      </c>
      <c r="D55" s="34" t="str">
        <f>IF(ISNA(VLOOKUP($B55,DS!$B$3:$K$1089,D$4,0))=FALSE,VLOOKUP($B55,DS!$B$3:$K$1089,D$4,0),"")</f>
        <v/>
      </c>
      <c r="E55" s="35" t="str">
        <f>IF(ISNA(VLOOKUP($B55,DS!$B$3:$K$1089,E$4,0))=FALSE,VLOOKUP($B55,DS!$B$3:$K$1089,E$4,0),"")</f>
        <v/>
      </c>
      <c r="F55" s="19" t="str">
        <f>IF(ISNA(VLOOKUP($B55,DS!$B$3:$K$1089,F$4,0))=FALSE,VLOOKUP($B55,DS!$B$3:$K$1089,F$4,0),"")</f>
        <v/>
      </c>
      <c r="G55" s="19" t="str">
        <f>IF(ISNA(VLOOKUP($B55,DS!$B$3:$K$1089,G$4,0))=FALSE,VLOOKUP($B55,DS!$B$3:$K$1089,G$4,0),"")</f>
        <v/>
      </c>
      <c r="H55" s="19" t="str">
        <f>IF(ISNA(VLOOKUP($B55,DS!$B$3:$K$1089,H$4,0))=FALSE,VLOOKUP($B55,DS!$B$3:$K$1089,H$4,0),"")</f>
        <v/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552" t="str">
        <f>IF(ISNA(VLOOKUP($B55,DS!$B$3:$P$1089,AA$4,0))=FALSE,VLOOKUP($B55,DS!$B$3:$P$1089,AA$4,0),"")</f>
        <v/>
      </c>
      <c r="AB55" s="553" t="str">
        <f>IF(ISNA(VLOOKUP($B55,DS!$B$3:$K$1089,AB$4,0))=FALSE,VLOOKUP($B55,DS!$B$3:$K$1089,AB$4,0),"")</f>
        <v/>
      </c>
      <c r="AC55" s="553" t="str">
        <f>IF(ISNA(VLOOKUP($B55,DS!$B$3:$K$1089,AC$4,0))=FALSE,VLOOKUP($B55,DS!$B$3:$K$1089,AC$4,0),"")</f>
        <v/>
      </c>
      <c r="AD55" s="554" t="str">
        <f>IF(ISNA(VLOOKUP($B55,DS!$B$3:$K$1089,AD$4,0))=FALSE,VLOOKUP($B55,DS!$B$3:$K$1089,AD$4,0),"")</f>
        <v/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str">
        <f>IF(ISNA(VLOOKUP($B56,DS!$B$3:$K$1089,$C$4,0))=FALSE,VLOOKUP($B56,DS!$B$3:$K$1089,$C$4,0),"")</f>
        <v/>
      </c>
      <c r="D56" s="28" t="str">
        <f>IF(ISNA(VLOOKUP($B56,DS!$B$3:$K$1089,D$4,0))=FALSE,VLOOKUP($B56,DS!$B$3:$K$1089,D$4,0),"")</f>
        <v/>
      </c>
      <c r="E56" s="29" t="str">
        <f>IF(ISNA(VLOOKUP($B56,DS!$B$3:$K$1089,E$4,0))=FALSE,VLOOKUP($B56,DS!$B$3:$K$1089,E$4,0),"")</f>
        <v/>
      </c>
      <c r="F56" s="27" t="str">
        <f>IF(ISNA(VLOOKUP($B56,DS!$B$3:$K$1089,F$4,0))=FALSE,VLOOKUP($B56,DS!$B$3:$K$1089,F$4,0),"")</f>
        <v/>
      </c>
      <c r="G56" s="27" t="str">
        <f>IF(ISNA(VLOOKUP($B56,DS!$B$3:$K$1089,G$4,0))=FALSE,VLOOKUP($B56,DS!$B$3:$K$1089,G$4,0),"")</f>
        <v/>
      </c>
      <c r="H56" s="27" t="str">
        <f>IF(ISNA(VLOOKUP($B56,DS!$B$3:$K$1089,H$4,0))=FALSE,VLOOKUP($B56,DS!$B$3:$K$1089,H$4,0),"")</f>
        <v/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555" t="str">
        <f>IF(ISNA(VLOOKUP($B56,DS!$B$3:$P$1089,AA$4,0))=FALSE,VLOOKUP($B56,DS!$B$3:$P$1089,AA$4,0),"")</f>
        <v/>
      </c>
      <c r="AB56" s="556" t="str">
        <f>IF(ISNA(VLOOKUP($B56,DS!$B$3:$K$1089,AB$4,0))=FALSE,VLOOKUP($B56,DS!$B$3:$K$1089,AB$4,0),"")</f>
        <v/>
      </c>
      <c r="AC56" s="556" t="str">
        <f>IF(ISNA(VLOOKUP($B56,DS!$B$3:$K$1089,AC$4,0))=FALSE,VLOOKUP($B56,DS!$B$3:$K$1089,AC$4,0),"")</f>
        <v/>
      </c>
      <c r="AD56" s="557" t="str">
        <f>IF(ISNA(VLOOKUP($B56,DS!$B$3:$K$1089,AD$4,0))=FALSE,VLOOKUP($B56,DS!$B$3:$K$1089,AD$4,0),"")</f>
        <v/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str">
        <f>IF(ISNA(VLOOKUP($B57,DS!$B$3:$K$1089,$C$4,0))=FALSE,VLOOKUP($B57,DS!$B$3:$K$1089,$C$4,0),"")</f>
        <v/>
      </c>
      <c r="D57" s="28" t="str">
        <f>IF(ISNA(VLOOKUP($B57,DS!$B$3:$K$1089,D$4,0))=FALSE,VLOOKUP($B57,DS!$B$3:$K$1089,D$4,0),"")</f>
        <v/>
      </c>
      <c r="E57" s="29" t="str">
        <f>IF(ISNA(VLOOKUP($B57,DS!$B$3:$K$1089,E$4,0))=FALSE,VLOOKUP($B57,DS!$B$3:$K$1089,E$4,0),"")</f>
        <v/>
      </c>
      <c r="F57" s="27" t="str">
        <f>IF(ISNA(VLOOKUP($B57,DS!$B$3:$K$1089,F$4,0))=FALSE,VLOOKUP($B57,DS!$B$3:$K$1089,F$4,0),"")</f>
        <v/>
      </c>
      <c r="G57" s="27" t="str">
        <f>IF(ISNA(VLOOKUP($B57,DS!$B$3:$K$1089,G$4,0))=FALSE,VLOOKUP($B57,DS!$B$3:$K$1089,G$4,0),"")</f>
        <v/>
      </c>
      <c r="H57" s="27" t="str">
        <f>IF(ISNA(VLOOKUP($B57,DS!$B$3:$K$1089,H$4,0))=FALSE,VLOOKUP($B57,DS!$B$3:$K$1089,H$4,0),"")</f>
        <v/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555" t="str">
        <f>IF(ISNA(VLOOKUP($B57,DS!$B$3:$P$1089,AA$4,0))=FALSE,VLOOKUP($B57,DS!$B$3:$P$1089,AA$4,0),"")</f>
        <v/>
      </c>
      <c r="AB57" s="556" t="str">
        <f>IF(ISNA(VLOOKUP($B57,DS!$B$3:$K$1089,AB$4,0))=FALSE,VLOOKUP($B57,DS!$B$3:$K$1089,AB$4,0),"")</f>
        <v/>
      </c>
      <c r="AC57" s="556" t="str">
        <f>IF(ISNA(VLOOKUP($B57,DS!$B$3:$K$1089,AC$4,0))=FALSE,VLOOKUP($B57,DS!$B$3:$K$1089,AC$4,0),"")</f>
        <v/>
      </c>
      <c r="AD57" s="557" t="str">
        <f>IF(ISNA(VLOOKUP($B57,DS!$B$3:$K$1089,AD$4,0))=FALSE,VLOOKUP($B57,DS!$B$3:$K$1089,AD$4,0),"")</f>
        <v/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str">
        <f>IF(ISNA(VLOOKUP($B58,DS!$B$3:$K$1089,$C$4,0))=FALSE,VLOOKUP($B58,DS!$B$3:$K$1089,$C$4,0),"")</f>
        <v/>
      </c>
      <c r="D58" s="28" t="str">
        <f>IF(ISNA(VLOOKUP($B58,DS!$B$3:$K$1089,D$4,0))=FALSE,VLOOKUP($B58,DS!$B$3:$K$1089,D$4,0),"")</f>
        <v/>
      </c>
      <c r="E58" s="29" t="str">
        <f>IF(ISNA(VLOOKUP($B58,DS!$B$3:$K$1089,E$4,0))=FALSE,VLOOKUP($B58,DS!$B$3:$K$1089,E$4,0),"")</f>
        <v/>
      </c>
      <c r="F58" s="27" t="str">
        <f>IF(ISNA(VLOOKUP($B58,DS!$B$3:$K$1089,F$4,0))=FALSE,VLOOKUP($B58,DS!$B$3:$K$1089,F$4,0),"")</f>
        <v/>
      </c>
      <c r="G58" s="27" t="str">
        <f>IF(ISNA(VLOOKUP($B58,DS!$B$3:$K$1089,G$4,0))=FALSE,VLOOKUP($B58,DS!$B$3:$K$1089,G$4,0),"")</f>
        <v/>
      </c>
      <c r="H58" s="27" t="str">
        <f>IF(ISNA(VLOOKUP($B58,DS!$B$3:$K$1089,H$4,0))=FALSE,VLOOKUP($B58,DS!$B$3:$K$1089,H$4,0),"")</f>
        <v/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555" t="str">
        <f>IF(ISNA(VLOOKUP($B58,DS!$B$3:$P$1089,AA$4,0))=FALSE,VLOOKUP($B58,DS!$B$3:$P$1089,AA$4,0),"")</f>
        <v/>
      </c>
      <c r="AB58" s="556" t="str">
        <f>IF(ISNA(VLOOKUP($B58,DS!$B$3:$K$1089,AB$4,0))=FALSE,VLOOKUP($B58,DS!$B$3:$K$1089,AB$4,0),"")</f>
        <v/>
      </c>
      <c r="AC58" s="556" t="str">
        <f>IF(ISNA(VLOOKUP($B58,DS!$B$3:$K$1089,AC$4,0))=FALSE,VLOOKUP($B58,DS!$B$3:$K$1089,AC$4,0),"")</f>
        <v/>
      </c>
      <c r="AD58" s="557" t="str">
        <f>IF(ISNA(VLOOKUP($B58,DS!$B$3:$K$1089,AD$4,0))=FALSE,VLOOKUP($B58,DS!$B$3:$K$1089,AD$4,0),"")</f>
        <v/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str">
        <f>IF(ISNA(VLOOKUP($B59,DS!$B$3:$K$1089,$C$4,0))=FALSE,VLOOKUP($B59,DS!$B$3:$K$1089,$C$4,0),"")</f>
        <v/>
      </c>
      <c r="D59" s="28" t="str">
        <f>IF(ISNA(VLOOKUP($B59,DS!$B$3:$K$1089,D$4,0))=FALSE,VLOOKUP($B59,DS!$B$3:$K$1089,D$4,0),"")</f>
        <v/>
      </c>
      <c r="E59" s="29" t="str">
        <f>IF(ISNA(VLOOKUP($B59,DS!$B$3:$K$1089,E$4,0))=FALSE,VLOOKUP($B59,DS!$B$3:$K$1089,E$4,0),"")</f>
        <v/>
      </c>
      <c r="F59" s="27" t="str">
        <f>IF(ISNA(VLOOKUP($B59,DS!$B$3:$K$1089,F$4,0))=FALSE,VLOOKUP($B59,DS!$B$3:$K$1089,F$4,0),"")</f>
        <v/>
      </c>
      <c r="G59" s="27" t="str">
        <f>IF(ISNA(VLOOKUP($B59,DS!$B$3:$K$1089,G$4,0))=FALSE,VLOOKUP($B59,DS!$B$3:$K$1089,G$4,0),"")</f>
        <v/>
      </c>
      <c r="H59" s="27" t="str">
        <f>IF(ISNA(VLOOKUP($B59,DS!$B$3:$K$1089,H$4,0))=FALSE,VLOOKUP($B59,DS!$B$3:$K$1089,H$4,0),"")</f>
        <v/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555" t="str">
        <f>IF(ISNA(VLOOKUP($B59,DS!$B$3:$P$1089,AA$4,0))=FALSE,VLOOKUP($B59,DS!$B$3:$P$1089,AA$4,0),"")</f>
        <v/>
      </c>
      <c r="AB59" s="556" t="str">
        <f>IF(ISNA(VLOOKUP($B59,DS!$B$3:$K$1089,AB$4,0))=FALSE,VLOOKUP($B59,DS!$B$3:$K$1089,AB$4,0),"")</f>
        <v/>
      </c>
      <c r="AC59" s="556" t="str">
        <f>IF(ISNA(VLOOKUP($B59,DS!$B$3:$K$1089,AC$4,0))=FALSE,VLOOKUP($B59,DS!$B$3:$K$1089,AC$4,0),"")</f>
        <v/>
      </c>
      <c r="AD59" s="557" t="str">
        <f>IF(ISNA(VLOOKUP($B59,DS!$B$3:$K$1089,AD$4,0))=FALSE,VLOOKUP($B59,DS!$B$3:$K$1089,AD$4,0),"")</f>
        <v/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str">
        <f>IF(ISNA(VLOOKUP($B60,DS!$B$3:$K$1089,$C$4,0))=FALSE,VLOOKUP($B60,DS!$B$3:$K$1089,$C$4,0),"")</f>
        <v/>
      </c>
      <c r="D60" s="28" t="str">
        <f>IF(ISNA(VLOOKUP($B60,DS!$B$3:$K$1089,D$4,0))=FALSE,VLOOKUP($B60,DS!$B$3:$K$1089,D$4,0),"")</f>
        <v/>
      </c>
      <c r="E60" s="29" t="str">
        <f>IF(ISNA(VLOOKUP($B60,DS!$B$3:$K$1089,E$4,0))=FALSE,VLOOKUP($B60,DS!$B$3:$K$1089,E$4,0),"")</f>
        <v/>
      </c>
      <c r="F60" s="27" t="str">
        <f>IF(ISNA(VLOOKUP($B60,DS!$B$3:$K$1089,F$4,0))=FALSE,VLOOKUP($B60,DS!$B$3:$K$1089,F$4,0),"")</f>
        <v/>
      </c>
      <c r="G60" s="27" t="str">
        <f>IF(ISNA(VLOOKUP($B60,DS!$B$3:$K$1089,G$4,0))=FALSE,VLOOKUP($B60,DS!$B$3:$K$1089,G$4,0),"")</f>
        <v/>
      </c>
      <c r="H60" s="27" t="str">
        <f>IF(ISNA(VLOOKUP($B60,DS!$B$3:$K$1089,H$4,0))=FALSE,VLOOKUP($B60,DS!$B$3:$K$1089,H$4,0),"")</f>
        <v/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555" t="str">
        <f>IF(ISNA(VLOOKUP($B60,DS!$B$3:$P$1089,AA$4,0))=FALSE,VLOOKUP($B60,DS!$B$3:$P$1089,AA$4,0),"")</f>
        <v/>
      </c>
      <c r="AB60" s="556" t="str">
        <f>IF(ISNA(VLOOKUP($B60,DS!$B$3:$K$1089,AB$4,0))=FALSE,VLOOKUP($B60,DS!$B$3:$K$1089,AB$4,0),"")</f>
        <v/>
      </c>
      <c r="AC60" s="556" t="str">
        <f>IF(ISNA(VLOOKUP($B60,DS!$B$3:$K$1089,AC$4,0))=FALSE,VLOOKUP($B60,DS!$B$3:$K$1089,AC$4,0),"")</f>
        <v/>
      </c>
      <c r="AD60" s="557" t="str">
        <f>IF(ISNA(VLOOKUP($B60,DS!$B$3:$K$1089,AD$4,0))=FALSE,VLOOKUP($B60,DS!$B$3:$K$1089,AD$4,0),"")</f>
        <v/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str">
        <f>IF(ISNA(VLOOKUP($B61,DS!$B$3:$K$1089,$C$4,0))=FALSE,VLOOKUP($B61,DS!$B$3:$K$1089,$C$4,0),"")</f>
        <v/>
      </c>
      <c r="D61" s="28" t="str">
        <f>IF(ISNA(VLOOKUP($B61,DS!$B$3:$K$1089,D$4,0))=FALSE,VLOOKUP($B61,DS!$B$3:$K$1089,D$4,0),"")</f>
        <v/>
      </c>
      <c r="E61" s="29" t="str">
        <f>IF(ISNA(VLOOKUP($B61,DS!$B$3:$K$1089,E$4,0))=FALSE,VLOOKUP($B61,DS!$B$3:$K$1089,E$4,0),"")</f>
        <v/>
      </c>
      <c r="F61" s="27" t="str">
        <f>IF(ISNA(VLOOKUP($B61,DS!$B$3:$K$1089,F$4,0))=FALSE,VLOOKUP($B61,DS!$B$3:$K$1089,F$4,0),"")</f>
        <v/>
      </c>
      <c r="G61" s="27" t="str">
        <f>IF(ISNA(VLOOKUP($B61,DS!$B$3:$K$1089,G$4,0))=FALSE,VLOOKUP($B61,DS!$B$3:$K$1089,G$4,0),"")</f>
        <v/>
      </c>
      <c r="H61" s="27" t="str">
        <f>IF(ISNA(VLOOKUP($B61,DS!$B$3:$K$1089,H$4,0))=FALSE,VLOOKUP($B61,DS!$B$3:$K$1089,H$4,0),"")</f>
        <v/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555" t="str">
        <f>IF(ISNA(VLOOKUP($B61,DS!$B$3:$P$1089,AA$4,0))=FALSE,VLOOKUP($B61,DS!$B$3:$P$1089,AA$4,0),"")</f>
        <v/>
      </c>
      <c r="AB61" s="556" t="str">
        <f>IF(ISNA(VLOOKUP($B61,DS!$B$3:$K$1089,AB$4,0))=FALSE,VLOOKUP($B61,DS!$B$3:$K$1089,AB$4,0),"")</f>
        <v/>
      </c>
      <c r="AC61" s="556" t="str">
        <f>IF(ISNA(VLOOKUP($B61,DS!$B$3:$K$1089,AC$4,0))=FALSE,VLOOKUP($B61,DS!$B$3:$K$1089,AC$4,0),"")</f>
        <v/>
      </c>
      <c r="AD61" s="557" t="str">
        <f>IF(ISNA(VLOOKUP($B61,DS!$B$3:$K$1089,AD$4,0))=FALSE,VLOOKUP($B61,DS!$B$3:$K$1089,AD$4,0),"")</f>
        <v/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str">
        <f>IF(ISNA(VLOOKUP($B62,DS!$B$3:$K$1089,$C$4,0))=FALSE,VLOOKUP($B62,DS!$B$3:$K$1089,$C$4,0),"")</f>
        <v/>
      </c>
      <c r="D62" s="28" t="str">
        <f>IF(ISNA(VLOOKUP($B62,DS!$B$3:$K$1089,D$4,0))=FALSE,VLOOKUP($B62,DS!$B$3:$K$1089,D$4,0),"")</f>
        <v/>
      </c>
      <c r="E62" s="29" t="str">
        <f>IF(ISNA(VLOOKUP($B62,DS!$B$3:$K$1089,E$4,0))=FALSE,VLOOKUP($B62,DS!$B$3:$K$1089,E$4,0),"")</f>
        <v/>
      </c>
      <c r="F62" s="27" t="str">
        <f>IF(ISNA(VLOOKUP($B62,DS!$B$3:$K$1089,F$4,0))=FALSE,VLOOKUP($B62,DS!$B$3:$K$1089,F$4,0),"")</f>
        <v/>
      </c>
      <c r="G62" s="27" t="str">
        <f>IF(ISNA(VLOOKUP($B62,DS!$B$3:$K$1089,G$4,0))=FALSE,VLOOKUP($B62,DS!$B$3:$K$1089,G$4,0),"")</f>
        <v/>
      </c>
      <c r="H62" s="27" t="str">
        <f>IF(ISNA(VLOOKUP($B62,DS!$B$3:$K$1089,H$4,0))=FALSE,VLOOKUP($B62,DS!$B$3:$K$1089,H$4,0),"")</f>
        <v/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555" t="str">
        <f>IF(ISNA(VLOOKUP($B62,DS!$B$3:$P$1089,AA$4,0))=FALSE,VLOOKUP($B62,DS!$B$3:$P$1089,AA$4,0),"")</f>
        <v/>
      </c>
      <c r="AB62" s="556" t="str">
        <f>IF(ISNA(VLOOKUP($B62,DS!$B$3:$K$1089,AB$4,0))=FALSE,VLOOKUP($B62,DS!$B$3:$K$1089,AB$4,0),"")</f>
        <v/>
      </c>
      <c r="AC62" s="556" t="str">
        <f>IF(ISNA(VLOOKUP($B62,DS!$B$3:$K$1089,AC$4,0))=FALSE,VLOOKUP($B62,DS!$B$3:$K$1089,AC$4,0),"")</f>
        <v/>
      </c>
      <c r="AD62" s="557" t="str">
        <f>IF(ISNA(VLOOKUP($B62,DS!$B$3:$K$1089,AD$4,0))=FALSE,VLOOKUP($B62,DS!$B$3:$K$1089,AD$4,0),"")</f>
        <v/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str">
        <f>IF(ISNA(VLOOKUP($B63,DS!$B$3:$K$1089,$C$4,0))=FALSE,VLOOKUP($B63,DS!$B$3:$K$1089,$C$4,0),"")</f>
        <v/>
      </c>
      <c r="D63" s="28" t="str">
        <f>IF(ISNA(VLOOKUP($B63,DS!$B$3:$K$1089,D$4,0))=FALSE,VLOOKUP($B63,DS!$B$3:$K$1089,D$4,0),"")</f>
        <v/>
      </c>
      <c r="E63" s="29" t="str">
        <f>IF(ISNA(VLOOKUP($B63,DS!$B$3:$K$1089,E$4,0))=FALSE,VLOOKUP($B63,DS!$B$3:$K$1089,E$4,0),"")</f>
        <v/>
      </c>
      <c r="F63" s="27" t="str">
        <f>IF(ISNA(VLOOKUP($B63,DS!$B$3:$K$1089,F$4,0))=FALSE,VLOOKUP($B63,DS!$B$3:$K$1089,F$4,0),"")</f>
        <v/>
      </c>
      <c r="G63" s="27" t="str">
        <f>IF(ISNA(VLOOKUP($B63,DS!$B$3:$K$1089,G$4,0))=FALSE,VLOOKUP($B63,DS!$B$3:$K$1089,G$4,0),"")</f>
        <v/>
      </c>
      <c r="H63" s="27" t="str">
        <f>IF(ISNA(VLOOKUP($B63,DS!$B$3:$K$1089,H$4,0))=FALSE,VLOOKUP($B63,DS!$B$3:$K$1089,H$4,0),"")</f>
        <v/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555" t="str">
        <f>IF(ISNA(VLOOKUP($B63,DS!$B$3:$P$1089,AA$4,0))=FALSE,VLOOKUP($B63,DS!$B$3:$P$1089,AA$4,0),"")</f>
        <v/>
      </c>
      <c r="AB63" s="556" t="str">
        <f>IF(ISNA(VLOOKUP($B63,DS!$B$3:$K$1089,AB$4,0))=FALSE,VLOOKUP($B63,DS!$B$3:$K$1089,AB$4,0),"")</f>
        <v/>
      </c>
      <c r="AC63" s="556" t="str">
        <f>IF(ISNA(VLOOKUP($B63,DS!$B$3:$K$1089,AC$4,0))=FALSE,VLOOKUP($B63,DS!$B$3:$K$1089,AC$4,0),"")</f>
        <v/>
      </c>
      <c r="AD63" s="557" t="str">
        <f>IF(ISNA(VLOOKUP($B63,DS!$B$3:$K$1089,AD$4,0))=FALSE,VLOOKUP($B63,DS!$B$3:$K$1089,AD$4,0),"")</f>
        <v/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str">
        <f>IF(ISNA(VLOOKUP($B64,DS!$B$3:$K$1089,$C$4,0))=FALSE,VLOOKUP($B64,DS!$B$3:$K$1089,$C$4,0),"")</f>
        <v/>
      </c>
      <c r="D64" s="28" t="str">
        <f>IF(ISNA(VLOOKUP($B64,DS!$B$3:$K$1089,D$4,0))=FALSE,VLOOKUP($B64,DS!$B$3:$K$1089,D$4,0),"")</f>
        <v/>
      </c>
      <c r="E64" s="29" t="str">
        <f>IF(ISNA(VLOOKUP($B64,DS!$B$3:$K$1089,E$4,0))=FALSE,VLOOKUP($B64,DS!$B$3:$K$1089,E$4,0),"")</f>
        <v/>
      </c>
      <c r="F64" s="27" t="str">
        <f>IF(ISNA(VLOOKUP($B64,DS!$B$3:$K$1089,F$4,0))=FALSE,VLOOKUP($B64,DS!$B$3:$K$1089,F$4,0),"")</f>
        <v/>
      </c>
      <c r="G64" s="27" t="str">
        <f>IF(ISNA(VLOOKUP($B64,DS!$B$3:$K$1089,G$4,0))=FALSE,VLOOKUP($B64,DS!$B$3:$K$1089,G$4,0),"")</f>
        <v/>
      </c>
      <c r="H64" s="27" t="str">
        <f>IF(ISNA(VLOOKUP($B64,DS!$B$3:$K$1089,H$4,0))=FALSE,VLOOKUP($B64,DS!$B$3:$K$1089,H$4,0),"")</f>
        <v/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555" t="str">
        <f>IF(ISNA(VLOOKUP($B64,DS!$B$3:$P$1089,AA$4,0))=FALSE,VLOOKUP($B64,DS!$B$3:$P$1089,AA$4,0),"")</f>
        <v/>
      </c>
      <c r="AB64" s="556" t="str">
        <f>IF(ISNA(VLOOKUP($B64,DS!$B$3:$K$1089,AB$4,0))=FALSE,VLOOKUP($B64,DS!$B$3:$K$1089,AB$4,0),"")</f>
        <v/>
      </c>
      <c r="AC64" s="556" t="str">
        <f>IF(ISNA(VLOOKUP($B64,DS!$B$3:$K$1089,AC$4,0))=FALSE,VLOOKUP($B64,DS!$B$3:$K$1089,AC$4,0),"")</f>
        <v/>
      </c>
      <c r="AD64" s="557" t="str">
        <f>IF(ISNA(VLOOKUP($B64,DS!$B$3:$K$1089,AD$4,0))=FALSE,VLOOKUP($B64,DS!$B$3:$K$1089,AD$4,0),"")</f>
        <v/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str">
        <f>IF(ISNA(VLOOKUP($B65,DS!$B$3:$K$1089,$C$4,0))=FALSE,VLOOKUP($B65,DS!$B$3:$K$1089,$C$4,0),"")</f>
        <v/>
      </c>
      <c r="D65" s="28" t="str">
        <f>IF(ISNA(VLOOKUP($B65,DS!$B$3:$K$1089,D$4,0))=FALSE,VLOOKUP($B65,DS!$B$3:$K$1089,D$4,0),"")</f>
        <v/>
      </c>
      <c r="E65" s="29" t="str">
        <f>IF(ISNA(VLOOKUP($B65,DS!$B$3:$K$1089,E$4,0))=FALSE,VLOOKUP($B65,DS!$B$3:$K$1089,E$4,0),"")</f>
        <v/>
      </c>
      <c r="F65" s="27" t="str">
        <f>IF(ISNA(VLOOKUP($B65,DS!$B$3:$K$1089,F$4,0))=FALSE,VLOOKUP($B65,DS!$B$3:$K$1089,F$4,0),"")</f>
        <v/>
      </c>
      <c r="G65" s="27" t="str">
        <f>IF(ISNA(VLOOKUP($B65,DS!$B$3:$K$1089,G$4,0))=FALSE,VLOOKUP($B65,DS!$B$3:$K$1089,G$4,0),"")</f>
        <v/>
      </c>
      <c r="H65" s="27" t="str">
        <f>IF(ISNA(VLOOKUP($B65,DS!$B$3:$K$1089,H$4,0))=FALSE,VLOOKUP($B65,DS!$B$3:$K$1089,H$4,0),"")</f>
        <v/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555" t="str">
        <f>IF(ISNA(VLOOKUP($B65,DS!$B$3:$P$1089,AA$4,0))=FALSE,VLOOKUP($B65,DS!$B$3:$P$1089,AA$4,0),"")</f>
        <v/>
      </c>
      <c r="AB65" s="556" t="str">
        <f>IF(ISNA(VLOOKUP($B65,DS!$B$3:$K$1089,AB$4,0))=FALSE,VLOOKUP($B65,DS!$B$3:$K$1089,AB$4,0),"")</f>
        <v/>
      </c>
      <c r="AC65" s="556" t="str">
        <f>IF(ISNA(VLOOKUP($B65,DS!$B$3:$K$1089,AC$4,0))=FALSE,VLOOKUP($B65,DS!$B$3:$K$1089,AC$4,0),"")</f>
        <v/>
      </c>
      <c r="AD65" s="557" t="str">
        <f>IF(ISNA(VLOOKUP($B65,DS!$B$3:$K$1089,AD$4,0))=FALSE,VLOOKUP($B65,DS!$B$3:$K$1089,AD$4,0),"")</f>
        <v/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str">
        <f>IF(ISNA(VLOOKUP($B66,DS!$B$3:$K$1089,$C$4,0))=FALSE,VLOOKUP($B66,DS!$B$3:$K$1089,$C$4,0),"")</f>
        <v/>
      </c>
      <c r="D66" s="28" t="str">
        <f>IF(ISNA(VLOOKUP($B66,DS!$B$3:$K$1089,D$4,0))=FALSE,VLOOKUP($B66,DS!$B$3:$K$1089,D$4,0),"")</f>
        <v/>
      </c>
      <c r="E66" s="29" t="str">
        <f>IF(ISNA(VLOOKUP($B66,DS!$B$3:$K$1089,E$4,0))=FALSE,VLOOKUP($B66,DS!$B$3:$K$1089,E$4,0),"")</f>
        <v/>
      </c>
      <c r="F66" s="27" t="str">
        <f>IF(ISNA(VLOOKUP($B66,DS!$B$3:$K$1089,F$4,0))=FALSE,VLOOKUP($B66,DS!$B$3:$K$1089,F$4,0),"")</f>
        <v/>
      </c>
      <c r="G66" s="27" t="str">
        <f>IF(ISNA(VLOOKUP($B66,DS!$B$3:$K$1089,G$4,0))=FALSE,VLOOKUP($B66,DS!$B$3:$K$1089,G$4,0),"")</f>
        <v/>
      </c>
      <c r="H66" s="27" t="str">
        <f>IF(ISNA(VLOOKUP($B66,DS!$B$3:$K$1089,H$4,0))=FALSE,VLOOKUP($B66,DS!$B$3:$K$1089,H$4,0),"")</f>
        <v/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555" t="str">
        <f>IF(ISNA(VLOOKUP($B66,DS!$B$3:$P$1089,AA$4,0))=FALSE,VLOOKUP($B66,DS!$B$3:$P$1089,AA$4,0),"")</f>
        <v/>
      </c>
      <c r="AB66" s="556" t="str">
        <f>IF(ISNA(VLOOKUP($B66,DS!$B$3:$K$1089,AB$4,0))=FALSE,VLOOKUP($B66,DS!$B$3:$K$1089,AB$4,0),"")</f>
        <v/>
      </c>
      <c r="AC66" s="556" t="str">
        <f>IF(ISNA(VLOOKUP($B66,DS!$B$3:$K$1089,AC$4,0))=FALSE,VLOOKUP($B66,DS!$B$3:$K$1089,AC$4,0),"")</f>
        <v/>
      </c>
      <c r="AD66" s="557" t="str">
        <f>IF(ISNA(VLOOKUP($B66,DS!$B$3:$K$1089,AD$4,0))=FALSE,VLOOKUP($B66,DS!$B$3:$K$1089,AD$4,0),"")</f>
        <v/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str">
        <f>IF(ISNA(VLOOKUP($B67,DS!$B$3:$K$1089,$C$4,0))=FALSE,VLOOKUP($B67,DS!$B$3:$K$1089,$C$4,0),"")</f>
        <v/>
      </c>
      <c r="D67" s="28" t="str">
        <f>IF(ISNA(VLOOKUP($B67,DS!$B$3:$K$1089,D$4,0))=FALSE,VLOOKUP($B67,DS!$B$3:$K$1089,D$4,0),"")</f>
        <v/>
      </c>
      <c r="E67" s="29" t="str">
        <f>IF(ISNA(VLOOKUP($B67,DS!$B$3:$K$1089,E$4,0))=FALSE,VLOOKUP($B67,DS!$B$3:$K$1089,E$4,0),"")</f>
        <v/>
      </c>
      <c r="F67" s="27" t="str">
        <f>IF(ISNA(VLOOKUP($B67,DS!$B$3:$K$1089,F$4,0))=FALSE,VLOOKUP($B67,DS!$B$3:$K$1089,F$4,0),"")</f>
        <v/>
      </c>
      <c r="G67" s="27" t="str">
        <f>IF(ISNA(VLOOKUP($B67,DS!$B$3:$K$1089,G$4,0))=FALSE,VLOOKUP($B67,DS!$B$3:$K$1089,G$4,0),"")</f>
        <v/>
      </c>
      <c r="H67" s="27" t="str">
        <f>IF(ISNA(VLOOKUP($B67,DS!$B$3:$K$1089,H$4,0))=FALSE,VLOOKUP($B67,DS!$B$3:$K$1089,H$4,0),"")</f>
        <v/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555" t="str">
        <f>IF(ISNA(VLOOKUP($B67,DS!$B$3:$P$1089,AA$4,0))=FALSE,VLOOKUP($B67,DS!$B$3:$P$1089,AA$4,0),"")</f>
        <v/>
      </c>
      <c r="AB67" s="556" t="str">
        <f>IF(ISNA(VLOOKUP($B67,DS!$B$3:$K$1089,AB$4,0))=FALSE,VLOOKUP($B67,DS!$B$3:$K$1089,AB$4,0),"")</f>
        <v/>
      </c>
      <c r="AC67" s="556" t="str">
        <f>IF(ISNA(VLOOKUP($B67,DS!$B$3:$K$1089,AC$4,0))=FALSE,VLOOKUP($B67,DS!$B$3:$K$1089,AC$4,0),"")</f>
        <v/>
      </c>
      <c r="AD67" s="557" t="str">
        <f>IF(ISNA(VLOOKUP($B67,DS!$B$3:$K$1089,AD$4,0))=FALSE,VLOOKUP($B67,DS!$B$3:$K$1089,AD$4,0),"")</f>
        <v/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str">
        <f>IF(ISNA(VLOOKUP($B68,DS!$B$3:$K$1089,$C$4,0))=FALSE,VLOOKUP($B68,DS!$B$3:$K$1089,$C$4,0),"")</f>
        <v/>
      </c>
      <c r="D68" s="28" t="str">
        <f>IF(ISNA(VLOOKUP($B68,DS!$B$3:$K$1089,D$4,0))=FALSE,VLOOKUP($B68,DS!$B$3:$K$1089,D$4,0),"")</f>
        <v/>
      </c>
      <c r="E68" s="29" t="str">
        <f>IF(ISNA(VLOOKUP($B68,DS!$B$3:$K$1089,E$4,0))=FALSE,VLOOKUP($B68,DS!$B$3:$K$1089,E$4,0),"")</f>
        <v/>
      </c>
      <c r="F68" s="27" t="str">
        <f>IF(ISNA(VLOOKUP($B68,DS!$B$3:$K$1089,F$4,0))=FALSE,VLOOKUP($B68,DS!$B$3:$K$1089,F$4,0),"")</f>
        <v/>
      </c>
      <c r="G68" s="27" t="str">
        <f>IF(ISNA(VLOOKUP($B68,DS!$B$3:$K$1089,G$4,0))=FALSE,VLOOKUP($B68,DS!$B$3:$K$1089,G$4,0),"")</f>
        <v/>
      </c>
      <c r="H68" s="27" t="str">
        <f>IF(ISNA(VLOOKUP($B68,DS!$B$3:$K$1089,H$4,0))=FALSE,VLOOKUP($B68,DS!$B$3:$K$1089,H$4,0),"")</f>
        <v/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555" t="str">
        <f>IF(ISNA(VLOOKUP($B68,DS!$B$3:$P$1089,AA$4,0))=FALSE,VLOOKUP($B68,DS!$B$3:$P$1089,AA$4,0),"")</f>
        <v/>
      </c>
      <c r="AB68" s="556" t="str">
        <f>IF(ISNA(VLOOKUP($B68,DS!$B$3:$K$1089,AB$4,0))=FALSE,VLOOKUP($B68,DS!$B$3:$K$1089,AB$4,0),"")</f>
        <v/>
      </c>
      <c r="AC68" s="556" t="str">
        <f>IF(ISNA(VLOOKUP($B68,DS!$B$3:$K$1089,AC$4,0))=FALSE,VLOOKUP($B68,DS!$B$3:$K$1089,AC$4,0),"")</f>
        <v/>
      </c>
      <c r="AD68" s="557" t="str">
        <f>IF(ISNA(VLOOKUP($B68,DS!$B$3:$K$1089,AD$4,0))=FALSE,VLOOKUP($B68,DS!$B$3:$K$1089,AD$4,0),"")</f>
        <v/>
      </c>
    </row>
    <row r="69" spans="1:30" s="1" customFormat="1" ht="19.5" customHeight="1">
      <c r="A69" s="46">
        <v>45</v>
      </c>
      <c r="B69" s="46" t="str">
        <f t="shared" si="0"/>
        <v>15I1345</v>
      </c>
      <c r="C69" s="47" t="str">
        <f>IF(ISNA(VLOOKUP($B69,DS!$B$3:$K$1089,$C$4,0))=FALSE,VLOOKUP($B69,DS!$B$3:$K$1089,$C$4,0),"")</f>
        <v/>
      </c>
      <c r="D69" s="48" t="str">
        <f>IF(ISNA(VLOOKUP($B69,DS!$B$3:$K$1089,D$4,0))=FALSE,VLOOKUP($B69,DS!$B$3:$K$1089,D$4,0),"")</f>
        <v/>
      </c>
      <c r="E69" s="49" t="str">
        <f>IF(ISNA(VLOOKUP($B69,DS!$B$3:$K$1089,E$4,0))=FALSE,VLOOKUP($B69,DS!$B$3:$K$1089,E$4,0),"")</f>
        <v/>
      </c>
      <c r="F69" s="47" t="str">
        <f>IF(ISNA(VLOOKUP($B69,DS!$B$3:$K$1089,F$4,0))=FALSE,VLOOKUP($B69,DS!$B$3:$K$1089,F$4,0),"")</f>
        <v/>
      </c>
      <c r="G69" s="47" t="str">
        <f>IF(ISNA(VLOOKUP($B69,DS!$B$3:$K$1089,G$4,0))=FALSE,VLOOKUP($B69,DS!$B$3:$K$1089,G$4,0),"")</f>
        <v/>
      </c>
      <c r="H69" s="47" t="str">
        <f>IF(ISNA(VLOOKUP($B69,DS!$B$3:$K$1089,H$4,0))=FALSE,VLOOKUP($B69,DS!$B$3:$K$1089,H$4,0),"")</f>
        <v/>
      </c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558" t="str">
        <f>IF(ISNA(VLOOKUP($B69,DS!$B$3:$P$1089,AA$4,0))=FALSE,VLOOKUP($B69,DS!$B$3:$P$1089,AA$4,0),"")</f>
        <v/>
      </c>
      <c r="AB69" s="559" t="str">
        <f>IF(ISNA(VLOOKUP($B69,DS!$B$3:$K$1089,AB$4,0))=FALSE,VLOOKUP($B69,DS!$B$3:$K$1089,AB$4,0),"")</f>
        <v/>
      </c>
      <c r="AC69" s="559" t="str">
        <f>IF(ISNA(VLOOKUP($B69,DS!$B$3:$K$1089,AC$4,0))=FALSE,VLOOKUP($B69,DS!$B$3:$K$1089,AC$4,0),"")</f>
        <v/>
      </c>
      <c r="AD69" s="560" t="str">
        <f>IF(ISNA(VLOOKUP($B69,DS!$B$3:$K$1089,AD$4,0))=FALSE,VLOOKUP($B69,DS!$B$3:$K$1089,AD$4,0),"")</f>
        <v/>
      </c>
    </row>
    <row r="70" spans="1:30" s="1" customFormat="1">
      <c r="A70" s="21" t="s">
        <v>26</v>
      </c>
      <c r="B70" s="21"/>
      <c r="C70" s="21"/>
      <c r="D70" s="45"/>
      <c r="E70" s="45"/>
      <c r="F70" s="45"/>
      <c r="G70" s="45"/>
      <c r="S70" s="517" t="s">
        <v>31</v>
      </c>
      <c r="T70" s="517"/>
      <c r="U70" s="517"/>
      <c r="V70" s="517"/>
      <c r="W70" s="517"/>
      <c r="X70" s="517"/>
      <c r="Y70" s="517"/>
      <c r="Z70" s="517"/>
      <c r="AA70" s="517"/>
    </row>
    <row r="71" spans="1:30" s="1" customFormat="1">
      <c r="A71" s="31" t="s">
        <v>27</v>
      </c>
      <c r="B71" s="31"/>
      <c r="C71" s="31"/>
      <c r="D71" s="21"/>
      <c r="E71" s="21"/>
      <c r="F71" s="21"/>
      <c r="G71" s="21"/>
      <c r="K71" s="517" t="s">
        <v>23</v>
      </c>
      <c r="L71" s="517"/>
      <c r="M71" s="517"/>
      <c r="N71" s="517"/>
      <c r="O71" s="517"/>
      <c r="P71" s="517"/>
      <c r="Q71" s="517"/>
      <c r="R71" s="517"/>
      <c r="T71" s="21"/>
      <c r="U71" s="21"/>
      <c r="V71" s="517" t="s">
        <v>24</v>
      </c>
      <c r="W71" s="517"/>
      <c r="X71" s="517"/>
      <c r="Y71" s="517"/>
      <c r="Z71" s="517"/>
      <c r="AA71" s="517"/>
    </row>
    <row r="72" spans="1:30" s="1" customFormat="1">
      <c r="A72" s="31" t="s">
        <v>28</v>
      </c>
      <c r="B72" s="31"/>
      <c r="C72" s="31"/>
      <c r="D72" s="31"/>
      <c r="E72" s="31"/>
      <c r="F72" s="31"/>
      <c r="G72" s="31"/>
      <c r="I72" s="21"/>
      <c r="J72" s="21"/>
      <c r="K72" s="517" t="s">
        <v>25</v>
      </c>
      <c r="L72" s="517"/>
      <c r="M72" s="517"/>
      <c r="N72" s="517"/>
      <c r="O72" s="517"/>
      <c r="P72" s="517"/>
      <c r="Q72" s="517"/>
      <c r="R72" s="517"/>
      <c r="S72" s="30"/>
      <c r="T72" s="30"/>
      <c r="U72" s="30"/>
      <c r="V72" s="517" t="s">
        <v>25</v>
      </c>
      <c r="W72" s="517"/>
      <c r="X72" s="517"/>
      <c r="Y72" s="517"/>
      <c r="Z72" s="517"/>
      <c r="AA72" s="517"/>
    </row>
    <row r="73" spans="1:30" s="1" customFormat="1">
      <c r="A73" s="31" t="s">
        <v>30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29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69"/>
      <c r="B75" s="70"/>
      <c r="C75" s="70"/>
      <c r="D75" s="71"/>
      <c r="E75" s="71"/>
      <c r="F75" s="70"/>
      <c r="G75" s="70"/>
      <c r="H75" s="70"/>
    </row>
    <row r="76" spans="1:30" s="1" customFormat="1">
      <c r="A76" s="69"/>
      <c r="B76" s="70"/>
      <c r="C76" s="70"/>
      <c r="D76" s="71"/>
      <c r="E76" s="71"/>
      <c r="F76" s="70"/>
      <c r="G76" s="70"/>
      <c r="H76" s="70"/>
    </row>
    <row r="77" spans="1:30" s="1" customFormat="1" ht="16.5" customHeight="1">
      <c r="D77" s="21"/>
      <c r="E77" s="21"/>
      <c r="AB77" s="65" t="s">
        <v>54</v>
      </c>
      <c r="AC77" s="62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str">
        <f>IF(ISNA(VLOOKUP($B78,DS!$B$3:$K$1089,$C$4,0))=FALSE,VLOOKUP($B78,DS!$B$3:$K$1089,$C$4,0),"")</f>
        <v/>
      </c>
      <c r="D78" s="34" t="str">
        <f>IF(ISNA(VLOOKUP($B78,DS!$B$3:$K$1089,D$4,0))=FALSE,VLOOKUP($B78,DS!$B$3:$K$1089,D$4,0),"")</f>
        <v/>
      </c>
      <c r="E78" s="35" t="str">
        <f>IF(ISNA(VLOOKUP($B78,DS!$B$3:$K$1089,E$4,0))=FALSE,VLOOKUP($B78,DS!$B$3:$K$1089,E$4,0),"")</f>
        <v/>
      </c>
      <c r="F78" s="19" t="str">
        <f>IF(ISNA(VLOOKUP($B78,DS!$B$3:$K$1089,F$4,0))=FALSE,VLOOKUP($B78,DS!$B$3:$K$1089,F$4,0),"")</f>
        <v/>
      </c>
      <c r="G78" s="19" t="str">
        <f>IF(ISNA(VLOOKUP($B78,DS!$B$3:$K$1089,G$4,0))=FALSE,VLOOKUP($B78,DS!$B$3:$K$1089,G$4,0),"")</f>
        <v/>
      </c>
      <c r="H78" s="19" t="str">
        <f>IF(ISNA(VLOOKUP($B78,DS!$B$3:$K$1089,H$4,0))=FALSE,VLOOKUP($B78,DS!$B$3:$K$1089,H$4,0),"")</f>
        <v/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552" t="str">
        <f>IF(ISNA(VLOOKUP($B78,DS!$B$3:$P$1089,AA$4,0))=FALSE,VLOOKUP($B78,DS!$B$3:$P$1089,AA$4,0),"")</f>
        <v/>
      </c>
      <c r="AB78" s="553" t="str">
        <f>IF(ISNA(VLOOKUP($B78,DS!$B$3:$K$1089,AB$4,0))=FALSE,VLOOKUP($B78,DS!$B$3:$K$1089,AB$4,0),"")</f>
        <v/>
      </c>
      <c r="AC78" s="553" t="str">
        <f>IF(ISNA(VLOOKUP($B78,DS!$B$3:$K$1089,AC$4,0))=FALSE,VLOOKUP($B78,DS!$B$3:$K$1089,AC$4,0),"")</f>
        <v/>
      </c>
      <c r="AD78" s="554" t="str">
        <f>IF(ISNA(VLOOKUP($B78,DS!$B$3:$K$1089,AD$4,0))=FALSE,VLOOKUP($B78,DS!$B$3:$K$1089,AD$4,0),"")</f>
        <v/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str">
        <f>IF(ISNA(VLOOKUP($B79,DS!$B$3:$K$1089,$C$4,0))=FALSE,VLOOKUP($B79,DS!$B$3:$K$1089,$C$4,0),"")</f>
        <v/>
      </c>
      <c r="D79" s="28" t="str">
        <f>IF(ISNA(VLOOKUP($B79,DS!$B$3:$K$1089,D$4,0))=FALSE,VLOOKUP($B79,DS!$B$3:$K$1089,D$4,0),"")</f>
        <v/>
      </c>
      <c r="E79" s="29" t="str">
        <f>IF(ISNA(VLOOKUP($B79,DS!$B$3:$K$1089,E$4,0))=FALSE,VLOOKUP($B79,DS!$B$3:$K$1089,E$4,0),"")</f>
        <v/>
      </c>
      <c r="F79" s="27" t="str">
        <f>IF(ISNA(VLOOKUP($B79,DS!$B$3:$K$1089,F$4,0))=FALSE,VLOOKUP($B79,DS!$B$3:$K$1089,F$4,0),"")</f>
        <v/>
      </c>
      <c r="G79" s="27" t="str">
        <f>IF(ISNA(VLOOKUP($B79,DS!$B$3:$K$1089,G$4,0))=FALSE,VLOOKUP($B79,DS!$B$3:$K$1089,G$4,0),"")</f>
        <v/>
      </c>
      <c r="H79" s="27" t="str">
        <f>IF(ISNA(VLOOKUP($B79,DS!$B$3:$K$1089,H$4,0))=FALSE,VLOOKUP($B79,DS!$B$3:$K$1089,H$4,0),"")</f>
        <v/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555" t="str">
        <f>IF(ISNA(VLOOKUP($B79,DS!$B$3:$P$1089,AA$4,0))=FALSE,VLOOKUP($B79,DS!$B$3:$P$1089,AA$4,0),"")</f>
        <v/>
      </c>
      <c r="AB79" s="556" t="str">
        <f>IF(ISNA(VLOOKUP($B79,DS!$B$3:$K$1089,AB$4,0))=FALSE,VLOOKUP($B79,DS!$B$3:$K$1089,AB$4,0),"")</f>
        <v/>
      </c>
      <c r="AC79" s="556" t="str">
        <f>IF(ISNA(VLOOKUP($B79,DS!$B$3:$K$1089,AC$4,0))=FALSE,VLOOKUP($B79,DS!$B$3:$K$1089,AC$4,0),"")</f>
        <v/>
      </c>
      <c r="AD79" s="557" t="str">
        <f>IF(ISNA(VLOOKUP($B79,DS!$B$3:$K$1089,AD$4,0))=FALSE,VLOOKUP($B79,DS!$B$3:$K$1089,AD$4,0),"")</f>
        <v/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str">
        <f>IF(ISNA(VLOOKUP($B80,DS!$B$3:$K$1089,$C$4,0))=FALSE,VLOOKUP($B80,DS!$B$3:$K$1089,$C$4,0),"")</f>
        <v/>
      </c>
      <c r="D80" s="28" t="str">
        <f>IF(ISNA(VLOOKUP($B80,DS!$B$3:$K$1089,D$4,0))=FALSE,VLOOKUP($B80,DS!$B$3:$K$1089,D$4,0),"")</f>
        <v/>
      </c>
      <c r="E80" s="29" t="str">
        <f>IF(ISNA(VLOOKUP($B80,DS!$B$3:$K$1089,E$4,0))=FALSE,VLOOKUP($B80,DS!$B$3:$K$1089,E$4,0),"")</f>
        <v/>
      </c>
      <c r="F80" s="27" t="str">
        <f>IF(ISNA(VLOOKUP($B80,DS!$B$3:$K$1089,F$4,0))=FALSE,VLOOKUP($B80,DS!$B$3:$K$1089,F$4,0),"")</f>
        <v/>
      </c>
      <c r="G80" s="27" t="str">
        <f>IF(ISNA(VLOOKUP($B80,DS!$B$3:$K$1089,G$4,0))=FALSE,VLOOKUP($B80,DS!$B$3:$K$1089,G$4,0),"")</f>
        <v/>
      </c>
      <c r="H80" s="27" t="str">
        <f>IF(ISNA(VLOOKUP($B80,DS!$B$3:$K$1089,H$4,0))=FALSE,VLOOKUP($B80,DS!$B$3:$K$1089,H$4,0),"")</f>
        <v/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555" t="str">
        <f>IF(ISNA(VLOOKUP($B80,DS!$B$3:$P$1089,AA$4,0))=FALSE,VLOOKUP($B80,DS!$B$3:$P$1089,AA$4,0),"")</f>
        <v/>
      </c>
      <c r="AB80" s="556" t="str">
        <f>IF(ISNA(VLOOKUP($B80,DS!$B$3:$K$1089,AB$4,0))=FALSE,VLOOKUP($B80,DS!$B$3:$K$1089,AB$4,0),"")</f>
        <v/>
      </c>
      <c r="AC80" s="556" t="str">
        <f>IF(ISNA(VLOOKUP($B80,DS!$B$3:$K$1089,AC$4,0))=FALSE,VLOOKUP($B80,DS!$B$3:$K$1089,AC$4,0),"")</f>
        <v/>
      </c>
      <c r="AD80" s="557" t="str">
        <f>IF(ISNA(VLOOKUP($B80,DS!$B$3:$K$1089,AD$4,0))=FALSE,VLOOKUP($B80,DS!$B$3:$K$1089,AD$4,0),"")</f>
        <v/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str">
        <f>IF(ISNA(VLOOKUP($B81,DS!$B$3:$K$1089,$C$4,0))=FALSE,VLOOKUP($B81,DS!$B$3:$K$1089,$C$4,0),"")</f>
        <v/>
      </c>
      <c r="D81" s="28" t="str">
        <f>IF(ISNA(VLOOKUP($B81,DS!$B$3:$K$1089,D$4,0))=FALSE,VLOOKUP($B81,DS!$B$3:$K$1089,D$4,0),"")</f>
        <v/>
      </c>
      <c r="E81" s="29" t="str">
        <f>IF(ISNA(VLOOKUP($B81,DS!$B$3:$K$1089,E$4,0))=FALSE,VLOOKUP($B81,DS!$B$3:$K$1089,E$4,0),"")</f>
        <v/>
      </c>
      <c r="F81" s="27" t="str">
        <f>IF(ISNA(VLOOKUP($B81,DS!$B$3:$K$1089,F$4,0))=FALSE,VLOOKUP($B81,DS!$B$3:$K$1089,F$4,0),"")</f>
        <v/>
      </c>
      <c r="G81" s="27" t="str">
        <f>IF(ISNA(VLOOKUP($B81,DS!$B$3:$K$1089,G$4,0))=FALSE,VLOOKUP($B81,DS!$B$3:$K$1089,G$4,0),"")</f>
        <v/>
      </c>
      <c r="H81" s="27" t="str">
        <f>IF(ISNA(VLOOKUP($B81,DS!$B$3:$K$1089,H$4,0))=FALSE,VLOOKUP($B81,DS!$B$3:$K$1089,H$4,0),"")</f>
        <v/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555" t="str">
        <f>IF(ISNA(VLOOKUP($B81,DS!$B$3:$P$1089,AA$4,0))=FALSE,VLOOKUP($B81,DS!$B$3:$P$1089,AA$4,0),"")</f>
        <v/>
      </c>
      <c r="AB81" s="556" t="str">
        <f>IF(ISNA(VLOOKUP($B81,DS!$B$3:$K$1089,AB$4,0))=FALSE,VLOOKUP($B81,DS!$B$3:$K$1089,AB$4,0),"")</f>
        <v/>
      </c>
      <c r="AC81" s="556" t="str">
        <f>IF(ISNA(VLOOKUP($B81,DS!$B$3:$K$1089,AC$4,0))=FALSE,VLOOKUP($B81,DS!$B$3:$K$1089,AC$4,0),"")</f>
        <v/>
      </c>
      <c r="AD81" s="557" t="str">
        <f>IF(ISNA(VLOOKUP($B81,DS!$B$3:$K$1089,AD$4,0))=FALSE,VLOOKUP($B81,DS!$B$3:$K$1089,AD$4,0),"")</f>
        <v/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str">
        <f>IF(ISNA(VLOOKUP($B82,DS!$B$3:$K$1089,$C$4,0))=FALSE,VLOOKUP($B82,DS!$B$3:$K$1089,$C$4,0),"")</f>
        <v/>
      </c>
      <c r="D82" s="28" t="str">
        <f>IF(ISNA(VLOOKUP($B82,DS!$B$3:$K$1089,D$4,0))=FALSE,VLOOKUP($B82,DS!$B$3:$K$1089,D$4,0),"")</f>
        <v/>
      </c>
      <c r="E82" s="29" t="str">
        <f>IF(ISNA(VLOOKUP($B82,DS!$B$3:$K$1089,E$4,0))=FALSE,VLOOKUP($B82,DS!$B$3:$K$1089,E$4,0),"")</f>
        <v/>
      </c>
      <c r="F82" s="27" t="str">
        <f>IF(ISNA(VLOOKUP($B82,DS!$B$3:$K$1089,F$4,0))=FALSE,VLOOKUP($B82,DS!$B$3:$K$1089,F$4,0),"")</f>
        <v/>
      </c>
      <c r="G82" s="27" t="str">
        <f>IF(ISNA(VLOOKUP($B82,DS!$B$3:$K$1089,G$4,0))=FALSE,VLOOKUP($B82,DS!$B$3:$K$1089,G$4,0),"")</f>
        <v/>
      </c>
      <c r="H82" s="27" t="str">
        <f>IF(ISNA(VLOOKUP($B82,DS!$B$3:$K$1089,H$4,0))=FALSE,VLOOKUP($B82,DS!$B$3:$K$1089,H$4,0),"")</f>
        <v/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555" t="str">
        <f>IF(ISNA(VLOOKUP($B82,DS!$B$3:$P$1089,AA$4,0))=FALSE,VLOOKUP($B82,DS!$B$3:$P$1089,AA$4,0),"")</f>
        <v/>
      </c>
      <c r="AB82" s="556" t="str">
        <f>IF(ISNA(VLOOKUP($B82,DS!$B$3:$K$1089,AB$4,0))=FALSE,VLOOKUP($B82,DS!$B$3:$K$1089,AB$4,0),"")</f>
        <v/>
      </c>
      <c r="AC82" s="556" t="str">
        <f>IF(ISNA(VLOOKUP($B82,DS!$B$3:$K$1089,AC$4,0))=FALSE,VLOOKUP($B82,DS!$B$3:$K$1089,AC$4,0),"")</f>
        <v/>
      </c>
      <c r="AD82" s="557" t="str">
        <f>IF(ISNA(VLOOKUP($B82,DS!$B$3:$K$1089,AD$4,0))=FALSE,VLOOKUP($B82,DS!$B$3:$K$1089,AD$4,0),"")</f>
        <v/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str">
        <f>IF(ISNA(VLOOKUP($B83,DS!$B$3:$K$1089,$C$4,0))=FALSE,VLOOKUP($B83,DS!$B$3:$K$1089,$C$4,0),"")</f>
        <v/>
      </c>
      <c r="D83" s="28" t="str">
        <f>IF(ISNA(VLOOKUP($B83,DS!$B$3:$K$1089,D$4,0))=FALSE,VLOOKUP($B83,DS!$B$3:$K$1089,D$4,0),"")</f>
        <v/>
      </c>
      <c r="E83" s="29" t="str">
        <f>IF(ISNA(VLOOKUP($B83,DS!$B$3:$K$1089,E$4,0))=FALSE,VLOOKUP($B83,DS!$B$3:$K$1089,E$4,0),"")</f>
        <v/>
      </c>
      <c r="F83" s="27" t="str">
        <f>IF(ISNA(VLOOKUP($B83,DS!$B$3:$K$1089,F$4,0))=FALSE,VLOOKUP($B83,DS!$B$3:$K$1089,F$4,0),"")</f>
        <v/>
      </c>
      <c r="G83" s="27" t="str">
        <f>IF(ISNA(VLOOKUP($B83,DS!$B$3:$K$1089,G$4,0))=FALSE,VLOOKUP($B83,DS!$B$3:$K$1089,G$4,0),"")</f>
        <v/>
      </c>
      <c r="H83" s="27" t="str">
        <f>IF(ISNA(VLOOKUP($B83,DS!$B$3:$K$1089,H$4,0))=FALSE,VLOOKUP($B83,DS!$B$3:$K$1089,H$4,0),"")</f>
        <v/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555" t="str">
        <f>IF(ISNA(VLOOKUP($B83,DS!$B$3:$P$1089,AA$4,0))=FALSE,VLOOKUP($B83,DS!$B$3:$P$1089,AA$4,0),"")</f>
        <v/>
      </c>
      <c r="AB83" s="556" t="str">
        <f>IF(ISNA(VLOOKUP($B83,DS!$B$3:$K$1089,AB$4,0))=FALSE,VLOOKUP($B83,DS!$B$3:$K$1089,AB$4,0),"")</f>
        <v/>
      </c>
      <c r="AC83" s="556" t="str">
        <f>IF(ISNA(VLOOKUP($B83,DS!$B$3:$K$1089,AC$4,0))=FALSE,VLOOKUP($B83,DS!$B$3:$K$1089,AC$4,0),"")</f>
        <v/>
      </c>
      <c r="AD83" s="557" t="str">
        <f>IF(ISNA(VLOOKUP($B83,DS!$B$3:$K$1089,AD$4,0))=FALSE,VLOOKUP($B83,DS!$B$3:$K$1089,AD$4,0),"")</f>
        <v/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str">
        <f>IF(ISNA(VLOOKUP($B84,DS!$B$3:$K$1089,$C$4,0))=FALSE,VLOOKUP($B84,DS!$B$3:$K$1089,$C$4,0),"")</f>
        <v/>
      </c>
      <c r="D84" s="28" t="str">
        <f>IF(ISNA(VLOOKUP($B84,DS!$B$3:$K$1089,D$4,0))=FALSE,VLOOKUP($B84,DS!$B$3:$K$1089,D$4,0),"")</f>
        <v/>
      </c>
      <c r="E84" s="29" t="str">
        <f>IF(ISNA(VLOOKUP($B84,DS!$B$3:$K$1089,E$4,0))=FALSE,VLOOKUP($B84,DS!$B$3:$K$1089,E$4,0),"")</f>
        <v/>
      </c>
      <c r="F84" s="27" t="str">
        <f>IF(ISNA(VLOOKUP($B84,DS!$B$3:$K$1089,F$4,0))=FALSE,VLOOKUP($B84,DS!$B$3:$K$1089,F$4,0),"")</f>
        <v/>
      </c>
      <c r="G84" s="27" t="str">
        <f>IF(ISNA(VLOOKUP($B84,DS!$B$3:$K$1089,G$4,0))=FALSE,VLOOKUP($B84,DS!$B$3:$K$1089,G$4,0),"")</f>
        <v/>
      </c>
      <c r="H84" s="27" t="str">
        <f>IF(ISNA(VLOOKUP($B84,DS!$B$3:$K$1089,H$4,0))=FALSE,VLOOKUP($B84,DS!$B$3:$K$1089,H$4,0),"")</f>
        <v/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555" t="str">
        <f>IF(ISNA(VLOOKUP($B84,DS!$B$3:$P$1089,AA$4,0))=FALSE,VLOOKUP($B84,DS!$B$3:$P$1089,AA$4,0),"")</f>
        <v/>
      </c>
      <c r="AB84" s="556" t="str">
        <f>IF(ISNA(VLOOKUP($B84,DS!$B$3:$K$1089,AB$4,0))=FALSE,VLOOKUP($B84,DS!$B$3:$K$1089,AB$4,0),"")</f>
        <v/>
      </c>
      <c r="AC84" s="556" t="str">
        <f>IF(ISNA(VLOOKUP($B84,DS!$B$3:$K$1089,AC$4,0))=FALSE,VLOOKUP($B84,DS!$B$3:$K$1089,AC$4,0),"")</f>
        <v/>
      </c>
      <c r="AD84" s="557" t="str">
        <f>IF(ISNA(VLOOKUP($B84,DS!$B$3:$K$1089,AD$4,0))=FALSE,VLOOKUP($B84,DS!$B$3:$K$1089,AD$4,0),"")</f>
        <v/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str">
        <f>IF(ISNA(VLOOKUP($B85,DS!$B$3:$K$1089,$C$4,0))=FALSE,VLOOKUP($B85,DS!$B$3:$K$1089,$C$4,0),"")</f>
        <v/>
      </c>
      <c r="D85" s="28" t="str">
        <f>IF(ISNA(VLOOKUP($B85,DS!$B$3:$K$1089,D$4,0))=FALSE,VLOOKUP($B85,DS!$B$3:$K$1089,D$4,0),"")</f>
        <v/>
      </c>
      <c r="E85" s="29" t="str">
        <f>IF(ISNA(VLOOKUP($B85,DS!$B$3:$K$1089,E$4,0))=FALSE,VLOOKUP($B85,DS!$B$3:$K$1089,E$4,0),"")</f>
        <v/>
      </c>
      <c r="F85" s="27" t="str">
        <f>IF(ISNA(VLOOKUP($B85,DS!$B$3:$K$1089,F$4,0))=FALSE,VLOOKUP($B85,DS!$B$3:$K$1089,F$4,0),"")</f>
        <v/>
      </c>
      <c r="G85" s="27" t="str">
        <f>IF(ISNA(VLOOKUP($B85,DS!$B$3:$K$1089,G$4,0))=FALSE,VLOOKUP($B85,DS!$B$3:$K$1089,G$4,0),"")</f>
        <v/>
      </c>
      <c r="H85" s="27" t="str">
        <f>IF(ISNA(VLOOKUP($B85,DS!$B$3:$K$1089,H$4,0))=FALSE,VLOOKUP($B85,DS!$B$3:$K$1089,H$4,0),"")</f>
        <v/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555" t="str">
        <f>IF(ISNA(VLOOKUP($B85,DS!$B$3:$P$1089,AA$4,0))=FALSE,VLOOKUP($B85,DS!$B$3:$P$1089,AA$4,0),"")</f>
        <v/>
      </c>
      <c r="AB85" s="556" t="str">
        <f>IF(ISNA(VLOOKUP($B85,DS!$B$3:$K$1089,AB$4,0))=FALSE,VLOOKUP($B85,DS!$B$3:$K$1089,AB$4,0),"")</f>
        <v/>
      </c>
      <c r="AC85" s="556" t="str">
        <f>IF(ISNA(VLOOKUP($B85,DS!$B$3:$K$1089,AC$4,0))=FALSE,VLOOKUP($B85,DS!$B$3:$K$1089,AC$4,0),"")</f>
        <v/>
      </c>
      <c r="AD85" s="557" t="str">
        <f>IF(ISNA(VLOOKUP($B85,DS!$B$3:$K$1089,AD$4,0))=FALSE,VLOOKUP($B85,DS!$B$3:$K$1089,AD$4,0),"")</f>
        <v/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str">
        <f>IF(ISNA(VLOOKUP($B86,DS!$B$3:$K$1089,$C$4,0))=FALSE,VLOOKUP($B86,DS!$B$3:$K$1089,$C$4,0),"")</f>
        <v/>
      </c>
      <c r="D86" s="28" t="str">
        <f>IF(ISNA(VLOOKUP($B86,DS!$B$3:$K$1089,D$4,0))=FALSE,VLOOKUP($B86,DS!$B$3:$K$1089,D$4,0),"")</f>
        <v/>
      </c>
      <c r="E86" s="29" t="str">
        <f>IF(ISNA(VLOOKUP($B86,DS!$B$3:$K$1089,E$4,0))=FALSE,VLOOKUP($B86,DS!$B$3:$K$1089,E$4,0),"")</f>
        <v/>
      </c>
      <c r="F86" s="27" t="str">
        <f>IF(ISNA(VLOOKUP($B86,DS!$B$3:$K$1089,F$4,0))=FALSE,VLOOKUP($B86,DS!$B$3:$K$1089,F$4,0),"")</f>
        <v/>
      </c>
      <c r="G86" s="27" t="str">
        <f>IF(ISNA(VLOOKUP($B86,DS!$B$3:$K$1089,G$4,0))=FALSE,VLOOKUP($B86,DS!$B$3:$K$1089,G$4,0),"")</f>
        <v/>
      </c>
      <c r="H86" s="27" t="str">
        <f>IF(ISNA(VLOOKUP($B86,DS!$B$3:$K$1089,H$4,0))=FALSE,VLOOKUP($B86,DS!$B$3:$K$1089,H$4,0),"")</f>
        <v/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555" t="str">
        <f>IF(ISNA(VLOOKUP($B86,DS!$B$3:$P$1089,AA$4,0))=FALSE,VLOOKUP($B86,DS!$B$3:$P$1089,AA$4,0),"")</f>
        <v/>
      </c>
      <c r="AB86" s="556" t="str">
        <f>IF(ISNA(VLOOKUP($B86,DS!$B$3:$K$1089,AB$4,0))=FALSE,VLOOKUP($B86,DS!$B$3:$K$1089,AB$4,0),"")</f>
        <v/>
      </c>
      <c r="AC86" s="556" t="str">
        <f>IF(ISNA(VLOOKUP($B86,DS!$B$3:$K$1089,AC$4,0))=FALSE,VLOOKUP($B86,DS!$B$3:$K$1089,AC$4,0),"")</f>
        <v/>
      </c>
      <c r="AD86" s="557" t="str">
        <f>IF(ISNA(VLOOKUP($B86,DS!$B$3:$K$1089,AD$4,0))=FALSE,VLOOKUP($B86,DS!$B$3:$K$1089,AD$4,0),"")</f>
        <v/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str">
        <f>IF(ISNA(VLOOKUP($B87,DS!$B$3:$K$1089,$C$4,0))=FALSE,VLOOKUP($B87,DS!$B$3:$K$1089,$C$4,0),"")</f>
        <v/>
      </c>
      <c r="D87" s="28" t="str">
        <f>IF(ISNA(VLOOKUP($B87,DS!$B$3:$K$1089,D$4,0))=FALSE,VLOOKUP($B87,DS!$B$3:$K$1089,D$4,0),"")</f>
        <v/>
      </c>
      <c r="E87" s="29" t="str">
        <f>IF(ISNA(VLOOKUP($B87,DS!$B$3:$K$1089,E$4,0))=FALSE,VLOOKUP($B87,DS!$B$3:$K$1089,E$4,0),"")</f>
        <v/>
      </c>
      <c r="F87" s="27" t="str">
        <f>IF(ISNA(VLOOKUP($B87,DS!$B$3:$K$1089,F$4,0))=FALSE,VLOOKUP($B87,DS!$B$3:$K$1089,F$4,0),"")</f>
        <v/>
      </c>
      <c r="G87" s="27" t="str">
        <f>IF(ISNA(VLOOKUP($B87,DS!$B$3:$K$1089,G$4,0))=FALSE,VLOOKUP($B87,DS!$B$3:$K$1089,G$4,0),"")</f>
        <v/>
      </c>
      <c r="H87" s="27" t="str">
        <f>IF(ISNA(VLOOKUP($B87,DS!$B$3:$K$1089,H$4,0))=FALSE,VLOOKUP($B87,DS!$B$3:$K$1089,H$4,0),"")</f>
        <v/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555" t="str">
        <f>IF(ISNA(VLOOKUP($B87,DS!$B$3:$P$1089,AA$4,0))=FALSE,VLOOKUP($B87,DS!$B$3:$P$1089,AA$4,0),"")</f>
        <v/>
      </c>
      <c r="AB87" s="556" t="str">
        <f>IF(ISNA(VLOOKUP($B87,DS!$B$3:$K$1089,AB$4,0))=FALSE,VLOOKUP($B87,DS!$B$3:$K$1089,AB$4,0),"")</f>
        <v/>
      </c>
      <c r="AC87" s="556" t="str">
        <f>IF(ISNA(VLOOKUP($B87,DS!$B$3:$K$1089,AC$4,0))=FALSE,VLOOKUP($B87,DS!$B$3:$K$1089,AC$4,0),"")</f>
        <v/>
      </c>
      <c r="AD87" s="557" t="str">
        <f>IF(ISNA(VLOOKUP($B87,DS!$B$3:$K$1089,AD$4,0))=FALSE,VLOOKUP($B87,DS!$B$3:$K$1089,AD$4,0),"")</f>
        <v/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str">
        <f>IF(ISNA(VLOOKUP($B88,DS!$B$3:$K$1089,$C$4,0))=FALSE,VLOOKUP($B88,DS!$B$3:$K$1089,$C$4,0),"")</f>
        <v/>
      </c>
      <c r="D88" s="28" t="str">
        <f>IF(ISNA(VLOOKUP($B88,DS!$B$3:$K$1089,D$4,0))=FALSE,VLOOKUP($B88,DS!$B$3:$K$1089,D$4,0),"")</f>
        <v/>
      </c>
      <c r="E88" s="29" t="str">
        <f>IF(ISNA(VLOOKUP($B88,DS!$B$3:$K$1089,E$4,0))=FALSE,VLOOKUP($B88,DS!$B$3:$K$1089,E$4,0),"")</f>
        <v/>
      </c>
      <c r="F88" s="27" t="str">
        <f>IF(ISNA(VLOOKUP($B88,DS!$B$3:$K$1089,F$4,0))=FALSE,VLOOKUP($B88,DS!$B$3:$K$1089,F$4,0),"")</f>
        <v/>
      </c>
      <c r="G88" s="27" t="str">
        <f>IF(ISNA(VLOOKUP($B88,DS!$B$3:$K$1089,G$4,0))=FALSE,VLOOKUP($B88,DS!$B$3:$K$1089,G$4,0),"")</f>
        <v/>
      </c>
      <c r="H88" s="27" t="str">
        <f>IF(ISNA(VLOOKUP($B88,DS!$B$3:$K$1089,H$4,0))=FALSE,VLOOKUP($B88,DS!$B$3:$K$1089,H$4,0),"")</f>
        <v/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555" t="str">
        <f>IF(ISNA(VLOOKUP($B88,DS!$B$3:$P$1089,AA$4,0))=FALSE,VLOOKUP($B88,DS!$B$3:$P$1089,AA$4,0),"")</f>
        <v/>
      </c>
      <c r="AB88" s="556" t="str">
        <f>IF(ISNA(VLOOKUP($B88,DS!$B$3:$K$1089,AB$4,0))=FALSE,VLOOKUP($B88,DS!$B$3:$K$1089,AB$4,0),"")</f>
        <v/>
      </c>
      <c r="AC88" s="556" t="str">
        <f>IF(ISNA(VLOOKUP($B88,DS!$B$3:$K$1089,AC$4,0))=FALSE,VLOOKUP($B88,DS!$B$3:$K$1089,AC$4,0),"")</f>
        <v/>
      </c>
      <c r="AD88" s="557" t="str">
        <f>IF(ISNA(VLOOKUP($B88,DS!$B$3:$K$1089,AD$4,0))=FALSE,VLOOKUP($B88,DS!$B$3:$K$1089,AD$4,0),"")</f>
        <v/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str">
        <f>IF(ISNA(VLOOKUP($B89,DS!$B$3:$K$1089,$C$4,0))=FALSE,VLOOKUP($B89,DS!$B$3:$K$1089,$C$4,0),"")</f>
        <v/>
      </c>
      <c r="D89" s="28" t="str">
        <f>IF(ISNA(VLOOKUP($B89,DS!$B$3:$K$1089,D$4,0))=FALSE,VLOOKUP($B89,DS!$B$3:$K$1089,D$4,0),"")</f>
        <v/>
      </c>
      <c r="E89" s="29" t="str">
        <f>IF(ISNA(VLOOKUP($B89,DS!$B$3:$K$1089,E$4,0))=FALSE,VLOOKUP($B89,DS!$B$3:$K$1089,E$4,0),"")</f>
        <v/>
      </c>
      <c r="F89" s="27" t="str">
        <f>IF(ISNA(VLOOKUP($B89,DS!$B$3:$K$1089,F$4,0))=FALSE,VLOOKUP($B89,DS!$B$3:$K$1089,F$4,0),"")</f>
        <v/>
      </c>
      <c r="G89" s="27" t="str">
        <f>IF(ISNA(VLOOKUP($B89,DS!$B$3:$K$1089,G$4,0))=FALSE,VLOOKUP($B89,DS!$B$3:$K$1089,G$4,0),"")</f>
        <v/>
      </c>
      <c r="H89" s="27" t="str">
        <f>IF(ISNA(VLOOKUP($B89,DS!$B$3:$K$1089,H$4,0))=FALSE,VLOOKUP($B89,DS!$B$3:$K$1089,H$4,0),"")</f>
        <v/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555" t="str">
        <f>IF(ISNA(VLOOKUP($B89,DS!$B$3:$P$1089,AA$4,0))=FALSE,VLOOKUP($B89,DS!$B$3:$P$1089,AA$4,0),"")</f>
        <v/>
      </c>
      <c r="AB89" s="556" t="str">
        <f>IF(ISNA(VLOOKUP($B89,DS!$B$3:$K$1089,AB$4,0))=FALSE,VLOOKUP($B89,DS!$B$3:$K$1089,AB$4,0),"")</f>
        <v/>
      </c>
      <c r="AC89" s="556" t="str">
        <f>IF(ISNA(VLOOKUP($B89,DS!$B$3:$K$1089,AC$4,0))=FALSE,VLOOKUP($B89,DS!$B$3:$K$1089,AC$4,0),"")</f>
        <v/>
      </c>
      <c r="AD89" s="557" t="str">
        <f>IF(ISNA(VLOOKUP($B89,DS!$B$3:$K$1089,AD$4,0))=FALSE,VLOOKUP($B89,DS!$B$3:$K$1089,AD$4,0),"")</f>
        <v/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str">
        <f>IF(ISNA(VLOOKUP($B90,DS!$B$3:$K$1089,$C$4,0))=FALSE,VLOOKUP($B90,DS!$B$3:$K$1089,$C$4,0),"")</f>
        <v/>
      </c>
      <c r="D90" s="28" t="str">
        <f>IF(ISNA(VLOOKUP($B90,DS!$B$3:$K$1089,D$4,0))=FALSE,VLOOKUP($B90,DS!$B$3:$K$1089,D$4,0),"")</f>
        <v/>
      </c>
      <c r="E90" s="29" t="str">
        <f>IF(ISNA(VLOOKUP($B90,DS!$B$3:$K$1089,E$4,0))=FALSE,VLOOKUP($B90,DS!$B$3:$K$1089,E$4,0),"")</f>
        <v/>
      </c>
      <c r="F90" s="27" t="str">
        <f>IF(ISNA(VLOOKUP($B90,DS!$B$3:$K$1089,F$4,0))=FALSE,VLOOKUP($B90,DS!$B$3:$K$1089,F$4,0),"")</f>
        <v/>
      </c>
      <c r="G90" s="27" t="str">
        <f>IF(ISNA(VLOOKUP($B90,DS!$B$3:$K$1089,G$4,0))=FALSE,VLOOKUP($B90,DS!$B$3:$K$1089,G$4,0),"")</f>
        <v/>
      </c>
      <c r="H90" s="27" t="str">
        <f>IF(ISNA(VLOOKUP($B90,DS!$B$3:$K$1089,H$4,0))=FALSE,VLOOKUP($B90,DS!$B$3:$K$1089,H$4,0),"")</f>
        <v/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555" t="str">
        <f>IF(ISNA(VLOOKUP($B90,DS!$B$3:$P$1089,AA$4,0))=FALSE,VLOOKUP($B90,DS!$B$3:$P$1089,AA$4,0),"")</f>
        <v/>
      </c>
      <c r="AB90" s="556" t="str">
        <f>IF(ISNA(VLOOKUP($B90,DS!$B$3:$K$1089,AB$4,0))=FALSE,VLOOKUP($B90,DS!$B$3:$K$1089,AB$4,0),"")</f>
        <v/>
      </c>
      <c r="AC90" s="556" t="str">
        <f>IF(ISNA(VLOOKUP($B90,DS!$B$3:$K$1089,AC$4,0))=FALSE,VLOOKUP($B90,DS!$B$3:$K$1089,AC$4,0),"")</f>
        <v/>
      </c>
      <c r="AD90" s="557" t="str">
        <f>IF(ISNA(VLOOKUP($B90,DS!$B$3:$K$1089,AD$4,0))=FALSE,VLOOKUP($B90,DS!$B$3:$K$1089,AD$4,0),"")</f>
        <v/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str">
        <f>IF(ISNA(VLOOKUP($B91,DS!$B$3:$K$1089,$C$4,0))=FALSE,VLOOKUP($B91,DS!$B$3:$K$1089,$C$4,0),"")</f>
        <v/>
      </c>
      <c r="D91" s="28" t="str">
        <f>IF(ISNA(VLOOKUP($B91,DS!$B$3:$K$1089,D$4,0))=FALSE,VLOOKUP($B91,DS!$B$3:$K$1089,D$4,0),"")</f>
        <v/>
      </c>
      <c r="E91" s="29" t="str">
        <f>IF(ISNA(VLOOKUP($B91,DS!$B$3:$K$1089,E$4,0))=FALSE,VLOOKUP($B91,DS!$B$3:$K$1089,E$4,0),"")</f>
        <v/>
      </c>
      <c r="F91" s="27" t="str">
        <f>IF(ISNA(VLOOKUP($B91,DS!$B$3:$K$1089,F$4,0))=FALSE,VLOOKUP($B91,DS!$B$3:$K$1089,F$4,0),"")</f>
        <v/>
      </c>
      <c r="G91" s="27" t="str">
        <f>IF(ISNA(VLOOKUP($B91,DS!$B$3:$K$1089,G$4,0))=FALSE,VLOOKUP($B91,DS!$B$3:$K$1089,G$4,0),"")</f>
        <v/>
      </c>
      <c r="H91" s="27" t="str">
        <f>IF(ISNA(VLOOKUP($B91,DS!$B$3:$K$1089,H$4,0))=FALSE,VLOOKUP($B91,DS!$B$3:$K$1089,H$4,0),"")</f>
        <v/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555" t="str">
        <f>IF(ISNA(VLOOKUP($B91,DS!$B$3:$P$1089,AA$4,0))=FALSE,VLOOKUP($B91,DS!$B$3:$P$1089,AA$4,0),"")</f>
        <v/>
      </c>
      <c r="AB91" s="556" t="str">
        <f>IF(ISNA(VLOOKUP($B91,DS!$B$3:$K$1089,AB$4,0))=FALSE,VLOOKUP($B91,DS!$B$3:$K$1089,AB$4,0),"")</f>
        <v/>
      </c>
      <c r="AC91" s="556" t="str">
        <f>IF(ISNA(VLOOKUP($B91,DS!$B$3:$K$1089,AC$4,0))=FALSE,VLOOKUP($B91,DS!$B$3:$K$1089,AC$4,0),"")</f>
        <v/>
      </c>
      <c r="AD91" s="557" t="str">
        <f>IF(ISNA(VLOOKUP($B91,DS!$B$3:$K$1089,AD$4,0))=FALSE,VLOOKUP($B91,DS!$B$3:$K$1089,AD$4,0),"")</f>
        <v/>
      </c>
    </row>
    <row r="92" spans="1:30" s="1" customFormat="1" ht="19.5" customHeight="1">
      <c r="A92" s="46">
        <v>60</v>
      </c>
      <c r="B92" s="46" t="str">
        <f t="shared" si="1"/>
        <v>15I1360</v>
      </c>
      <c r="C92" s="47" t="str">
        <f>IF(ISNA(VLOOKUP($B92,DS!$B$3:$K$1089,$C$4,0))=FALSE,VLOOKUP($B92,DS!$B$3:$K$1089,$C$4,0),"")</f>
        <v/>
      </c>
      <c r="D92" s="48" t="str">
        <f>IF(ISNA(VLOOKUP($B92,DS!$B$3:$K$1089,D$4,0))=FALSE,VLOOKUP($B92,DS!$B$3:$K$1089,D$4,0),"")</f>
        <v/>
      </c>
      <c r="E92" s="49" t="str">
        <f>IF(ISNA(VLOOKUP($B92,DS!$B$3:$K$1089,E$4,0))=FALSE,VLOOKUP($B92,DS!$B$3:$K$1089,E$4,0),"")</f>
        <v/>
      </c>
      <c r="F92" s="47" t="str">
        <f>IF(ISNA(VLOOKUP($B92,DS!$B$3:$K$1089,F$4,0))=FALSE,VLOOKUP($B92,DS!$B$3:$K$1089,F$4,0),"")</f>
        <v/>
      </c>
      <c r="G92" s="47" t="str">
        <f>IF(ISNA(VLOOKUP($B92,DS!$B$3:$K$1089,G$4,0))=FALSE,VLOOKUP($B92,DS!$B$3:$K$1089,G$4,0),"")</f>
        <v/>
      </c>
      <c r="H92" s="47" t="str">
        <f>IF(ISNA(VLOOKUP($B92,DS!$B$3:$K$1089,H$4,0))=FALSE,VLOOKUP($B92,DS!$B$3:$K$1089,H$4,0),"")</f>
        <v/>
      </c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558" t="str">
        <f>IF(ISNA(VLOOKUP($B92,DS!$B$3:$P$1089,AA$4,0))=FALSE,VLOOKUP($B92,DS!$B$3:$P$1089,AA$4,0),"")</f>
        <v/>
      </c>
      <c r="AB92" s="559" t="str">
        <f>IF(ISNA(VLOOKUP($B92,DS!$B$3:$K$1089,AB$4,0))=FALSE,VLOOKUP($B92,DS!$B$3:$K$1089,AB$4,0),"")</f>
        <v/>
      </c>
      <c r="AC92" s="559" t="str">
        <f>IF(ISNA(VLOOKUP($B92,DS!$B$3:$K$1089,AC$4,0))=FALSE,VLOOKUP($B92,DS!$B$3:$K$1089,AC$4,0),"")</f>
        <v/>
      </c>
      <c r="AD92" s="560" t="str">
        <f>IF(ISNA(VLOOKUP($B92,DS!$B$3:$K$1089,AD$4,0))=FALSE,VLOOKUP($B92,DS!$B$3:$K$1089,AD$4,0),"")</f>
        <v/>
      </c>
    </row>
    <row r="93" spans="1:30" s="1" customFormat="1">
      <c r="A93" s="21" t="s">
        <v>26</v>
      </c>
      <c r="B93" s="21"/>
      <c r="C93" s="21"/>
      <c r="D93" s="45"/>
      <c r="E93" s="45"/>
      <c r="F93" s="45"/>
      <c r="G93" s="45"/>
      <c r="S93" s="517" t="s">
        <v>31</v>
      </c>
      <c r="T93" s="517"/>
      <c r="U93" s="517"/>
      <c r="V93" s="517"/>
      <c r="W93" s="517"/>
      <c r="X93" s="517"/>
      <c r="Y93" s="517"/>
      <c r="Z93" s="517"/>
      <c r="AA93" s="517"/>
    </row>
    <row r="94" spans="1:30" s="1" customFormat="1">
      <c r="A94" s="31" t="s">
        <v>27</v>
      </c>
      <c r="B94" s="31"/>
      <c r="C94" s="31"/>
      <c r="D94" s="21"/>
      <c r="E94" s="21"/>
      <c r="F94" s="21"/>
      <c r="G94" s="21"/>
      <c r="K94" s="517" t="s">
        <v>23</v>
      </c>
      <c r="L94" s="517"/>
      <c r="M94" s="517"/>
      <c r="N94" s="517"/>
      <c r="O94" s="517"/>
      <c r="P94" s="517"/>
      <c r="Q94" s="517"/>
      <c r="R94" s="517"/>
      <c r="T94" s="21"/>
      <c r="U94" s="21"/>
      <c r="V94" s="517" t="s">
        <v>24</v>
      </c>
      <c r="W94" s="517"/>
      <c r="X94" s="517"/>
      <c r="Y94" s="517"/>
      <c r="Z94" s="517"/>
      <c r="AA94" s="517"/>
    </row>
    <row r="95" spans="1:30" s="1" customFormat="1">
      <c r="A95" s="31" t="s">
        <v>28</v>
      </c>
      <c r="B95" s="31"/>
      <c r="C95" s="31"/>
      <c r="D95" s="31"/>
      <c r="E95" s="31"/>
      <c r="F95" s="31"/>
      <c r="G95" s="31"/>
      <c r="I95" s="21"/>
      <c r="J95" s="21"/>
      <c r="K95" s="517" t="s">
        <v>25</v>
      </c>
      <c r="L95" s="517"/>
      <c r="M95" s="517"/>
      <c r="N95" s="517"/>
      <c r="O95" s="517"/>
      <c r="P95" s="517"/>
      <c r="Q95" s="517"/>
      <c r="R95" s="517"/>
      <c r="S95" s="30"/>
      <c r="T95" s="30"/>
      <c r="U95" s="30"/>
      <c r="V95" s="517" t="s">
        <v>25</v>
      </c>
      <c r="W95" s="517"/>
      <c r="X95" s="517"/>
      <c r="Y95" s="517"/>
      <c r="Z95" s="517"/>
      <c r="AA95" s="517"/>
    </row>
    <row r="96" spans="1:30" s="1" customFormat="1">
      <c r="A96" s="31" t="s">
        <v>30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29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69"/>
      <c r="B98" s="70"/>
      <c r="C98" s="70"/>
      <c r="D98" s="71"/>
      <c r="E98" s="71"/>
      <c r="F98" s="70"/>
      <c r="G98" s="70"/>
      <c r="H98" s="70"/>
    </row>
    <row r="99" spans="1:29" s="1" customFormat="1">
      <c r="A99" s="69"/>
      <c r="B99" s="70"/>
      <c r="C99" s="70"/>
      <c r="D99" s="71"/>
      <c r="E99" s="71"/>
      <c r="F99" s="70"/>
      <c r="G99" s="70"/>
      <c r="H99" s="70"/>
    </row>
    <row r="100" spans="1:29" s="1" customFormat="1">
      <c r="A100" s="70"/>
      <c r="B100" s="70"/>
      <c r="C100" s="70"/>
      <c r="D100" s="71"/>
      <c r="E100" s="71"/>
      <c r="F100" s="70"/>
      <c r="G100" s="70"/>
      <c r="H100" s="70"/>
      <c r="AB100" s="65" t="s">
        <v>55</v>
      </c>
      <c r="AC100" s="62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1:AD21"/>
    <mergeCell ref="AA22:AD22"/>
    <mergeCell ref="AA23:AD23"/>
    <mergeCell ref="S24:AA24"/>
    <mergeCell ref="K25:R25"/>
    <mergeCell ref="V25:AA25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56:AD56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9:AD69"/>
    <mergeCell ref="S70:AA70"/>
    <mergeCell ref="K71:R71"/>
    <mergeCell ref="V71:AA71"/>
    <mergeCell ref="K72:R72"/>
    <mergeCell ref="V72:AA72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Q75"/>
  <sheetViews>
    <sheetView workbookViewId="0">
      <pane ySplit="1" topLeftCell="A2" activePane="bottomLeft" state="frozen"/>
      <selection pane="bottomLeft" activeCell="F30" sqref="F30"/>
    </sheetView>
  </sheetViews>
  <sheetFormatPr defaultColWidth="0" defaultRowHeight="15" zeroHeight="1"/>
  <cols>
    <col min="1" max="1" width="7.85546875" customWidth="1"/>
    <col min="2" max="2" width="6.140625" customWidth="1"/>
    <col min="3" max="3" width="5.28515625" customWidth="1"/>
    <col min="4" max="4" width="6.28515625" customWidth="1"/>
    <col min="5" max="5" width="6.140625" customWidth="1"/>
    <col min="6" max="6" width="31.5703125" customWidth="1"/>
    <col min="7" max="7" width="10.7109375" bestFit="1" customWidth="1"/>
    <col min="8" max="8" width="9.140625" customWidth="1"/>
    <col min="9" max="9" width="20" customWidth="1"/>
    <col min="10" max="10" width="5.28515625" style="186" customWidth="1"/>
    <col min="11" max="11" width="9.85546875" customWidth="1"/>
    <col min="12" max="12" width="2.140625" customWidth="1"/>
    <col min="13" max="13" width="10.28515625" customWidth="1"/>
    <col min="14" max="14" width="7.5703125" customWidth="1"/>
    <col min="15" max="15" width="7.42578125" customWidth="1"/>
    <col min="16" max="16" width="8" customWidth="1"/>
    <col min="17" max="17" width="9.140625" customWidth="1"/>
  </cols>
  <sheetData>
    <row r="1" spans="1:17" s="75" customFormat="1" ht="30" customHeight="1" thickBot="1">
      <c r="A1" s="73" t="s">
        <v>49</v>
      </c>
      <c r="B1" s="74" t="s">
        <v>58</v>
      </c>
      <c r="C1" s="74" t="s">
        <v>59</v>
      </c>
      <c r="D1" s="74" t="s">
        <v>60</v>
      </c>
      <c r="E1" s="74" t="s">
        <v>61</v>
      </c>
      <c r="F1" s="73" t="s">
        <v>62</v>
      </c>
      <c r="G1" s="73" t="s">
        <v>63</v>
      </c>
      <c r="H1" s="73" t="s">
        <v>64</v>
      </c>
      <c r="I1" s="73" t="s">
        <v>65</v>
      </c>
      <c r="J1" s="185" t="s">
        <v>98</v>
      </c>
      <c r="K1" s="73"/>
      <c r="O1" s="75" t="s">
        <v>105</v>
      </c>
      <c r="P1" s="75" t="s">
        <v>106</v>
      </c>
    </row>
    <row r="2" spans="1:17">
      <c r="A2" s="346" t="str">
        <f>O2&amp;"-"&amp;P2</f>
        <v>501-3</v>
      </c>
      <c r="B2" s="347">
        <v>45</v>
      </c>
      <c r="C2" s="347">
        <v>1</v>
      </c>
      <c r="D2" s="347">
        <f>B2</f>
        <v>45</v>
      </c>
      <c r="E2" s="347">
        <v>301</v>
      </c>
      <c r="F2" s="347" t="s">
        <v>2380</v>
      </c>
      <c r="G2" s="509">
        <v>41280</v>
      </c>
      <c r="H2" s="510" t="s">
        <v>2381</v>
      </c>
      <c r="I2" s="347" t="s">
        <v>3302</v>
      </c>
      <c r="J2" s="348">
        <v>1</v>
      </c>
      <c r="K2" s="349" t="s">
        <v>2379</v>
      </c>
      <c r="L2" s="347"/>
      <c r="M2" s="347" t="str">
        <f>A2&amp;"-"&amp;B2</f>
        <v>501-3-45</v>
      </c>
      <c r="N2" s="347">
        <f>(330-327)/7</f>
        <v>0.42857142857142855</v>
      </c>
      <c r="O2" s="350">
        <v>501</v>
      </c>
      <c r="P2" s="351">
        <v>3</v>
      </c>
    </row>
    <row r="3" spans="1:17">
      <c r="A3" s="352" t="str">
        <f>O3&amp;"-"&amp;P3</f>
        <v>502-3</v>
      </c>
      <c r="B3" s="353">
        <v>56</v>
      </c>
      <c r="C3" s="353">
        <f>D2+1</f>
        <v>46</v>
      </c>
      <c r="D3" s="353">
        <f t="shared" ref="D3:D8" si="0">C3+B3-1</f>
        <v>101</v>
      </c>
      <c r="E3" s="354">
        <v>301</v>
      </c>
      <c r="F3" s="354" t="s">
        <v>2380</v>
      </c>
      <c r="G3" s="509">
        <v>41280</v>
      </c>
      <c r="H3" s="510" t="s">
        <v>2381</v>
      </c>
      <c r="I3" s="354" t="s">
        <v>3302</v>
      </c>
      <c r="J3" s="355">
        <v>2</v>
      </c>
      <c r="K3" s="356" t="s">
        <v>2379</v>
      </c>
      <c r="L3" s="353"/>
      <c r="M3" s="353" t="str">
        <f t="shared" ref="M3:M66" si="1">A3&amp;"-"&amp;B3</f>
        <v>502-3-56</v>
      </c>
      <c r="N3" s="357"/>
      <c r="O3" s="353">
        <v>502</v>
      </c>
      <c r="P3" s="358">
        <v>3</v>
      </c>
    </row>
    <row r="4" spans="1:17">
      <c r="A4" s="352" t="str">
        <f t="shared" ref="A4:A67" si="2">O4&amp;"-"&amp;P4</f>
        <v>507-3</v>
      </c>
      <c r="B4" s="353">
        <v>65</v>
      </c>
      <c r="C4" s="353">
        <f t="shared" ref="C4:C15" si="3">D3+1</f>
        <v>102</v>
      </c>
      <c r="D4" s="353">
        <f t="shared" si="0"/>
        <v>166</v>
      </c>
      <c r="E4" s="354">
        <v>301</v>
      </c>
      <c r="F4" s="354" t="s">
        <v>2380</v>
      </c>
      <c r="G4" s="509">
        <v>41280</v>
      </c>
      <c r="H4" s="510" t="s">
        <v>2381</v>
      </c>
      <c r="I4" s="354" t="s">
        <v>3302</v>
      </c>
      <c r="J4" s="355">
        <v>3</v>
      </c>
      <c r="K4" s="356" t="s">
        <v>2379</v>
      </c>
      <c r="L4" s="353"/>
      <c r="M4" s="353" t="str">
        <f t="shared" si="1"/>
        <v>507-3-65</v>
      </c>
      <c r="N4" s="353"/>
      <c r="O4" s="353">
        <v>507</v>
      </c>
      <c r="P4" s="358">
        <v>3</v>
      </c>
    </row>
    <row r="5" spans="1:17">
      <c r="A5" s="352" t="str">
        <f t="shared" si="2"/>
        <v>508-3</v>
      </c>
      <c r="B5" s="353">
        <v>28</v>
      </c>
      <c r="C5" s="353">
        <f t="shared" si="3"/>
        <v>167</v>
      </c>
      <c r="D5" s="353">
        <f t="shared" si="0"/>
        <v>194</v>
      </c>
      <c r="E5" s="354">
        <v>301</v>
      </c>
      <c r="F5" s="354" t="s">
        <v>2380</v>
      </c>
      <c r="G5" s="509">
        <v>41280</v>
      </c>
      <c r="H5" s="510" t="s">
        <v>2381</v>
      </c>
      <c r="I5" s="354" t="s">
        <v>3302</v>
      </c>
      <c r="J5" s="355">
        <v>4</v>
      </c>
      <c r="K5" s="356" t="s">
        <v>2379</v>
      </c>
      <c r="L5" s="353"/>
      <c r="M5" s="353" t="str">
        <f t="shared" si="1"/>
        <v>508-3-28</v>
      </c>
      <c r="N5" s="353"/>
      <c r="O5" s="353">
        <v>508</v>
      </c>
      <c r="P5" s="358">
        <v>3</v>
      </c>
    </row>
    <row r="6" spans="1:17">
      <c r="A6" s="352" t="str">
        <f t="shared" si="2"/>
        <v>609-3</v>
      </c>
      <c r="B6" s="353">
        <v>45</v>
      </c>
      <c r="C6" s="353">
        <f t="shared" si="3"/>
        <v>195</v>
      </c>
      <c r="D6" s="353">
        <f t="shared" si="0"/>
        <v>239</v>
      </c>
      <c r="E6" s="354">
        <v>301</v>
      </c>
      <c r="F6" s="354" t="s">
        <v>2380</v>
      </c>
      <c r="G6" s="509">
        <v>41280</v>
      </c>
      <c r="H6" s="510" t="s">
        <v>2381</v>
      </c>
      <c r="I6" s="354" t="s">
        <v>3302</v>
      </c>
      <c r="J6" s="355">
        <v>5</v>
      </c>
      <c r="K6" s="356" t="s">
        <v>2379</v>
      </c>
      <c r="L6" s="353"/>
      <c r="M6" s="353" t="str">
        <f t="shared" si="1"/>
        <v>609-3-45</v>
      </c>
      <c r="N6" s="353"/>
      <c r="O6" s="353">
        <v>609</v>
      </c>
      <c r="P6" s="358">
        <v>3</v>
      </c>
    </row>
    <row r="7" spans="1:17">
      <c r="A7" s="352" t="str">
        <f t="shared" si="2"/>
        <v>610-3</v>
      </c>
      <c r="B7" s="353">
        <v>45</v>
      </c>
      <c r="C7" s="353">
        <f t="shared" si="3"/>
        <v>240</v>
      </c>
      <c r="D7" s="353">
        <f t="shared" si="0"/>
        <v>284</v>
      </c>
      <c r="E7" s="354">
        <v>301</v>
      </c>
      <c r="F7" s="354" t="s">
        <v>2380</v>
      </c>
      <c r="G7" s="509">
        <v>41280</v>
      </c>
      <c r="H7" s="510" t="s">
        <v>2381</v>
      </c>
      <c r="I7" s="354" t="s">
        <v>3302</v>
      </c>
      <c r="J7" s="355">
        <v>6</v>
      </c>
      <c r="K7" s="356" t="s">
        <v>2379</v>
      </c>
      <c r="L7" s="353"/>
      <c r="M7" s="353" t="str">
        <f t="shared" si="1"/>
        <v>610-3-45</v>
      </c>
      <c r="N7" s="353"/>
      <c r="O7" s="353">
        <v>610</v>
      </c>
      <c r="P7" s="358">
        <v>3</v>
      </c>
    </row>
    <row r="8" spans="1:17" ht="15.75" thickBot="1">
      <c r="A8" s="359" t="str">
        <f t="shared" si="2"/>
        <v>623-3</v>
      </c>
      <c r="B8" s="360">
        <v>44</v>
      </c>
      <c r="C8" s="360">
        <f t="shared" si="3"/>
        <v>285</v>
      </c>
      <c r="D8" s="360">
        <f t="shared" si="0"/>
        <v>328</v>
      </c>
      <c r="E8" s="361">
        <v>301</v>
      </c>
      <c r="F8" s="361" t="s">
        <v>2380</v>
      </c>
      <c r="G8" s="509">
        <v>41280</v>
      </c>
      <c r="H8" s="510" t="s">
        <v>2381</v>
      </c>
      <c r="I8" s="361" t="s">
        <v>3302</v>
      </c>
      <c r="J8" s="362">
        <v>7</v>
      </c>
      <c r="K8" s="363" t="s">
        <v>2379</v>
      </c>
      <c r="L8" s="360"/>
      <c r="M8" s="360" t="str">
        <f t="shared" si="1"/>
        <v>623-3-44</v>
      </c>
      <c r="N8" s="360"/>
      <c r="O8" s="360">
        <v>623</v>
      </c>
      <c r="P8" s="364">
        <v>3</v>
      </c>
    </row>
    <row r="9" spans="1:17">
      <c r="A9" s="342" t="str">
        <f t="shared" si="2"/>
        <v>501-4</v>
      </c>
      <c r="B9" s="342">
        <v>45</v>
      </c>
      <c r="C9" s="342">
        <f t="shared" si="3"/>
        <v>329</v>
      </c>
      <c r="D9" s="342">
        <f t="shared" ref="D9:D15" si="4">C9+B9-1</f>
        <v>373</v>
      </c>
      <c r="E9" s="341">
        <v>301</v>
      </c>
      <c r="F9" s="341" t="s">
        <v>2380</v>
      </c>
      <c r="G9" s="343">
        <v>41280</v>
      </c>
      <c r="H9" s="342" t="s">
        <v>2383</v>
      </c>
      <c r="I9" s="341" t="s">
        <v>3302</v>
      </c>
      <c r="J9" s="344">
        <v>1</v>
      </c>
      <c r="K9" s="345" t="s">
        <v>2382</v>
      </c>
      <c r="L9" s="342"/>
      <c r="M9" s="342" t="str">
        <f t="shared" si="1"/>
        <v>501-4-45</v>
      </c>
      <c r="N9" s="342">
        <f>(183-181)/4</f>
        <v>0.5</v>
      </c>
      <c r="O9" s="342">
        <v>501</v>
      </c>
      <c r="P9" s="342">
        <v>4</v>
      </c>
    </row>
    <row r="10" spans="1:17">
      <c r="A10" t="str">
        <f t="shared" si="2"/>
        <v>507-4</v>
      </c>
      <c r="B10">
        <v>65</v>
      </c>
      <c r="C10">
        <f t="shared" si="3"/>
        <v>374</v>
      </c>
      <c r="D10">
        <f t="shared" si="4"/>
        <v>438</v>
      </c>
      <c r="E10" s="341">
        <v>301</v>
      </c>
      <c r="F10" s="341" t="s">
        <v>2380</v>
      </c>
      <c r="G10" s="343">
        <v>41280</v>
      </c>
      <c r="H10" s="342" t="s">
        <v>2383</v>
      </c>
      <c r="I10" s="341" t="s">
        <v>3302</v>
      </c>
      <c r="J10" s="186">
        <v>2</v>
      </c>
      <c r="K10" s="345" t="s">
        <v>2382</v>
      </c>
      <c r="M10" t="str">
        <f t="shared" si="1"/>
        <v>507-4-65</v>
      </c>
      <c r="O10">
        <v>507</v>
      </c>
      <c r="P10">
        <v>4</v>
      </c>
    </row>
    <row r="11" spans="1:17">
      <c r="A11" t="str">
        <f t="shared" si="2"/>
        <v>508-4</v>
      </c>
      <c r="B11">
        <v>28</v>
      </c>
      <c r="C11">
        <f t="shared" si="3"/>
        <v>439</v>
      </c>
      <c r="D11">
        <f t="shared" si="4"/>
        <v>466</v>
      </c>
      <c r="E11" s="341">
        <v>301</v>
      </c>
      <c r="F11" s="341" t="s">
        <v>2380</v>
      </c>
      <c r="G11" s="343">
        <v>41280</v>
      </c>
      <c r="H11" s="342" t="s">
        <v>2383</v>
      </c>
      <c r="I11" s="341" t="s">
        <v>3302</v>
      </c>
      <c r="J11" s="186">
        <v>3</v>
      </c>
      <c r="K11" s="345" t="s">
        <v>2382</v>
      </c>
      <c r="M11" t="str">
        <f t="shared" si="1"/>
        <v>508-4-28</v>
      </c>
      <c r="O11">
        <v>508</v>
      </c>
      <c r="P11">
        <v>4</v>
      </c>
    </row>
    <row r="12" spans="1:17" ht="15.75" thickBot="1">
      <c r="A12" t="str">
        <f t="shared" si="2"/>
        <v>609-4</v>
      </c>
      <c r="B12">
        <v>45</v>
      </c>
      <c r="C12">
        <f t="shared" si="3"/>
        <v>467</v>
      </c>
      <c r="D12">
        <f t="shared" si="4"/>
        <v>511</v>
      </c>
      <c r="E12" s="341">
        <v>301</v>
      </c>
      <c r="F12" s="341" t="s">
        <v>2380</v>
      </c>
      <c r="G12" s="343">
        <v>41280</v>
      </c>
      <c r="H12" s="342" t="s">
        <v>2383</v>
      </c>
      <c r="I12" s="341" t="s">
        <v>3302</v>
      </c>
      <c r="J12" s="186">
        <v>4</v>
      </c>
      <c r="K12" s="345" t="s">
        <v>2382</v>
      </c>
      <c r="M12" t="str">
        <f t="shared" si="1"/>
        <v>609-4-45</v>
      </c>
      <c r="O12">
        <v>609</v>
      </c>
      <c r="P12">
        <v>4</v>
      </c>
    </row>
    <row r="13" spans="1:17">
      <c r="A13" s="507" t="str">
        <f t="shared" si="2"/>
        <v>-</v>
      </c>
      <c r="B13" s="366"/>
      <c r="C13" s="366">
        <f t="shared" si="3"/>
        <v>512</v>
      </c>
      <c r="D13" s="366">
        <f t="shared" si="4"/>
        <v>511</v>
      </c>
      <c r="E13" s="366"/>
      <c r="F13" s="366"/>
      <c r="G13" s="500"/>
      <c r="H13" s="366"/>
      <c r="I13" s="365"/>
      <c r="J13" s="501"/>
      <c r="K13" s="504"/>
      <c r="L13" s="366"/>
      <c r="M13" s="366" t="str">
        <f t="shared" si="1"/>
        <v>--</v>
      </c>
      <c r="N13" s="366"/>
      <c r="O13" s="366"/>
      <c r="P13" s="506"/>
    </row>
    <row r="14" spans="1:17">
      <c r="A14" s="192" t="str">
        <f t="shared" si="2"/>
        <v>-</v>
      </c>
      <c r="B14" s="192"/>
      <c r="C14" s="192">
        <f t="shared" si="3"/>
        <v>512</v>
      </c>
      <c r="D14" s="192">
        <f t="shared" si="4"/>
        <v>511</v>
      </c>
      <c r="E14" s="192"/>
      <c r="F14" s="192"/>
      <c r="G14" s="502"/>
      <c r="H14" s="192"/>
      <c r="I14" s="354"/>
      <c r="J14" s="503"/>
      <c r="K14" s="505"/>
      <c r="L14" s="192"/>
      <c r="M14" s="192" t="str">
        <f t="shared" si="1"/>
        <v>--</v>
      </c>
      <c r="N14" s="192"/>
      <c r="O14" s="192"/>
      <c r="P14" s="192"/>
      <c r="Q14" s="353"/>
    </row>
    <row r="15" spans="1:17">
      <c r="A15" s="192" t="str">
        <f t="shared" si="2"/>
        <v>-</v>
      </c>
      <c r="B15" s="192"/>
      <c r="C15" s="192">
        <f t="shared" si="3"/>
        <v>512</v>
      </c>
      <c r="D15" s="192">
        <f t="shared" si="4"/>
        <v>511</v>
      </c>
      <c r="E15" s="192"/>
      <c r="F15" s="192"/>
      <c r="G15" s="502"/>
      <c r="H15" s="192"/>
      <c r="I15" s="354"/>
      <c r="J15" s="503"/>
      <c r="K15" s="505"/>
      <c r="L15" s="192"/>
      <c r="M15" s="192" t="str">
        <f t="shared" si="1"/>
        <v>--</v>
      </c>
      <c r="N15" s="192"/>
      <c r="O15" s="192"/>
      <c r="P15" s="192"/>
      <c r="Q15" s="353"/>
    </row>
    <row r="16" spans="1:17">
      <c r="A16" s="192" t="str">
        <f t="shared" si="2"/>
        <v>-</v>
      </c>
      <c r="B16" s="192"/>
      <c r="C16" s="192">
        <f t="shared" ref="C16:C24" si="5">D15+1</f>
        <v>512</v>
      </c>
      <c r="D16" s="192">
        <f t="shared" ref="D16:D24" si="6">C16+B16-1</f>
        <v>511</v>
      </c>
      <c r="E16" s="192"/>
      <c r="F16" s="192"/>
      <c r="G16" s="502"/>
      <c r="H16" s="192"/>
      <c r="I16" s="354"/>
      <c r="J16" s="503"/>
      <c r="K16" s="505"/>
      <c r="L16" s="192"/>
      <c r="M16" s="192" t="str">
        <f t="shared" si="1"/>
        <v>--</v>
      </c>
      <c r="N16" s="192"/>
      <c r="O16" s="192"/>
      <c r="P16" s="192"/>
      <c r="Q16" s="353"/>
    </row>
    <row r="17" spans="1:17">
      <c r="A17" s="192" t="str">
        <f t="shared" si="2"/>
        <v>-</v>
      </c>
      <c r="B17" s="192"/>
      <c r="C17" s="192">
        <f t="shared" si="5"/>
        <v>512</v>
      </c>
      <c r="D17" s="192">
        <f t="shared" si="6"/>
        <v>511</v>
      </c>
      <c r="E17" s="192"/>
      <c r="F17" s="192"/>
      <c r="G17" s="502"/>
      <c r="H17" s="192"/>
      <c r="I17" s="354"/>
      <c r="J17" s="503"/>
      <c r="K17" s="505"/>
      <c r="L17" s="192"/>
      <c r="M17" s="192" t="str">
        <f t="shared" si="1"/>
        <v>--</v>
      </c>
      <c r="N17" s="192"/>
      <c r="O17" s="192"/>
      <c r="P17" s="192"/>
      <c r="Q17" s="353"/>
    </row>
    <row r="18" spans="1:17">
      <c r="A18" s="192" t="str">
        <f t="shared" si="2"/>
        <v>-</v>
      </c>
      <c r="B18" s="192"/>
      <c r="C18" s="192">
        <f t="shared" si="5"/>
        <v>512</v>
      </c>
      <c r="D18" s="192">
        <f t="shared" si="6"/>
        <v>511</v>
      </c>
      <c r="E18" s="192"/>
      <c r="F18" s="192"/>
      <c r="G18" s="502"/>
      <c r="H18" s="192"/>
      <c r="I18" s="354"/>
      <c r="J18" s="503"/>
      <c r="K18" s="505"/>
      <c r="L18" s="192"/>
      <c r="M18" s="192" t="str">
        <f t="shared" si="1"/>
        <v>--</v>
      </c>
      <c r="N18" s="192"/>
      <c r="O18" s="192"/>
      <c r="P18" s="192"/>
      <c r="Q18" s="353"/>
    </row>
    <row r="19" spans="1:17">
      <c r="A19" s="192" t="str">
        <f t="shared" si="2"/>
        <v>-</v>
      </c>
      <c r="B19" s="192"/>
      <c r="C19" s="192">
        <f t="shared" si="5"/>
        <v>512</v>
      </c>
      <c r="D19" s="192">
        <f t="shared" si="6"/>
        <v>511</v>
      </c>
      <c r="E19" s="192"/>
      <c r="F19" s="192"/>
      <c r="G19" s="502"/>
      <c r="H19" s="192"/>
      <c r="I19" s="354"/>
      <c r="J19" s="503"/>
      <c r="K19" s="505"/>
      <c r="L19" s="192"/>
      <c r="M19" s="192" t="str">
        <f t="shared" si="1"/>
        <v>--</v>
      </c>
      <c r="N19" s="192"/>
      <c r="O19" s="192"/>
      <c r="P19" s="192"/>
      <c r="Q19" s="353"/>
    </row>
    <row r="20" spans="1:17">
      <c r="A20" s="192" t="str">
        <f t="shared" si="2"/>
        <v>-</v>
      </c>
      <c r="B20" s="192"/>
      <c r="C20" s="192">
        <f t="shared" si="5"/>
        <v>512</v>
      </c>
      <c r="D20" s="192">
        <f t="shared" si="6"/>
        <v>511</v>
      </c>
      <c r="E20" s="192"/>
      <c r="F20" s="192"/>
      <c r="G20" s="502"/>
      <c r="H20" s="192"/>
      <c r="I20" s="354"/>
      <c r="J20" s="503"/>
      <c r="K20" s="505"/>
      <c r="L20" s="192"/>
      <c r="M20" s="192" t="str">
        <f t="shared" si="1"/>
        <v>--</v>
      </c>
      <c r="N20" s="192"/>
      <c r="O20" s="192"/>
      <c r="P20" s="192"/>
      <c r="Q20" s="353"/>
    </row>
    <row r="21" spans="1:17">
      <c r="A21" s="192" t="str">
        <f t="shared" si="2"/>
        <v>-</v>
      </c>
      <c r="B21" s="192"/>
      <c r="C21" s="192">
        <f t="shared" si="5"/>
        <v>512</v>
      </c>
      <c r="D21" s="192">
        <f t="shared" si="6"/>
        <v>511</v>
      </c>
      <c r="E21" s="192"/>
      <c r="F21" s="192"/>
      <c r="G21" s="502"/>
      <c r="H21" s="192"/>
      <c r="I21" s="354"/>
      <c r="J21" s="503"/>
      <c r="K21" s="505"/>
      <c r="L21" s="192"/>
      <c r="M21" s="192" t="str">
        <f t="shared" si="1"/>
        <v>--</v>
      </c>
      <c r="N21" s="192"/>
      <c r="O21" s="192"/>
      <c r="P21" s="192"/>
      <c r="Q21" s="353"/>
    </row>
    <row r="22" spans="1:17">
      <c r="A22" s="192" t="str">
        <f t="shared" si="2"/>
        <v>-</v>
      </c>
      <c r="B22" s="192"/>
      <c r="C22" s="192">
        <f t="shared" si="5"/>
        <v>512</v>
      </c>
      <c r="D22" s="192">
        <f t="shared" si="6"/>
        <v>511</v>
      </c>
      <c r="E22" s="192"/>
      <c r="F22" s="192"/>
      <c r="G22" s="502"/>
      <c r="H22" s="192"/>
      <c r="I22" s="354"/>
      <c r="J22" s="503"/>
      <c r="K22" s="505"/>
      <c r="L22" s="192"/>
      <c r="M22" s="192" t="str">
        <f t="shared" si="1"/>
        <v>--</v>
      </c>
      <c r="N22" s="192"/>
      <c r="O22" s="192"/>
      <c r="P22" s="192"/>
      <c r="Q22" s="353"/>
    </row>
    <row r="23" spans="1:17">
      <c r="A23" s="192" t="str">
        <f t="shared" si="2"/>
        <v>-</v>
      </c>
      <c r="B23" s="192"/>
      <c r="C23" s="192">
        <f t="shared" si="5"/>
        <v>512</v>
      </c>
      <c r="D23" s="192">
        <f t="shared" si="6"/>
        <v>511</v>
      </c>
      <c r="E23" s="192"/>
      <c r="F23" s="192"/>
      <c r="G23" s="502"/>
      <c r="H23" s="192"/>
      <c r="I23" s="354"/>
      <c r="J23" s="503"/>
      <c r="K23" s="505"/>
      <c r="L23" s="192"/>
      <c r="M23" s="192" t="str">
        <f t="shared" si="1"/>
        <v>--</v>
      </c>
      <c r="N23" s="192"/>
      <c r="O23" s="192"/>
      <c r="P23" s="192"/>
      <c r="Q23" s="353"/>
    </row>
    <row r="24" spans="1:17">
      <c r="A24" s="192" t="str">
        <f t="shared" si="2"/>
        <v>-</v>
      </c>
      <c r="B24" s="192"/>
      <c r="C24" s="192">
        <f t="shared" si="5"/>
        <v>512</v>
      </c>
      <c r="D24" s="192">
        <f t="shared" si="6"/>
        <v>511</v>
      </c>
      <c r="E24" s="192"/>
      <c r="F24" s="192"/>
      <c r="G24" s="502"/>
      <c r="H24" s="192"/>
      <c r="I24" s="354"/>
      <c r="J24" s="503"/>
      <c r="K24" s="505"/>
      <c r="L24" s="192"/>
      <c r="M24" s="192" t="str">
        <f t="shared" si="1"/>
        <v>--</v>
      </c>
      <c r="N24" s="192"/>
      <c r="O24" s="192"/>
      <c r="P24" s="192"/>
      <c r="Q24" s="353"/>
    </row>
    <row r="25" spans="1:17">
      <c r="A25" s="192" t="str">
        <f t="shared" si="2"/>
        <v>-</v>
      </c>
      <c r="B25" s="192"/>
      <c r="C25" s="192">
        <f t="shared" ref="C25:C75" si="7">D24+1</f>
        <v>512</v>
      </c>
      <c r="D25" s="192">
        <f t="shared" ref="D25:D75" si="8">C25+B25-1</f>
        <v>511</v>
      </c>
      <c r="E25" s="192"/>
      <c r="F25" s="192"/>
      <c r="G25" s="502"/>
      <c r="H25" s="192"/>
      <c r="I25" s="354"/>
      <c r="J25" s="503"/>
      <c r="K25" s="505"/>
      <c r="L25" s="192"/>
      <c r="M25" s="192" t="str">
        <f t="shared" si="1"/>
        <v>--</v>
      </c>
      <c r="N25" s="192"/>
      <c r="O25" s="192"/>
      <c r="P25" s="192"/>
      <c r="Q25" s="353"/>
    </row>
    <row r="26" spans="1:17">
      <c r="A26" s="192" t="str">
        <f t="shared" si="2"/>
        <v>-</v>
      </c>
      <c r="B26" s="192"/>
      <c r="C26" s="192">
        <f t="shared" si="7"/>
        <v>512</v>
      </c>
      <c r="D26" s="192">
        <f t="shared" si="8"/>
        <v>511</v>
      </c>
      <c r="E26" s="192"/>
      <c r="F26" s="192"/>
      <c r="G26" s="502"/>
      <c r="H26" s="192"/>
      <c r="I26" s="354"/>
      <c r="J26" s="503"/>
      <c r="K26" s="505"/>
      <c r="L26" s="192"/>
      <c r="M26" s="192" t="str">
        <f t="shared" si="1"/>
        <v>--</v>
      </c>
      <c r="N26" s="192"/>
      <c r="O26" s="192"/>
      <c r="P26" s="192"/>
      <c r="Q26" s="353"/>
    </row>
    <row r="27" spans="1:17">
      <c r="A27" s="192" t="str">
        <f t="shared" si="2"/>
        <v>-</v>
      </c>
      <c r="B27" s="192"/>
      <c r="C27" s="192">
        <f t="shared" si="7"/>
        <v>512</v>
      </c>
      <c r="D27" s="192">
        <f t="shared" si="8"/>
        <v>511</v>
      </c>
      <c r="E27" s="192"/>
      <c r="F27" s="192"/>
      <c r="G27" s="502"/>
      <c r="H27" s="192"/>
      <c r="I27" s="354"/>
      <c r="J27" s="503"/>
      <c r="K27" s="505"/>
      <c r="L27" s="192"/>
      <c r="M27" s="192" t="str">
        <f t="shared" si="1"/>
        <v>--</v>
      </c>
      <c r="N27" s="192"/>
      <c r="O27" s="192"/>
      <c r="P27" s="192"/>
      <c r="Q27" s="353"/>
    </row>
    <row r="28" spans="1:17">
      <c r="A28" s="192" t="str">
        <f t="shared" si="2"/>
        <v>-</v>
      </c>
      <c r="B28" s="192"/>
      <c r="C28" s="192">
        <f t="shared" si="7"/>
        <v>512</v>
      </c>
      <c r="D28" s="192">
        <f t="shared" si="8"/>
        <v>511</v>
      </c>
      <c r="E28" s="192"/>
      <c r="F28" s="192"/>
      <c r="G28" s="502"/>
      <c r="H28" s="192"/>
      <c r="I28" s="354"/>
      <c r="J28" s="503"/>
      <c r="K28" s="505"/>
      <c r="L28" s="192"/>
      <c r="M28" s="192" t="str">
        <f t="shared" si="1"/>
        <v>--</v>
      </c>
      <c r="N28" s="192"/>
      <c r="O28" s="192"/>
      <c r="P28" s="192"/>
      <c r="Q28" s="353"/>
    </row>
    <row r="29" spans="1:17">
      <c r="A29" s="192" t="str">
        <f t="shared" si="2"/>
        <v>-</v>
      </c>
      <c r="B29" s="192"/>
      <c r="C29" s="192">
        <f t="shared" si="7"/>
        <v>512</v>
      </c>
      <c r="D29" s="508">
        <f t="shared" si="8"/>
        <v>511</v>
      </c>
      <c r="E29" s="192"/>
      <c r="F29" s="192"/>
      <c r="G29" s="502"/>
      <c r="H29" s="192"/>
      <c r="I29" s="354"/>
      <c r="J29" s="503"/>
      <c r="K29" s="505"/>
      <c r="L29" s="192"/>
      <c r="M29" s="192" t="str">
        <f t="shared" si="1"/>
        <v>--</v>
      </c>
      <c r="N29" s="192"/>
      <c r="O29" s="192"/>
      <c r="P29" s="192"/>
      <c r="Q29" s="353"/>
    </row>
    <row r="30" spans="1:17">
      <c r="A30" s="192" t="str">
        <f t="shared" si="2"/>
        <v>-</v>
      </c>
      <c r="B30" s="192"/>
      <c r="C30" s="508">
        <v>1472</v>
      </c>
      <c r="D30" s="192">
        <f t="shared" si="8"/>
        <v>1471</v>
      </c>
      <c r="E30" s="192"/>
      <c r="F30" s="192"/>
      <c r="G30" s="502"/>
      <c r="H30" s="192"/>
      <c r="I30" s="354"/>
      <c r="J30" s="503"/>
      <c r="K30" s="505"/>
      <c r="L30" s="192"/>
      <c r="M30" s="192" t="str">
        <f t="shared" si="1"/>
        <v>--</v>
      </c>
      <c r="N30" s="192"/>
      <c r="O30" s="192"/>
      <c r="P30" s="192"/>
      <c r="Q30" s="353"/>
    </row>
    <row r="31" spans="1:17">
      <c r="A31" s="192" t="str">
        <f t="shared" si="2"/>
        <v>-</v>
      </c>
      <c r="B31" s="192"/>
      <c r="C31" s="192">
        <f t="shared" si="7"/>
        <v>1472</v>
      </c>
      <c r="D31" s="192">
        <f t="shared" si="8"/>
        <v>1471</v>
      </c>
      <c r="E31" s="192"/>
      <c r="F31" s="192"/>
      <c r="G31" s="502"/>
      <c r="H31" s="192"/>
      <c r="I31" s="354"/>
      <c r="J31" s="503"/>
      <c r="K31" s="505"/>
      <c r="L31" s="192"/>
      <c r="M31" s="192" t="str">
        <f t="shared" si="1"/>
        <v>--</v>
      </c>
      <c r="N31" s="192"/>
      <c r="O31" s="192"/>
      <c r="P31" s="192"/>
      <c r="Q31" s="353"/>
    </row>
    <row r="32" spans="1:17">
      <c r="A32" s="192" t="str">
        <f t="shared" si="2"/>
        <v>-</v>
      </c>
      <c r="B32" s="192"/>
      <c r="C32" s="192">
        <f t="shared" si="7"/>
        <v>1472</v>
      </c>
      <c r="D32" s="192">
        <f t="shared" si="8"/>
        <v>1471</v>
      </c>
      <c r="E32" s="192"/>
      <c r="F32" s="192"/>
      <c r="G32" s="502"/>
      <c r="H32" s="192"/>
      <c r="I32" s="354"/>
      <c r="J32" s="503"/>
      <c r="K32" s="505"/>
      <c r="L32" s="192"/>
      <c r="M32" s="192" t="str">
        <f t="shared" si="1"/>
        <v>--</v>
      </c>
      <c r="N32" s="192"/>
      <c r="O32" s="192"/>
      <c r="P32" s="192"/>
      <c r="Q32" s="353"/>
    </row>
    <row r="33" spans="1:17">
      <c r="A33" s="192" t="str">
        <f t="shared" si="2"/>
        <v>-</v>
      </c>
      <c r="B33" s="192"/>
      <c r="C33" s="192">
        <f t="shared" si="7"/>
        <v>1472</v>
      </c>
      <c r="D33" s="192">
        <f t="shared" si="8"/>
        <v>1471</v>
      </c>
      <c r="E33" s="192"/>
      <c r="F33" s="192"/>
      <c r="G33" s="502"/>
      <c r="H33" s="192"/>
      <c r="I33" s="354"/>
      <c r="J33" s="503"/>
      <c r="K33" s="505"/>
      <c r="L33" s="192"/>
      <c r="M33" s="192" t="str">
        <f t="shared" si="1"/>
        <v>--</v>
      </c>
      <c r="N33" s="192"/>
      <c r="O33" s="192"/>
      <c r="P33" s="192"/>
      <c r="Q33" s="353"/>
    </row>
    <row r="34" spans="1:17">
      <c r="A34" s="192" t="str">
        <f t="shared" si="2"/>
        <v>-</v>
      </c>
      <c r="B34" s="192"/>
      <c r="C34" s="192">
        <f t="shared" si="7"/>
        <v>1472</v>
      </c>
      <c r="D34" s="192">
        <f t="shared" si="8"/>
        <v>1471</v>
      </c>
      <c r="E34" s="192"/>
      <c r="F34" s="192"/>
      <c r="G34" s="502"/>
      <c r="H34" s="192"/>
      <c r="I34" s="354"/>
      <c r="J34" s="503"/>
      <c r="K34" s="505"/>
      <c r="L34" s="192"/>
      <c r="M34" s="192" t="str">
        <f t="shared" si="1"/>
        <v>--</v>
      </c>
      <c r="N34" s="192"/>
      <c r="O34" s="192"/>
      <c r="P34" s="192"/>
      <c r="Q34" s="353"/>
    </row>
    <row r="35" spans="1:17">
      <c r="A35" s="192" t="str">
        <f t="shared" si="2"/>
        <v>-</v>
      </c>
      <c r="B35" s="192"/>
      <c r="C35" s="192">
        <f t="shared" si="7"/>
        <v>1472</v>
      </c>
      <c r="D35" s="192">
        <f t="shared" si="8"/>
        <v>1471</v>
      </c>
      <c r="E35" s="192"/>
      <c r="F35" s="192"/>
      <c r="G35" s="502"/>
      <c r="H35" s="192"/>
      <c r="I35" s="354"/>
      <c r="J35" s="503"/>
      <c r="K35" s="505"/>
      <c r="L35" s="192"/>
      <c r="M35" s="192" t="str">
        <f t="shared" si="1"/>
        <v>--</v>
      </c>
      <c r="N35" s="192"/>
      <c r="O35" s="192"/>
      <c r="P35" s="192"/>
      <c r="Q35" s="353"/>
    </row>
    <row r="36" spans="1:17">
      <c r="A36" s="192" t="str">
        <f t="shared" si="2"/>
        <v>-</v>
      </c>
      <c r="B36" s="192"/>
      <c r="C36" s="192">
        <f t="shared" si="7"/>
        <v>1472</v>
      </c>
      <c r="D36" s="192">
        <f t="shared" si="8"/>
        <v>1471</v>
      </c>
      <c r="E36" s="192"/>
      <c r="F36" s="192"/>
      <c r="G36" s="502"/>
      <c r="H36" s="192"/>
      <c r="I36" s="192"/>
      <c r="J36" s="503"/>
      <c r="K36" s="505"/>
      <c r="L36" s="192"/>
      <c r="M36" s="192" t="str">
        <f t="shared" si="1"/>
        <v>--</v>
      </c>
      <c r="N36" s="192"/>
      <c r="O36" s="192"/>
      <c r="P36" s="192"/>
      <c r="Q36" s="353"/>
    </row>
    <row r="37" spans="1:17">
      <c r="A37" t="str">
        <f t="shared" si="2"/>
        <v>-</v>
      </c>
      <c r="C37">
        <f t="shared" si="7"/>
        <v>1472</v>
      </c>
      <c r="D37">
        <f t="shared" si="8"/>
        <v>1471</v>
      </c>
      <c r="G37" s="76"/>
      <c r="K37" s="77"/>
      <c r="M37" t="str">
        <f t="shared" si="1"/>
        <v>--</v>
      </c>
    </row>
    <row r="38" spans="1:17" hidden="1">
      <c r="A38" t="str">
        <f t="shared" si="2"/>
        <v>-</v>
      </c>
      <c r="C38">
        <f t="shared" si="7"/>
        <v>1472</v>
      </c>
      <c r="D38">
        <f t="shared" si="8"/>
        <v>1471</v>
      </c>
      <c r="G38" s="76"/>
      <c r="K38" s="77"/>
      <c r="M38" t="str">
        <f t="shared" si="1"/>
        <v>--</v>
      </c>
    </row>
    <row r="39" spans="1:17" hidden="1">
      <c r="A39" t="str">
        <f t="shared" si="2"/>
        <v>-</v>
      </c>
      <c r="C39">
        <f t="shared" si="7"/>
        <v>1472</v>
      </c>
      <c r="D39">
        <f t="shared" si="8"/>
        <v>1471</v>
      </c>
      <c r="G39" s="76"/>
      <c r="K39" s="77"/>
      <c r="M39" t="str">
        <f t="shared" si="1"/>
        <v>--</v>
      </c>
    </row>
    <row r="40" spans="1:17" hidden="1">
      <c r="A40" t="str">
        <f t="shared" si="2"/>
        <v>-</v>
      </c>
      <c r="C40">
        <f t="shared" si="7"/>
        <v>1472</v>
      </c>
      <c r="D40">
        <f t="shared" si="8"/>
        <v>1471</v>
      </c>
      <c r="G40" s="76"/>
      <c r="K40" s="77"/>
      <c r="M40" t="str">
        <f t="shared" si="1"/>
        <v>--</v>
      </c>
    </row>
    <row r="41" spans="1:17" hidden="1">
      <c r="A41" t="str">
        <f t="shared" si="2"/>
        <v>-</v>
      </c>
      <c r="C41">
        <f t="shared" si="7"/>
        <v>1472</v>
      </c>
      <c r="D41">
        <f t="shared" si="8"/>
        <v>1471</v>
      </c>
      <c r="G41" s="76"/>
      <c r="K41" s="77"/>
      <c r="M41" t="str">
        <f t="shared" si="1"/>
        <v>--</v>
      </c>
    </row>
    <row r="42" spans="1:17" hidden="1">
      <c r="A42" t="str">
        <f t="shared" si="2"/>
        <v>-</v>
      </c>
      <c r="C42">
        <f t="shared" si="7"/>
        <v>1472</v>
      </c>
      <c r="D42">
        <f t="shared" si="8"/>
        <v>1471</v>
      </c>
      <c r="G42" s="76"/>
      <c r="K42" s="77"/>
      <c r="M42" t="str">
        <f t="shared" si="1"/>
        <v>--</v>
      </c>
    </row>
    <row r="43" spans="1:17" hidden="1">
      <c r="A43" t="str">
        <f t="shared" si="2"/>
        <v>-</v>
      </c>
      <c r="C43">
        <f t="shared" si="7"/>
        <v>1472</v>
      </c>
      <c r="D43">
        <f t="shared" si="8"/>
        <v>1471</v>
      </c>
      <c r="G43" s="76"/>
      <c r="K43" s="77"/>
      <c r="M43" t="str">
        <f t="shared" si="1"/>
        <v>--</v>
      </c>
    </row>
    <row r="44" spans="1:17" hidden="1">
      <c r="A44" t="str">
        <f t="shared" si="2"/>
        <v>-</v>
      </c>
      <c r="C44">
        <f t="shared" si="7"/>
        <v>1472</v>
      </c>
      <c r="D44">
        <f t="shared" si="8"/>
        <v>1471</v>
      </c>
      <c r="G44" s="76"/>
      <c r="K44" s="77"/>
      <c r="M44" t="str">
        <f t="shared" si="1"/>
        <v>--</v>
      </c>
    </row>
    <row r="45" spans="1:17" hidden="1">
      <c r="A45" t="str">
        <f t="shared" si="2"/>
        <v>-</v>
      </c>
      <c r="C45">
        <f t="shared" si="7"/>
        <v>1472</v>
      </c>
      <c r="D45">
        <f t="shared" si="8"/>
        <v>1471</v>
      </c>
      <c r="G45" s="76"/>
      <c r="K45" s="77"/>
      <c r="M45" t="str">
        <f t="shared" si="1"/>
        <v>--</v>
      </c>
    </row>
    <row r="46" spans="1:17" hidden="1">
      <c r="A46" t="str">
        <f t="shared" si="2"/>
        <v>-</v>
      </c>
      <c r="C46">
        <f t="shared" si="7"/>
        <v>1472</v>
      </c>
      <c r="D46">
        <f t="shared" si="8"/>
        <v>1471</v>
      </c>
      <c r="G46" s="76"/>
      <c r="K46" s="77"/>
      <c r="M46" t="str">
        <f t="shared" si="1"/>
        <v>--</v>
      </c>
    </row>
    <row r="47" spans="1:17" hidden="1">
      <c r="A47" t="str">
        <f t="shared" si="2"/>
        <v>-</v>
      </c>
      <c r="C47">
        <f t="shared" si="7"/>
        <v>1472</v>
      </c>
      <c r="D47">
        <f t="shared" si="8"/>
        <v>1471</v>
      </c>
      <c r="G47" s="76"/>
      <c r="K47" s="77"/>
      <c r="M47" t="str">
        <f t="shared" si="1"/>
        <v>--</v>
      </c>
    </row>
    <row r="48" spans="1:17" hidden="1">
      <c r="A48" t="str">
        <f t="shared" si="2"/>
        <v>-</v>
      </c>
      <c r="C48">
        <f t="shared" si="7"/>
        <v>1472</v>
      </c>
      <c r="D48">
        <f t="shared" si="8"/>
        <v>1471</v>
      </c>
      <c r="G48" s="76"/>
      <c r="K48" s="77"/>
      <c r="M48" t="str">
        <f t="shared" si="1"/>
        <v>--</v>
      </c>
    </row>
    <row r="49" spans="1:13" hidden="1">
      <c r="A49" t="str">
        <f t="shared" si="2"/>
        <v>-</v>
      </c>
      <c r="C49">
        <f t="shared" si="7"/>
        <v>1472</v>
      </c>
      <c r="D49">
        <f t="shared" si="8"/>
        <v>1471</v>
      </c>
      <c r="G49" s="76"/>
      <c r="K49" s="77"/>
      <c r="M49" t="str">
        <f t="shared" si="1"/>
        <v>--</v>
      </c>
    </row>
    <row r="50" spans="1:13" hidden="1">
      <c r="A50" t="str">
        <f t="shared" si="2"/>
        <v>-</v>
      </c>
      <c r="C50">
        <f t="shared" si="7"/>
        <v>1472</v>
      </c>
      <c r="D50">
        <f t="shared" si="8"/>
        <v>1471</v>
      </c>
      <c r="G50" s="76"/>
      <c r="K50" s="77"/>
      <c r="M50" t="str">
        <f t="shared" si="1"/>
        <v>--</v>
      </c>
    </row>
    <row r="51" spans="1:13" hidden="1">
      <c r="A51" t="str">
        <f t="shared" si="2"/>
        <v>-</v>
      </c>
      <c r="C51">
        <f t="shared" si="7"/>
        <v>1472</v>
      </c>
      <c r="D51">
        <f t="shared" si="8"/>
        <v>1471</v>
      </c>
      <c r="G51" s="76"/>
      <c r="K51" s="77"/>
      <c r="M51" t="str">
        <f t="shared" si="1"/>
        <v>--</v>
      </c>
    </row>
    <row r="52" spans="1:13" hidden="1">
      <c r="A52" t="str">
        <f t="shared" si="2"/>
        <v>-</v>
      </c>
      <c r="C52">
        <f t="shared" si="7"/>
        <v>1472</v>
      </c>
      <c r="D52">
        <f t="shared" si="8"/>
        <v>1471</v>
      </c>
      <c r="G52" s="76"/>
      <c r="K52" s="78"/>
      <c r="M52" t="str">
        <f t="shared" si="1"/>
        <v>--</v>
      </c>
    </row>
    <row r="53" spans="1:13" hidden="1">
      <c r="A53" t="str">
        <f t="shared" si="2"/>
        <v>-</v>
      </c>
      <c r="C53">
        <f t="shared" si="7"/>
        <v>1472</v>
      </c>
      <c r="D53">
        <f t="shared" si="8"/>
        <v>1471</v>
      </c>
      <c r="G53" s="76"/>
      <c r="K53" s="78"/>
      <c r="M53" t="str">
        <f t="shared" si="1"/>
        <v>--</v>
      </c>
    </row>
    <row r="54" spans="1:13" hidden="1">
      <c r="A54" t="str">
        <f t="shared" si="2"/>
        <v>-</v>
      </c>
      <c r="C54">
        <f t="shared" si="7"/>
        <v>1472</v>
      </c>
      <c r="D54">
        <f t="shared" si="8"/>
        <v>1471</v>
      </c>
      <c r="G54" s="76"/>
      <c r="K54" s="78"/>
      <c r="M54" t="str">
        <f t="shared" si="1"/>
        <v>--</v>
      </c>
    </row>
    <row r="55" spans="1:13" hidden="1">
      <c r="A55" t="str">
        <f t="shared" si="2"/>
        <v>-</v>
      </c>
      <c r="C55">
        <f t="shared" si="7"/>
        <v>1472</v>
      </c>
      <c r="D55">
        <f t="shared" si="8"/>
        <v>1471</v>
      </c>
      <c r="G55" s="76"/>
      <c r="K55" s="78"/>
      <c r="M55" t="str">
        <f t="shared" si="1"/>
        <v>--</v>
      </c>
    </row>
    <row r="56" spans="1:13" hidden="1">
      <c r="A56" t="str">
        <f t="shared" si="2"/>
        <v>-</v>
      </c>
      <c r="C56">
        <f t="shared" si="7"/>
        <v>1472</v>
      </c>
      <c r="D56">
        <f t="shared" si="8"/>
        <v>1471</v>
      </c>
      <c r="G56" s="76"/>
      <c r="K56" s="78"/>
      <c r="M56" t="str">
        <f t="shared" si="1"/>
        <v>--</v>
      </c>
    </row>
    <row r="57" spans="1:13" hidden="1">
      <c r="A57" t="str">
        <f t="shared" si="2"/>
        <v>-</v>
      </c>
      <c r="C57">
        <f t="shared" si="7"/>
        <v>1472</v>
      </c>
      <c r="D57">
        <f t="shared" si="8"/>
        <v>1471</v>
      </c>
      <c r="G57" s="76"/>
      <c r="K57" s="78"/>
      <c r="M57" t="str">
        <f t="shared" si="1"/>
        <v>--</v>
      </c>
    </row>
    <row r="58" spans="1:13" hidden="1">
      <c r="A58" t="str">
        <f t="shared" si="2"/>
        <v>-</v>
      </c>
      <c r="C58">
        <f t="shared" si="7"/>
        <v>1472</v>
      </c>
      <c r="D58">
        <f t="shared" si="8"/>
        <v>1471</v>
      </c>
      <c r="G58" s="76"/>
      <c r="K58" s="78"/>
      <c r="M58" t="str">
        <f t="shared" si="1"/>
        <v>--</v>
      </c>
    </row>
    <row r="59" spans="1:13" hidden="1">
      <c r="A59" t="str">
        <f t="shared" si="2"/>
        <v>-</v>
      </c>
      <c r="C59">
        <f t="shared" si="7"/>
        <v>1472</v>
      </c>
      <c r="D59">
        <f t="shared" si="8"/>
        <v>1471</v>
      </c>
      <c r="G59" s="76"/>
      <c r="K59" s="78"/>
      <c r="M59" t="str">
        <f t="shared" si="1"/>
        <v>--</v>
      </c>
    </row>
    <row r="60" spans="1:13" hidden="1">
      <c r="A60" t="str">
        <f t="shared" si="2"/>
        <v>-</v>
      </c>
      <c r="C60">
        <f t="shared" si="7"/>
        <v>1472</v>
      </c>
      <c r="D60">
        <f t="shared" si="8"/>
        <v>1471</v>
      </c>
      <c r="G60" s="76"/>
      <c r="K60" s="78"/>
      <c r="M60" t="str">
        <f t="shared" si="1"/>
        <v>--</v>
      </c>
    </row>
    <row r="61" spans="1:13" hidden="1">
      <c r="A61" t="str">
        <f t="shared" si="2"/>
        <v>-</v>
      </c>
      <c r="C61">
        <f t="shared" si="7"/>
        <v>1472</v>
      </c>
      <c r="D61">
        <f t="shared" si="8"/>
        <v>1471</v>
      </c>
      <c r="G61" s="76"/>
      <c r="K61" s="78"/>
      <c r="M61" t="str">
        <f t="shared" si="1"/>
        <v>--</v>
      </c>
    </row>
    <row r="62" spans="1:13" hidden="1">
      <c r="A62" t="str">
        <f t="shared" si="2"/>
        <v>-</v>
      </c>
      <c r="C62">
        <f t="shared" si="7"/>
        <v>1472</v>
      </c>
      <c r="D62">
        <f t="shared" si="8"/>
        <v>1471</v>
      </c>
      <c r="G62" s="76"/>
      <c r="K62" s="78"/>
      <c r="M62" t="str">
        <f t="shared" si="1"/>
        <v>--</v>
      </c>
    </row>
    <row r="63" spans="1:13" hidden="1">
      <c r="A63" t="str">
        <f t="shared" si="2"/>
        <v>-</v>
      </c>
      <c r="C63">
        <f t="shared" si="7"/>
        <v>1472</v>
      </c>
      <c r="D63">
        <f t="shared" si="8"/>
        <v>1471</v>
      </c>
      <c r="G63" s="76"/>
      <c r="K63" s="78"/>
      <c r="M63" t="str">
        <f t="shared" si="1"/>
        <v>--</v>
      </c>
    </row>
    <row r="64" spans="1:13" hidden="1">
      <c r="A64" t="str">
        <f t="shared" si="2"/>
        <v>-</v>
      </c>
      <c r="C64">
        <f t="shared" si="7"/>
        <v>1472</v>
      </c>
      <c r="D64">
        <f t="shared" si="8"/>
        <v>1471</v>
      </c>
      <c r="G64" s="76"/>
      <c r="K64" s="78"/>
      <c r="M64" t="str">
        <f t="shared" si="1"/>
        <v>--</v>
      </c>
    </row>
    <row r="65" spans="1:13" hidden="1">
      <c r="A65" t="str">
        <f t="shared" si="2"/>
        <v>-</v>
      </c>
      <c r="C65">
        <f t="shared" si="7"/>
        <v>1472</v>
      </c>
      <c r="D65">
        <f t="shared" si="8"/>
        <v>1471</v>
      </c>
      <c r="G65" s="76"/>
      <c r="K65" s="77"/>
      <c r="M65" t="str">
        <f t="shared" si="1"/>
        <v>--</v>
      </c>
    </row>
    <row r="66" spans="1:13" hidden="1">
      <c r="A66" t="str">
        <f t="shared" si="2"/>
        <v>-</v>
      </c>
      <c r="C66">
        <f t="shared" si="7"/>
        <v>1472</v>
      </c>
      <c r="D66">
        <f t="shared" si="8"/>
        <v>1471</v>
      </c>
      <c r="G66" s="76"/>
      <c r="K66" s="77"/>
      <c r="M66" t="str">
        <f t="shared" si="1"/>
        <v>--</v>
      </c>
    </row>
    <row r="67" spans="1:13" hidden="1">
      <c r="A67" t="str">
        <f t="shared" si="2"/>
        <v>-</v>
      </c>
      <c r="C67">
        <f t="shared" si="7"/>
        <v>1472</v>
      </c>
      <c r="D67">
        <f t="shared" si="8"/>
        <v>1471</v>
      </c>
      <c r="G67" s="76"/>
      <c r="K67" s="77"/>
      <c r="M67" t="str">
        <f t="shared" ref="M67:M75" si="9">A67&amp;"-"&amp;B67</f>
        <v>--</v>
      </c>
    </row>
    <row r="68" spans="1:13" hidden="1">
      <c r="A68" t="str">
        <f t="shared" ref="A68:A75" si="10">O68&amp;"-"&amp;P68</f>
        <v>-</v>
      </c>
      <c r="C68">
        <f t="shared" si="7"/>
        <v>1472</v>
      </c>
      <c r="D68">
        <f t="shared" si="8"/>
        <v>1471</v>
      </c>
      <c r="G68" s="76"/>
      <c r="K68" s="77"/>
      <c r="M68" t="str">
        <f t="shared" si="9"/>
        <v>--</v>
      </c>
    </row>
    <row r="69" spans="1:13" hidden="1">
      <c r="A69" t="str">
        <f t="shared" si="10"/>
        <v>-</v>
      </c>
      <c r="C69">
        <f t="shared" si="7"/>
        <v>1472</v>
      </c>
      <c r="D69">
        <f t="shared" si="8"/>
        <v>1471</v>
      </c>
      <c r="G69" s="76"/>
      <c r="K69" s="77"/>
      <c r="M69" t="str">
        <f t="shared" si="9"/>
        <v>--</v>
      </c>
    </row>
    <row r="70" spans="1:13" hidden="1">
      <c r="A70" t="str">
        <f t="shared" si="10"/>
        <v>-</v>
      </c>
      <c r="C70">
        <f t="shared" si="7"/>
        <v>1472</v>
      </c>
      <c r="D70">
        <f t="shared" si="8"/>
        <v>1471</v>
      </c>
      <c r="G70" s="76"/>
      <c r="K70" s="77"/>
      <c r="M70" t="str">
        <f t="shared" si="9"/>
        <v>--</v>
      </c>
    </row>
    <row r="71" spans="1:13" hidden="1">
      <c r="A71" t="str">
        <f t="shared" si="10"/>
        <v>-</v>
      </c>
      <c r="C71">
        <f t="shared" si="7"/>
        <v>1472</v>
      </c>
      <c r="D71">
        <f t="shared" si="8"/>
        <v>1471</v>
      </c>
      <c r="G71" s="76"/>
      <c r="K71" s="77"/>
      <c r="M71" t="str">
        <f t="shared" si="9"/>
        <v>--</v>
      </c>
    </row>
    <row r="72" spans="1:13" hidden="1">
      <c r="A72" t="str">
        <f t="shared" si="10"/>
        <v>-</v>
      </c>
      <c r="C72">
        <f t="shared" si="7"/>
        <v>1472</v>
      </c>
      <c r="D72">
        <f t="shared" si="8"/>
        <v>1471</v>
      </c>
      <c r="G72" s="76"/>
      <c r="K72" s="77"/>
      <c r="M72" t="str">
        <f t="shared" si="9"/>
        <v>--</v>
      </c>
    </row>
    <row r="73" spans="1:13" hidden="1">
      <c r="A73" t="str">
        <f t="shared" si="10"/>
        <v>-</v>
      </c>
      <c r="C73">
        <f t="shared" si="7"/>
        <v>1472</v>
      </c>
      <c r="D73">
        <f t="shared" si="8"/>
        <v>1471</v>
      </c>
      <c r="G73" s="76"/>
      <c r="K73" s="77"/>
      <c r="M73" t="str">
        <f t="shared" si="9"/>
        <v>--</v>
      </c>
    </row>
    <row r="74" spans="1:13" hidden="1">
      <c r="A74" t="str">
        <f t="shared" si="10"/>
        <v>-</v>
      </c>
      <c r="C74">
        <f t="shared" si="7"/>
        <v>1472</v>
      </c>
      <c r="D74">
        <f t="shared" si="8"/>
        <v>1471</v>
      </c>
      <c r="G74" s="76"/>
      <c r="K74" s="77"/>
      <c r="M74" t="str">
        <f t="shared" si="9"/>
        <v>--</v>
      </c>
    </row>
    <row r="75" spans="1:13" hidden="1">
      <c r="A75" t="str">
        <f t="shared" si="10"/>
        <v>-</v>
      </c>
      <c r="C75">
        <f t="shared" si="7"/>
        <v>1472</v>
      </c>
      <c r="D75">
        <f t="shared" si="8"/>
        <v>1471</v>
      </c>
      <c r="G75" s="76"/>
      <c r="K75" s="77"/>
      <c r="M75" t="str">
        <f t="shared" si="9"/>
        <v>--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4"/>
  </sheetPr>
  <dimension ref="A1:K4753"/>
  <sheetViews>
    <sheetView workbookViewId="0">
      <pane xSplit="7" ySplit="3" topLeftCell="H2995" activePane="bottomRight" state="frozen"/>
      <selection pane="topRight" activeCell="K1" sqref="K1"/>
      <selection pane="bottomLeft" activeCell="A4" sqref="A4"/>
      <selection pane="bottomRight" activeCell="O3014" sqref="O3014"/>
    </sheetView>
  </sheetViews>
  <sheetFormatPr defaultRowHeight="12.75"/>
  <cols>
    <col min="1" max="1" width="8.140625" style="85" customWidth="1"/>
    <col min="2" max="3" width="9.140625" style="85" customWidth="1"/>
    <col min="4" max="4" width="12.140625" style="108" customWidth="1"/>
    <col min="5" max="5" width="18.28515625" style="85" customWidth="1"/>
    <col min="6" max="6" width="9.5703125" style="105" customWidth="1"/>
    <col min="7" max="7" width="10.85546875" style="106" bestFit="1" customWidth="1"/>
    <col min="8" max="8" width="12.42578125" style="109" customWidth="1"/>
    <col min="9" max="9" width="11.85546875" style="85" customWidth="1"/>
    <col min="10" max="16384" width="9.140625" style="85"/>
  </cols>
  <sheetData>
    <row r="1" spans="1:11" ht="19.5" thickBot="1">
      <c r="A1" s="79"/>
      <c r="B1" s="80"/>
      <c r="C1" s="80"/>
      <c r="D1" s="81">
        <v>1</v>
      </c>
      <c r="E1" s="82" t="s">
        <v>67</v>
      </c>
      <c r="F1" s="83">
        <v>3</v>
      </c>
      <c r="G1" s="82" t="s">
        <v>68</v>
      </c>
      <c r="H1" s="84">
        <v>5</v>
      </c>
      <c r="I1" s="82" t="s">
        <v>69</v>
      </c>
      <c r="J1" s="83">
        <v>7</v>
      </c>
    </row>
    <row r="2" spans="1:11" ht="32.25" thickBot="1">
      <c r="A2" s="86" t="s">
        <v>4</v>
      </c>
      <c r="B2" s="87" t="s">
        <v>70</v>
      </c>
      <c r="C2" s="88" t="s">
        <v>71</v>
      </c>
      <c r="D2" s="89" t="s">
        <v>72</v>
      </c>
      <c r="E2" s="88" t="s">
        <v>73</v>
      </c>
      <c r="F2" s="90" t="s">
        <v>74</v>
      </c>
      <c r="G2" s="91" t="s">
        <v>75</v>
      </c>
      <c r="H2" s="92" t="s">
        <v>76</v>
      </c>
      <c r="I2" s="93" t="s">
        <v>77</v>
      </c>
    </row>
    <row r="3" spans="1:11" ht="18.75">
      <c r="A3" s="94"/>
      <c r="B3" s="95"/>
      <c r="C3" s="95"/>
      <c r="D3" s="96"/>
      <c r="E3" s="97"/>
      <c r="F3" s="95"/>
      <c r="G3" s="98"/>
      <c r="H3" s="99"/>
      <c r="I3" s="94"/>
    </row>
    <row r="4" spans="1:11" ht="15.75">
      <c r="A4" s="100">
        <v>1</v>
      </c>
      <c r="D4" s="373">
        <v>162426908</v>
      </c>
      <c r="E4" s="374" t="s">
        <v>441</v>
      </c>
      <c r="F4" s="375" t="s">
        <v>532</v>
      </c>
      <c r="G4" s="101"/>
      <c r="H4" s="102"/>
      <c r="I4" s="103" t="s">
        <v>78</v>
      </c>
      <c r="J4" s="85">
        <v>1</v>
      </c>
      <c r="K4" s="85">
        <f t="shared" ref="K4:K67" si="0">COUNTIF($D$4:$D$889,D4)</f>
        <v>1</v>
      </c>
    </row>
    <row r="5" spans="1:11" ht="15.75">
      <c r="A5" s="100">
        <v>2</v>
      </c>
      <c r="D5" s="376">
        <v>162413939</v>
      </c>
      <c r="E5" s="377" t="s">
        <v>474</v>
      </c>
      <c r="F5" s="378" t="s">
        <v>121</v>
      </c>
      <c r="G5" s="101"/>
      <c r="H5" s="102"/>
      <c r="I5" s="103" t="s">
        <v>78</v>
      </c>
      <c r="J5" s="85">
        <f t="shared" ref="J5:J68" si="1">IF(H5&lt;&gt;H4,1,J4+1)</f>
        <v>2</v>
      </c>
      <c r="K5" s="85">
        <f t="shared" si="0"/>
        <v>1</v>
      </c>
    </row>
    <row r="6" spans="1:11" ht="15.75">
      <c r="A6" s="100">
        <v>3</v>
      </c>
      <c r="D6" s="379">
        <v>162524120</v>
      </c>
      <c r="E6" s="210" t="s">
        <v>1439</v>
      </c>
      <c r="F6" s="211" t="s">
        <v>486</v>
      </c>
      <c r="G6" s="101"/>
      <c r="H6" s="102"/>
      <c r="I6" s="103" t="s">
        <v>78</v>
      </c>
      <c r="J6" s="85">
        <f t="shared" si="1"/>
        <v>3</v>
      </c>
      <c r="K6" s="85">
        <f t="shared" si="0"/>
        <v>1</v>
      </c>
    </row>
    <row r="7" spans="1:11" ht="15.75">
      <c r="A7" s="100">
        <v>4</v>
      </c>
      <c r="D7" s="379">
        <v>162524215</v>
      </c>
      <c r="E7" s="210" t="s">
        <v>1456</v>
      </c>
      <c r="F7" s="211" t="s">
        <v>437</v>
      </c>
      <c r="G7" s="101"/>
      <c r="H7" s="102"/>
      <c r="I7" s="103" t="s">
        <v>78</v>
      </c>
      <c r="J7" s="85">
        <f t="shared" si="1"/>
        <v>4</v>
      </c>
      <c r="K7" s="85">
        <f t="shared" si="0"/>
        <v>1</v>
      </c>
    </row>
    <row r="8" spans="1:11" ht="15.75">
      <c r="A8" s="100">
        <v>5</v>
      </c>
      <c r="D8" s="379">
        <v>162524216</v>
      </c>
      <c r="E8" s="210" t="s">
        <v>441</v>
      </c>
      <c r="F8" s="211" t="s">
        <v>437</v>
      </c>
      <c r="G8" s="101"/>
      <c r="H8" s="102"/>
      <c r="I8" s="103" t="s">
        <v>78</v>
      </c>
      <c r="J8" s="85">
        <f t="shared" si="1"/>
        <v>5</v>
      </c>
      <c r="K8" s="85">
        <f t="shared" si="0"/>
        <v>1</v>
      </c>
    </row>
    <row r="9" spans="1:11" ht="15.75">
      <c r="A9" s="100">
        <v>6</v>
      </c>
      <c r="D9" s="379">
        <v>162524234</v>
      </c>
      <c r="E9" s="210" t="s">
        <v>2263</v>
      </c>
      <c r="F9" s="211" t="s">
        <v>230</v>
      </c>
      <c r="G9" s="101"/>
      <c r="H9" s="102"/>
      <c r="I9" s="103" t="s">
        <v>78</v>
      </c>
      <c r="J9" s="85">
        <f t="shared" si="1"/>
        <v>6</v>
      </c>
      <c r="K9" s="85">
        <f t="shared" si="0"/>
        <v>1</v>
      </c>
    </row>
    <row r="10" spans="1:11" ht="15.75">
      <c r="A10" s="100">
        <v>7</v>
      </c>
      <c r="D10" s="379">
        <v>162524392</v>
      </c>
      <c r="E10" s="210" t="s">
        <v>1515</v>
      </c>
      <c r="F10" s="211" t="s">
        <v>396</v>
      </c>
      <c r="G10" s="101"/>
      <c r="H10" s="102"/>
      <c r="I10" s="103" t="s">
        <v>78</v>
      </c>
      <c r="J10" s="85">
        <f t="shared" si="1"/>
        <v>7</v>
      </c>
      <c r="K10" s="85">
        <f t="shared" si="0"/>
        <v>1</v>
      </c>
    </row>
    <row r="11" spans="1:11" ht="15.75">
      <c r="A11" s="100">
        <v>8</v>
      </c>
      <c r="D11" s="379">
        <v>162524405</v>
      </c>
      <c r="E11" s="210" t="s">
        <v>2253</v>
      </c>
      <c r="F11" s="211" t="s">
        <v>657</v>
      </c>
      <c r="G11" s="101"/>
      <c r="H11" s="102"/>
      <c r="I11" s="103" t="s">
        <v>78</v>
      </c>
      <c r="J11" s="85">
        <f t="shared" si="1"/>
        <v>8</v>
      </c>
      <c r="K11" s="85">
        <f t="shared" si="0"/>
        <v>1</v>
      </c>
    </row>
    <row r="12" spans="1:11" ht="15.75">
      <c r="A12" s="100">
        <v>9</v>
      </c>
      <c r="D12" s="379">
        <v>162524435</v>
      </c>
      <c r="E12" s="210" t="s">
        <v>2255</v>
      </c>
      <c r="F12" s="211" t="s">
        <v>402</v>
      </c>
      <c r="G12" s="101"/>
      <c r="H12" s="102"/>
      <c r="I12" s="103" t="s">
        <v>78</v>
      </c>
      <c r="J12" s="85">
        <f t="shared" si="1"/>
        <v>9</v>
      </c>
      <c r="K12" s="85">
        <f t="shared" si="0"/>
        <v>1</v>
      </c>
    </row>
    <row r="13" spans="1:11" ht="15.75">
      <c r="A13" s="100">
        <v>10</v>
      </c>
      <c r="D13" s="379">
        <v>162526447</v>
      </c>
      <c r="E13" s="210" t="s">
        <v>2231</v>
      </c>
      <c r="F13" s="211" t="s">
        <v>323</v>
      </c>
      <c r="G13" s="101"/>
      <c r="H13" s="102"/>
      <c r="I13" s="103" t="s">
        <v>78</v>
      </c>
      <c r="J13" s="85">
        <f t="shared" si="1"/>
        <v>10</v>
      </c>
      <c r="K13" s="85">
        <f t="shared" si="0"/>
        <v>1</v>
      </c>
    </row>
    <row r="14" spans="1:11" ht="15.75">
      <c r="A14" s="100">
        <v>11</v>
      </c>
      <c r="D14" s="379">
        <v>162527272</v>
      </c>
      <c r="E14" s="210" t="s">
        <v>198</v>
      </c>
      <c r="F14" s="211" t="s">
        <v>453</v>
      </c>
      <c r="G14" s="101"/>
      <c r="H14" s="102"/>
      <c r="I14" s="103" t="s">
        <v>78</v>
      </c>
      <c r="J14" s="85">
        <f t="shared" si="1"/>
        <v>11</v>
      </c>
      <c r="K14" s="85">
        <f t="shared" si="0"/>
        <v>1</v>
      </c>
    </row>
    <row r="15" spans="1:11" ht="15.75">
      <c r="A15" s="100">
        <v>12</v>
      </c>
      <c r="D15" s="379">
        <v>151135289</v>
      </c>
      <c r="E15" s="210" t="s">
        <v>210</v>
      </c>
      <c r="F15" s="211" t="s">
        <v>1779</v>
      </c>
      <c r="G15" s="101"/>
      <c r="H15" s="102"/>
      <c r="I15" s="103" t="s">
        <v>78</v>
      </c>
      <c r="J15" s="85">
        <f t="shared" si="1"/>
        <v>12</v>
      </c>
      <c r="K15" s="85">
        <f t="shared" si="0"/>
        <v>1</v>
      </c>
    </row>
    <row r="16" spans="1:11" ht="15.75">
      <c r="A16" s="100">
        <v>13</v>
      </c>
      <c r="D16" s="379">
        <v>161135902</v>
      </c>
      <c r="E16" s="210" t="s">
        <v>635</v>
      </c>
      <c r="F16" s="211" t="s">
        <v>504</v>
      </c>
      <c r="G16" s="101"/>
      <c r="H16" s="102"/>
      <c r="I16" s="103" t="s">
        <v>78</v>
      </c>
      <c r="J16" s="85">
        <f t="shared" si="1"/>
        <v>13</v>
      </c>
      <c r="K16" s="85">
        <f t="shared" si="0"/>
        <v>1</v>
      </c>
    </row>
    <row r="17" spans="1:11" ht="15.75">
      <c r="A17" s="100">
        <v>14</v>
      </c>
      <c r="D17" s="379">
        <v>161135912</v>
      </c>
      <c r="E17" s="210" t="s">
        <v>2389</v>
      </c>
      <c r="F17" s="211" t="s">
        <v>208</v>
      </c>
      <c r="G17" s="101"/>
      <c r="H17" s="102"/>
      <c r="I17" s="103" t="s">
        <v>78</v>
      </c>
      <c r="J17" s="85">
        <f t="shared" si="1"/>
        <v>14</v>
      </c>
      <c r="K17" s="85">
        <f t="shared" si="0"/>
        <v>1</v>
      </c>
    </row>
    <row r="18" spans="1:11" ht="15.75">
      <c r="A18" s="100">
        <v>15</v>
      </c>
      <c r="D18" s="379">
        <v>161135940</v>
      </c>
      <c r="E18" s="210" t="s">
        <v>2390</v>
      </c>
      <c r="F18" s="211" t="s">
        <v>112</v>
      </c>
      <c r="G18" s="101"/>
      <c r="H18" s="102"/>
      <c r="I18" s="103" t="s">
        <v>78</v>
      </c>
      <c r="J18" s="85">
        <f t="shared" si="1"/>
        <v>15</v>
      </c>
      <c r="K18" s="85">
        <f t="shared" si="0"/>
        <v>1</v>
      </c>
    </row>
    <row r="19" spans="1:11" ht="15.75">
      <c r="A19" s="100">
        <v>16</v>
      </c>
      <c r="D19" s="379">
        <v>161135950</v>
      </c>
      <c r="E19" s="210" t="s">
        <v>2391</v>
      </c>
      <c r="F19" s="211" t="s">
        <v>345</v>
      </c>
      <c r="G19" s="101"/>
      <c r="H19" s="102"/>
      <c r="I19" s="103" t="s">
        <v>78</v>
      </c>
      <c r="J19" s="85">
        <f t="shared" si="1"/>
        <v>16</v>
      </c>
      <c r="K19" s="85">
        <f t="shared" si="0"/>
        <v>1</v>
      </c>
    </row>
    <row r="20" spans="1:11" ht="15.75">
      <c r="A20" s="100">
        <v>17</v>
      </c>
      <c r="D20" s="379">
        <v>161135991</v>
      </c>
      <c r="E20" s="210" t="s">
        <v>2392</v>
      </c>
      <c r="F20" s="211" t="s">
        <v>652</v>
      </c>
      <c r="G20" s="101"/>
      <c r="H20" s="102"/>
      <c r="I20" s="103" t="s">
        <v>78</v>
      </c>
      <c r="J20" s="85">
        <f t="shared" si="1"/>
        <v>17</v>
      </c>
      <c r="K20" s="85">
        <f t="shared" si="0"/>
        <v>1</v>
      </c>
    </row>
    <row r="21" spans="1:11" ht="15.75">
      <c r="A21" s="100">
        <v>18</v>
      </c>
      <c r="D21" s="379">
        <v>161136010</v>
      </c>
      <c r="E21" s="210" t="s">
        <v>307</v>
      </c>
      <c r="F21" s="211" t="s">
        <v>303</v>
      </c>
      <c r="G21" s="101"/>
      <c r="H21" s="102"/>
      <c r="I21" s="103" t="s">
        <v>78</v>
      </c>
      <c r="J21" s="85">
        <f t="shared" si="1"/>
        <v>18</v>
      </c>
      <c r="K21" s="85">
        <f t="shared" si="0"/>
        <v>1</v>
      </c>
    </row>
    <row r="22" spans="1:11" ht="15.75">
      <c r="A22" s="100">
        <v>19</v>
      </c>
      <c r="D22" s="379">
        <v>161136751</v>
      </c>
      <c r="E22" s="210" t="s">
        <v>1984</v>
      </c>
      <c r="F22" s="211" t="s">
        <v>115</v>
      </c>
      <c r="G22" s="101"/>
      <c r="H22" s="102"/>
      <c r="I22" s="103" t="s">
        <v>78</v>
      </c>
      <c r="J22" s="85">
        <f t="shared" si="1"/>
        <v>19</v>
      </c>
      <c r="K22" s="85">
        <f t="shared" si="0"/>
        <v>1</v>
      </c>
    </row>
    <row r="23" spans="1:11" ht="15.75">
      <c r="A23" s="100">
        <v>20</v>
      </c>
      <c r="D23" s="379">
        <v>161137148</v>
      </c>
      <c r="E23" s="210" t="s">
        <v>2393</v>
      </c>
      <c r="F23" s="211" t="s">
        <v>486</v>
      </c>
      <c r="G23" s="101"/>
      <c r="H23" s="102"/>
      <c r="I23" s="103" t="s">
        <v>78</v>
      </c>
      <c r="J23" s="85">
        <f t="shared" si="1"/>
        <v>20</v>
      </c>
      <c r="K23" s="85">
        <f t="shared" si="0"/>
        <v>1</v>
      </c>
    </row>
    <row r="24" spans="1:11" ht="15.75">
      <c r="A24" s="100">
        <v>21</v>
      </c>
      <c r="D24" s="379">
        <v>161137152</v>
      </c>
      <c r="E24" s="210" t="s">
        <v>2394</v>
      </c>
      <c r="F24" s="211" t="s">
        <v>649</v>
      </c>
      <c r="G24" s="101"/>
      <c r="H24" s="102"/>
      <c r="I24" s="103" t="s">
        <v>78</v>
      </c>
      <c r="J24" s="85">
        <f t="shared" si="1"/>
        <v>21</v>
      </c>
      <c r="K24" s="85">
        <f t="shared" si="0"/>
        <v>1</v>
      </c>
    </row>
    <row r="25" spans="1:11" ht="15.75">
      <c r="A25" s="100">
        <v>22</v>
      </c>
      <c r="D25" s="379">
        <v>161326679</v>
      </c>
      <c r="E25" s="210" t="s">
        <v>2395</v>
      </c>
      <c r="F25" s="211" t="s">
        <v>539</v>
      </c>
      <c r="G25" s="101"/>
      <c r="H25" s="102"/>
      <c r="I25" s="103" t="s">
        <v>78</v>
      </c>
      <c r="J25" s="85">
        <f t="shared" si="1"/>
        <v>22</v>
      </c>
      <c r="K25" s="85">
        <f t="shared" si="0"/>
        <v>1</v>
      </c>
    </row>
    <row r="26" spans="1:11" ht="15.75">
      <c r="A26" s="100">
        <v>23</v>
      </c>
      <c r="D26" s="379">
        <v>161137244</v>
      </c>
      <c r="E26" s="210" t="s">
        <v>2121</v>
      </c>
      <c r="F26" s="211" t="s">
        <v>2396</v>
      </c>
      <c r="G26" s="101"/>
      <c r="H26" s="102"/>
      <c r="I26" s="103" t="s">
        <v>78</v>
      </c>
      <c r="J26" s="85">
        <f t="shared" si="1"/>
        <v>23</v>
      </c>
      <c r="K26" s="85">
        <f t="shared" si="0"/>
        <v>1</v>
      </c>
    </row>
    <row r="27" spans="1:11" ht="15.75">
      <c r="A27" s="100">
        <v>24</v>
      </c>
      <c r="D27" s="379">
        <v>161137561</v>
      </c>
      <c r="E27" s="210" t="s">
        <v>732</v>
      </c>
      <c r="F27" s="211" t="s">
        <v>2397</v>
      </c>
      <c r="G27" s="101"/>
      <c r="H27" s="102"/>
      <c r="I27" s="103" t="s">
        <v>78</v>
      </c>
      <c r="J27" s="85">
        <f t="shared" si="1"/>
        <v>24</v>
      </c>
      <c r="K27" s="85">
        <f t="shared" si="0"/>
        <v>1</v>
      </c>
    </row>
    <row r="28" spans="1:11" ht="15.75">
      <c r="A28" s="100">
        <v>25</v>
      </c>
      <c r="D28" s="379">
        <v>161325463</v>
      </c>
      <c r="E28" s="210" t="s">
        <v>2398</v>
      </c>
      <c r="F28" s="211" t="s">
        <v>139</v>
      </c>
      <c r="G28" s="101"/>
      <c r="H28" s="102"/>
      <c r="I28" s="103" t="s">
        <v>78</v>
      </c>
      <c r="J28" s="85">
        <f t="shared" si="1"/>
        <v>25</v>
      </c>
      <c r="K28" s="85">
        <f t="shared" si="0"/>
        <v>1</v>
      </c>
    </row>
    <row r="29" spans="1:11" ht="15.75">
      <c r="A29" s="100">
        <v>26</v>
      </c>
      <c r="D29" s="379">
        <v>161446037</v>
      </c>
      <c r="E29" s="210" t="s">
        <v>2399</v>
      </c>
      <c r="F29" s="211" t="s">
        <v>1348</v>
      </c>
      <c r="G29" s="101"/>
      <c r="H29" s="102"/>
      <c r="I29" s="103" t="s">
        <v>78</v>
      </c>
      <c r="J29" s="85">
        <f t="shared" si="1"/>
        <v>26</v>
      </c>
      <c r="K29" s="85">
        <f t="shared" si="0"/>
        <v>1</v>
      </c>
    </row>
    <row r="30" spans="1:11" ht="15.75">
      <c r="A30" s="100">
        <v>27</v>
      </c>
      <c r="D30" s="379">
        <v>161446039</v>
      </c>
      <c r="E30" s="210" t="s">
        <v>1959</v>
      </c>
      <c r="F30" s="211" t="s">
        <v>486</v>
      </c>
      <c r="G30" s="101"/>
      <c r="H30" s="102"/>
      <c r="I30" s="103" t="s">
        <v>78</v>
      </c>
      <c r="J30" s="85">
        <f t="shared" si="1"/>
        <v>27</v>
      </c>
      <c r="K30" s="85">
        <f t="shared" si="0"/>
        <v>1</v>
      </c>
    </row>
    <row r="31" spans="1:11" ht="15.75">
      <c r="A31" s="100">
        <v>28</v>
      </c>
      <c r="D31" s="379">
        <v>161446040</v>
      </c>
      <c r="E31" s="210" t="s">
        <v>1351</v>
      </c>
      <c r="F31" s="211" t="s">
        <v>486</v>
      </c>
      <c r="G31" s="101"/>
      <c r="H31" s="102"/>
      <c r="I31" s="103" t="s">
        <v>78</v>
      </c>
      <c r="J31" s="85">
        <f t="shared" si="1"/>
        <v>28</v>
      </c>
      <c r="K31" s="85">
        <f t="shared" si="0"/>
        <v>1</v>
      </c>
    </row>
    <row r="32" spans="1:11" ht="15.75">
      <c r="A32" s="100">
        <v>29</v>
      </c>
      <c r="D32" s="379">
        <v>161446041</v>
      </c>
      <c r="E32" s="210" t="s">
        <v>2400</v>
      </c>
      <c r="F32" s="211" t="s">
        <v>486</v>
      </c>
      <c r="G32" s="101"/>
      <c r="H32" s="102"/>
      <c r="I32" s="103" t="s">
        <v>78</v>
      </c>
      <c r="J32" s="85">
        <f t="shared" si="1"/>
        <v>29</v>
      </c>
      <c r="K32" s="85">
        <f t="shared" si="0"/>
        <v>1</v>
      </c>
    </row>
    <row r="33" spans="1:11" ht="15.75">
      <c r="A33" s="100">
        <v>30</v>
      </c>
      <c r="D33" s="380">
        <v>161446042</v>
      </c>
      <c r="E33" s="198" t="s">
        <v>2401</v>
      </c>
      <c r="F33" s="199" t="s">
        <v>486</v>
      </c>
      <c r="G33" s="101"/>
      <c r="H33" s="102"/>
      <c r="I33" s="103" t="s">
        <v>78</v>
      </c>
      <c r="J33" s="85">
        <f t="shared" si="1"/>
        <v>30</v>
      </c>
      <c r="K33" s="85">
        <f t="shared" si="0"/>
        <v>1</v>
      </c>
    </row>
    <row r="34" spans="1:11" ht="15.75">
      <c r="A34" s="100">
        <v>31</v>
      </c>
      <c r="D34" s="379">
        <v>161447671</v>
      </c>
      <c r="E34" s="210" t="s">
        <v>1496</v>
      </c>
      <c r="F34" s="211" t="s">
        <v>1186</v>
      </c>
      <c r="G34" s="101"/>
      <c r="H34" s="102"/>
      <c r="I34" s="103" t="s">
        <v>78</v>
      </c>
      <c r="J34" s="85">
        <f t="shared" si="1"/>
        <v>31</v>
      </c>
      <c r="K34" s="85">
        <f t="shared" si="0"/>
        <v>1</v>
      </c>
    </row>
    <row r="35" spans="1:11" ht="15.75">
      <c r="A35" s="100">
        <v>32</v>
      </c>
      <c r="D35" s="381">
        <v>161446047</v>
      </c>
      <c r="E35" s="382" t="s">
        <v>2402</v>
      </c>
      <c r="F35" s="375" t="s">
        <v>975</v>
      </c>
      <c r="G35" s="101"/>
      <c r="H35" s="102"/>
      <c r="I35" s="103" t="s">
        <v>78</v>
      </c>
      <c r="J35" s="85">
        <f t="shared" si="1"/>
        <v>32</v>
      </c>
      <c r="K35" s="85">
        <f t="shared" si="0"/>
        <v>1</v>
      </c>
    </row>
    <row r="36" spans="1:11" ht="15.75">
      <c r="A36" s="100">
        <v>33</v>
      </c>
      <c r="D36" s="379">
        <v>161446486</v>
      </c>
      <c r="E36" s="210" t="s">
        <v>393</v>
      </c>
      <c r="F36" s="211" t="s">
        <v>408</v>
      </c>
      <c r="G36" s="101"/>
      <c r="H36" s="102"/>
      <c r="I36" s="103" t="s">
        <v>78</v>
      </c>
      <c r="J36" s="85">
        <f t="shared" si="1"/>
        <v>33</v>
      </c>
      <c r="K36" s="85">
        <f t="shared" si="0"/>
        <v>1</v>
      </c>
    </row>
    <row r="37" spans="1:11" ht="15.75">
      <c r="A37" s="100">
        <v>34</v>
      </c>
      <c r="D37" s="379">
        <v>161446054</v>
      </c>
      <c r="E37" s="210" t="s">
        <v>2403</v>
      </c>
      <c r="F37" s="211" t="s">
        <v>1579</v>
      </c>
      <c r="G37" s="101"/>
      <c r="H37" s="102"/>
      <c r="I37" s="103" t="s">
        <v>78</v>
      </c>
      <c r="J37" s="85">
        <f t="shared" si="1"/>
        <v>34</v>
      </c>
      <c r="K37" s="85">
        <f t="shared" si="0"/>
        <v>1</v>
      </c>
    </row>
    <row r="38" spans="1:11" ht="15.75">
      <c r="A38" s="100">
        <v>35</v>
      </c>
      <c r="D38" s="383">
        <v>161446982</v>
      </c>
      <c r="E38" s="200" t="s">
        <v>2404</v>
      </c>
      <c r="F38" s="201" t="s">
        <v>803</v>
      </c>
      <c r="G38" s="101"/>
      <c r="H38" s="102"/>
      <c r="I38" s="103" t="s">
        <v>78</v>
      </c>
      <c r="J38" s="85">
        <f t="shared" si="1"/>
        <v>35</v>
      </c>
      <c r="K38" s="85">
        <f t="shared" si="0"/>
        <v>1</v>
      </c>
    </row>
    <row r="39" spans="1:11" ht="15.75">
      <c r="A39" s="100">
        <v>36</v>
      </c>
      <c r="D39" s="384">
        <v>161446062</v>
      </c>
      <c r="E39" s="202" t="s">
        <v>2405</v>
      </c>
      <c r="F39" s="203" t="s">
        <v>424</v>
      </c>
      <c r="G39" s="101"/>
      <c r="H39" s="102"/>
      <c r="I39" s="103" t="s">
        <v>78</v>
      </c>
      <c r="J39" s="85">
        <f t="shared" si="1"/>
        <v>36</v>
      </c>
      <c r="K39" s="85">
        <f t="shared" si="0"/>
        <v>1</v>
      </c>
    </row>
    <row r="40" spans="1:11" ht="15.75">
      <c r="A40" s="100">
        <v>37</v>
      </c>
      <c r="D40" s="381">
        <v>151324634</v>
      </c>
      <c r="E40" s="382" t="s">
        <v>2406</v>
      </c>
      <c r="F40" s="375" t="s">
        <v>424</v>
      </c>
      <c r="G40" s="101"/>
      <c r="H40" s="102"/>
      <c r="I40" s="103" t="s">
        <v>78</v>
      </c>
      <c r="J40" s="85">
        <f t="shared" si="1"/>
        <v>37</v>
      </c>
      <c r="K40" s="85">
        <f t="shared" si="0"/>
        <v>1</v>
      </c>
    </row>
    <row r="41" spans="1:11" ht="15.75">
      <c r="A41" s="100">
        <v>38</v>
      </c>
      <c r="D41" s="385">
        <v>161446063</v>
      </c>
      <c r="E41" s="204" t="s">
        <v>198</v>
      </c>
      <c r="F41" s="205" t="s">
        <v>1122</v>
      </c>
      <c r="H41" s="102"/>
      <c r="I41" s="103" t="s">
        <v>78</v>
      </c>
      <c r="J41" s="85">
        <f t="shared" si="1"/>
        <v>38</v>
      </c>
      <c r="K41" s="85">
        <f t="shared" si="0"/>
        <v>1</v>
      </c>
    </row>
    <row r="42" spans="1:11" ht="15.75">
      <c r="A42" s="100">
        <v>39</v>
      </c>
      <c r="D42" s="386">
        <v>161447410</v>
      </c>
      <c r="E42" s="206" t="s">
        <v>1626</v>
      </c>
      <c r="F42" s="207" t="s">
        <v>1122</v>
      </c>
      <c r="H42" s="102"/>
      <c r="I42" s="103" t="s">
        <v>78</v>
      </c>
      <c r="J42" s="85">
        <f t="shared" si="1"/>
        <v>39</v>
      </c>
      <c r="K42" s="85">
        <f t="shared" si="0"/>
        <v>1</v>
      </c>
    </row>
    <row r="43" spans="1:11" ht="15.75">
      <c r="A43" s="100">
        <v>40</v>
      </c>
      <c r="D43" s="387">
        <v>161446065</v>
      </c>
      <c r="E43" s="208" t="s">
        <v>2407</v>
      </c>
      <c r="F43" s="209" t="s">
        <v>1983</v>
      </c>
      <c r="H43" s="102"/>
      <c r="I43" s="103" t="s">
        <v>78</v>
      </c>
      <c r="J43" s="85">
        <f t="shared" si="1"/>
        <v>40</v>
      </c>
      <c r="K43" s="85">
        <f t="shared" si="0"/>
        <v>1</v>
      </c>
    </row>
    <row r="44" spans="1:11" ht="15.75">
      <c r="A44" s="100">
        <v>41</v>
      </c>
      <c r="D44" s="379">
        <v>161446066</v>
      </c>
      <c r="E44" s="210" t="s">
        <v>1032</v>
      </c>
      <c r="F44" s="211" t="s">
        <v>1983</v>
      </c>
      <c r="H44" s="102"/>
      <c r="I44" s="103" t="s">
        <v>78</v>
      </c>
      <c r="J44" s="85">
        <f t="shared" si="1"/>
        <v>41</v>
      </c>
      <c r="K44" s="85">
        <f t="shared" si="0"/>
        <v>1</v>
      </c>
    </row>
    <row r="45" spans="1:11" ht="15.75">
      <c r="A45" s="100">
        <v>42</v>
      </c>
      <c r="D45" s="388">
        <v>161446693</v>
      </c>
      <c r="E45" s="389" t="s">
        <v>2408</v>
      </c>
      <c r="F45" s="390" t="s">
        <v>2409</v>
      </c>
      <c r="H45" s="102"/>
      <c r="I45" s="103" t="s">
        <v>78</v>
      </c>
      <c r="J45" s="85">
        <f t="shared" si="1"/>
        <v>42</v>
      </c>
      <c r="K45" s="85">
        <f t="shared" si="0"/>
        <v>1</v>
      </c>
    </row>
    <row r="46" spans="1:11" ht="15.75">
      <c r="A46" s="100">
        <v>43</v>
      </c>
      <c r="D46" s="391">
        <v>161446068</v>
      </c>
      <c r="E46" s="392" t="s">
        <v>1006</v>
      </c>
      <c r="F46" s="215" t="s">
        <v>193</v>
      </c>
      <c r="H46" s="102"/>
      <c r="I46" s="103" t="s">
        <v>78</v>
      </c>
      <c r="J46" s="85">
        <f t="shared" si="1"/>
        <v>43</v>
      </c>
      <c r="K46" s="85">
        <f t="shared" si="0"/>
        <v>1</v>
      </c>
    </row>
    <row r="47" spans="1:11" ht="15.75">
      <c r="A47" s="100">
        <v>44</v>
      </c>
      <c r="D47" s="391">
        <v>161446070</v>
      </c>
      <c r="E47" s="392" t="s">
        <v>2410</v>
      </c>
      <c r="F47" s="215" t="s">
        <v>323</v>
      </c>
      <c r="H47" s="102"/>
      <c r="I47" s="103" t="s">
        <v>78</v>
      </c>
      <c r="J47" s="85">
        <f t="shared" si="1"/>
        <v>44</v>
      </c>
      <c r="K47" s="85">
        <f t="shared" si="0"/>
        <v>1</v>
      </c>
    </row>
    <row r="48" spans="1:11" ht="15.75">
      <c r="A48" s="100">
        <v>45</v>
      </c>
      <c r="D48" s="388">
        <v>161446072</v>
      </c>
      <c r="E48" s="389" t="s">
        <v>2411</v>
      </c>
      <c r="F48" s="390" t="s">
        <v>323</v>
      </c>
      <c r="H48" s="102"/>
      <c r="I48" s="103" t="s">
        <v>78</v>
      </c>
      <c r="J48" s="85">
        <f t="shared" si="1"/>
        <v>45</v>
      </c>
      <c r="K48" s="85">
        <f t="shared" si="0"/>
        <v>1</v>
      </c>
    </row>
    <row r="49" spans="1:11" ht="15.75">
      <c r="A49" s="100">
        <v>46</v>
      </c>
      <c r="D49" s="393">
        <v>161446074</v>
      </c>
      <c r="E49" s="394" t="s">
        <v>2412</v>
      </c>
      <c r="F49" s="390" t="s">
        <v>323</v>
      </c>
      <c r="H49" s="102"/>
      <c r="I49" s="103" t="s">
        <v>78</v>
      </c>
      <c r="J49" s="85">
        <f t="shared" si="1"/>
        <v>46</v>
      </c>
      <c r="K49" s="85">
        <f t="shared" si="0"/>
        <v>1</v>
      </c>
    </row>
    <row r="50" spans="1:11" ht="15.75">
      <c r="A50" s="100">
        <v>47</v>
      </c>
      <c r="D50" s="393">
        <v>161446758</v>
      </c>
      <c r="E50" s="394" t="s">
        <v>741</v>
      </c>
      <c r="F50" s="390" t="s">
        <v>323</v>
      </c>
      <c r="H50" s="102"/>
      <c r="I50" s="103" t="s">
        <v>78</v>
      </c>
      <c r="J50" s="85">
        <f t="shared" si="1"/>
        <v>47</v>
      </c>
      <c r="K50" s="85">
        <f t="shared" si="0"/>
        <v>1</v>
      </c>
    </row>
    <row r="51" spans="1:11" ht="15.75">
      <c r="A51" s="100">
        <v>48</v>
      </c>
      <c r="D51" s="393">
        <v>161447411</v>
      </c>
      <c r="E51" s="394" t="s">
        <v>2413</v>
      </c>
      <c r="F51" s="390" t="s">
        <v>323</v>
      </c>
      <c r="H51" s="102"/>
      <c r="I51" s="103" t="s">
        <v>78</v>
      </c>
      <c r="J51" s="85">
        <f t="shared" si="1"/>
        <v>48</v>
      </c>
      <c r="K51" s="85">
        <f t="shared" si="0"/>
        <v>1</v>
      </c>
    </row>
    <row r="52" spans="1:11" ht="15.75">
      <c r="A52" s="100">
        <v>49</v>
      </c>
      <c r="D52" s="393">
        <v>161446077</v>
      </c>
      <c r="E52" s="394" t="s">
        <v>2056</v>
      </c>
      <c r="F52" s="390" t="s">
        <v>924</v>
      </c>
      <c r="H52" s="102"/>
      <c r="I52" s="103" t="s">
        <v>78</v>
      </c>
      <c r="J52" s="85">
        <f t="shared" si="1"/>
        <v>49</v>
      </c>
      <c r="K52" s="85">
        <f t="shared" si="0"/>
        <v>1</v>
      </c>
    </row>
    <row r="53" spans="1:11" ht="15.75">
      <c r="A53" s="100">
        <v>50</v>
      </c>
      <c r="D53" s="393">
        <v>161446078</v>
      </c>
      <c r="E53" s="394" t="s">
        <v>1381</v>
      </c>
      <c r="F53" s="395" t="s">
        <v>924</v>
      </c>
      <c r="H53" s="102"/>
      <c r="I53" s="103" t="s">
        <v>78</v>
      </c>
      <c r="J53" s="85">
        <f t="shared" si="1"/>
        <v>50</v>
      </c>
      <c r="K53" s="85">
        <f t="shared" si="0"/>
        <v>1</v>
      </c>
    </row>
    <row r="54" spans="1:11" ht="15.75">
      <c r="A54" s="100">
        <v>51</v>
      </c>
      <c r="D54" s="393">
        <v>161446984</v>
      </c>
      <c r="E54" s="394" t="s">
        <v>2414</v>
      </c>
      <c r="F54" s="390" t="s">
        <v>924</v>
      </c>
      <c r="H54" s="102"/>
      <c r="I54" s="103" t="s">
        <v>78</v>
      </c>
      <c r="J54" s="85">
        <f t="shared" si="1"/>
        <v>51</v>
      </c>
      <c r="K54" s="85">
        <f t="shared" si="0"/>
        <v>1</v>
      </c>
    </row>
    <row r="55" spans="1:11" ht="15.75">
      <c r="A55" s="100">
        <v>52</v>
      </c>
      <c r="D55" s="393">
        <v>161446079</v>
      </c>
      <c r="E55" s="396" t="s">
        <v>2415</v>
      </c>
      <c r="F55" s="390" t="s">
        <v>2416</v>
      </c>
      <c r="H55" s="102"/>
      <c r="I55" s="103" t="s">
        <v>78</v>
      </c>
      <c r="J55" s="85">
        <f t="shared" si="1"/>
        <v>52</v>
      </c>
      <c r="K55" s="85">
        <f t="shared" si="0"/>
        <v>1</v>
      </c>
    </row>
    <row r="56" spans="1:11" ht="15.75">
      <c r="A56" s="100">
        <v>53</v>
      </c>
      <c r="D56" s="391">
        <v>161446080</v>
      </c>
      <c r="E56" s="214" t="s">
        <v>2417</v>
      </c>
      <c r="F56" s="215" t="s">
        <v>328</v>
      </c>
      <c r="H56" s="102"/>
      <c r="I56" s="103" t="s">
        <v>78</v>
      </c>
      <c r="J56" s="85">
        <f t="shared" si="1"/>
        <v>53</v>
      </c>
      <c r="K56" s="85">
        <f t="shared" si="0"/>
        <v>1</v>
      </c>
    </row>
    <row r="57" spans="1:11" ht="15.75">
      <c r="A57" s="100">
        <v>54</v>
      </c>
      <c r="D57" s="391">
        <v>161446082</v>
      </c>
      <c r="E57" s="214" t="s">
        <v>2418</v>
      </c>
      <c r="F57" s="215" t="s">
        <v>331</v>
      </c>
      <c r="H57" s="102"/>
      <c r="I57" s="103" t="s">
        <v>78</v>
      </c>
      <c r="J57" s="85">
        <f t="shared" si="1"/>
        <v>54</v>
      </c>
      <c r="K57" s="85">
        <f t="shared" si="0"/>
        <v>1</v>
      </c>
    </row>
    <row r="58" spans="1:11" ht="15.75">
      <c r="A58" s="100">
        <v>55</v>
      </c>
      <c r="D58" s="391">
        <v>161446895</v>
      </c>
      <c r="E58" s="214" t="s">
        <v>542</v>
      </c>
      <c r="F58" s="215" t="s">
        <v>1534</v>
      </c>
      <c r="H58" s="102"/>
      <c r="I58" s="103" t="s">
        <v>78</v>
      </c>
      <c r="J58" s="85">
        <f t="shared" si="1"/>
        <v>55</v>
      </c>
      <c r="K58" s="85">
        <f t="shared" si="0"/>
        <v>1</v>
      </c>
    </row>
    <row r="59" spans="1:11" ht="15.75">
      <c r="A59" s="100">
        <v>56</v>
      </c>
      <c r="D59" s="391">
        <v>161446083</v>
      </c>
      <c r="E59" s="214" t="s">
        <v>2419</v>
      </c>
      <c r="F59" s="215" t="s">
        <v>504</v>
      </c>
      <c r="H59" s="102"/>
      <c r="I59" s="103" t="s">
        <v>78</v>
      </c>
      <c r="J59" s="85">
        <f t="shared" si="1"/>
        <v>56</v>
      </c>
      <c r="K59" s="85">
        <f t="shared" si="0"/>
        <v>1</v>
      </c>
    </row>
    <row r="60" spans="1:11" ht="15.75">
      <c r="A60" s="100">
        <v>57</v>
      </c>
      <c r="D60" s="391">
        <v>161446086</v>
      </c>
      <c r="E60" s="214" t="s">
        <v>2420</v>
      </c>
      <c r="F60" s="215" t="s">
        <v>199</v>
      </c>
      <c r="H60" s="102"/>
      <c r="I60" s="103" t="s">
        <v>78</v>
      </c>
      <c r="J60" s="85">
        <f t="shared" si="1"/>
        <v>57</v>
      </c>
      <c r="K60" s="85">
        <f t="shared" si="0"/>
        <v>1</v>
      </c>
    </row>
    <row r="61" spans="1:11" ht="15.75">
      <c r="A61" s="100">
        <v>58</v>
      </c>
      <c r="D61" s="391">
        <v>161446613</v>
      </c>
      <c r="E61" s="214" t="s">
        <v>2421</v>
      </c>
      <c r="F61" s="215" t="s">
        <v>199</v>
      </c>
      <c r="H61" s="102"/>
      <c r="I61" s="103" t="s">
        <v>78</v>
      </c>
      <c r="J61" s="85">
        <f t="shared" si="1"/>
        <v>58</v>
      </c>
      <c r="K61" s="85">
        <f t="shared" si="0"/>
        <v>1</v>
      </c>
    </row>
    <row r="62" spans="1:11" ht="15.75">
      <c r="A62" s="100">
        <v>59</v>
      </c>
      <c r="D62" s="391">
        <v>161446090</v>
      </c>
      <c r="E62" s="214" t="s">
        <v>2422</v>
      </c>
      <c r="F62" s="215" t="s">
        <v>1027</v>
      </c>
      <c r="H62" s="102"/>
      <c r="I62" s="103" t="s">
        <v>78</v>
      </c>
      <c r="J62" s="85">
        <f t="shared" si="1"/>
        <v>59</v>
      </c>
      <c r="K62" s="85">
        <f t="shared" si="0"/>
        <v>1</v>
      </c>
    </row>
    <row r="63" spans="1:11" ht="15.75">
      <c r="A63" s="100">
        <v>60</v>
      </c>
      <c r="D63" s="391">
        <v>161446828</v>
      </c>
      <c r="E63" s="214" t="s">
        <v>1536</v>
      </c>
      <c r="F63" s="215" t="s">
        <v>683</v>
      </c>
      <c r="H63" s="102"/>
      <c r="I63" s="103" t="s">
        <v>78</v>
      </c>
      <c r="J63" s="85">
        <f t="shared" si="1"/>
        <v>60</v>
      </c>
      <c r="K63" s="85">
        <f t="shared" si="0"/>
        <v>1</v>
      </c>
    </row>
    <row r="64" spans="1:11" ht="15.75">
      <c r="A64" s="100">
        <v>61</v>
      </c>
      <c r="D64" s="391">
        <v>151445473</v>
      </c>
      <c r="E64" s="214" t="s">
        <v>2423</v>
      </c>
      <c r="F64" s="215" t="s">
        <v>1078</v>
      </c>
      <c r="H64" s="102"/>
      <c r="I64" s="103" t="s">
        <v>78</v>
      </c>
      <c r="J64" s="85">
        <f t="shared" si="1"/>
        <v>61</v>
      </c>
      <c r="K64" s="85">
        <f t="shared" si="0"/>
        <v>1</v>
      </c>
    </row>
    <row r="65" spans="1:11" ht="15.75">
      <c r="A65" s="100">
        <v>62</v>
      </c>
      <c r="D65" s="391">
        <v>161446095</v>
      </c>
      <c r="E65" s="214" t="s">
        <v>2424</v>
      </c>
      <c r="F65" s="215" t="s">
        <v>205</v>
      </c>
      <c r="H65" s="102"/>
      <c r="I65" s="103" t="s">
        <v>78</v>
      </c>
      <c r="J65" s="85">
        <f t="shared" si="1"/>
        <v>62</v>
      </c>
      <c r="K65" s="85">
        <f t="shared" si="0"/>
        <v>1</v>
      </c>
    </row>
    <row r="66" spans="1:11" ht="15.75">
      <c r="A66" s="100">
        <v>63</v>
      </c>
      <c r="D66" s="391">
        <v>161447339</v>
      </c>
      <c r="E66" s="214" t="s">
        <v>2201</v>
      </c>
      <c r="F66" s="215" t="s">
        <v>205</v>
      </c>
      <c r="H66" s="102"/>
      <c r="I66" s="103" t="s">
        <v>78</v>
      </c>
      <c r="J66" s="85">
        <f t="shared" si="1"/>
        <v>63</v>
      </c>
      <c r="K66" s="85">
        <f t="shared" si="0"/>
        <v>1</v>
      </c>
    </row>
    <row r="67" spans="1:11" ht="15.75">
      <c r="A67" s="100">
        <v>64</v>
      </c>
      <c r="D67" s="391">
        <v>161446096</v>
      </c>
      <c r="E67" s="214" t="s">
        <v>2411</v>
      </c>
      <c r="F67" s="215" t="s">
        <v>432</v>
      </c>
      <c r="H67" s="102"/>
      <c r="I67" s="103" t="s">
        <v>78</v>
      </c>
      <c r="J67" s="85">
        <f t="shared" si="1"/>
        <v>64</v>
      </c>
      <c r="K67" s="85">
        <f t="shared" si="0"/>
        <v>1</v>
      </c>
    </row>
    <row r="68" spans="1:11" ht="15.75">
      <c r="A68" s="100">
        <v>65</v>
      </c>
      <c r="D68" s="391">
        <v>161446097</v>
      </c>
      <c r="E68" s="214" t="s">
        <v>2216</v>
      </c>
      <c r="F68" s="215" t="s">
        <v>432</v>
      </c>
      <c r="H68" s="102"/>
      <c r="I68" s="103" t="s">
        <v>78</v>
      </c>
      <c r="J68" s="85">
        <f t="shared" si="1"/>
        <v>65</v>
      </c>
      <c r="K68" s="85">
        <f t="shared" ref="K68:K131" si="2">COUNTIF($D$4:$D$889,D68)</f>
        <v>1</v>
      </c>
    </row>
    <row r="69" spans="1:11" ht="15.75">
      <c r="A69" s="100">
        <v>66</v>
      </c>
      <c r="D69" s="391">
        <v>161447609</v>
      </c>
      <c r="E69" s="214" t="s">
        <v>350</v>
      </c>
      <c r="F69" s="215" t="s">
        <v>432</v>
      </c>
      <c r="H69" s="102"/>
      <c r="I69" s="103" t="s">
        <v>78</v>
      </c>
      <c r="J69" s="85">
        <f t="shared" ref="J69:J132" si="3">IF(H69&lt;&gt;H68,1,J68+1)</f>
        <v>66</v>
      </c>
      <c r="K69" s="85">
        <f t="shared" si="2"/>
        <v>1</v>
      </c>
    </row>
    <row r="70" spans="1:11" ht="15.75">
      <c r="A70" s="100">
        <v>67</v>
      </c>
      <c r="D70" s="391">
        <v>161446098</v>
      </c>
      <c r="E70" s="214" t="s">
        <v>2273</v>
      </c>
      <c r="F70" s="215" t="s">
        <v>687</v>
      </c>
      <c r="H70" s="102"/>
      <c r="I70" s="103" t="s">
        <v>78</v>
      </c>
      <c r="J70" s="85">
        <f t="shared" si="3"/>
        <v>67</v>
      </c>
      <c r="K70" s="85">
        <f t="shared" si="2"/>
        <v>1</v>
      </c>
    </row>
    <row r="71" spans="1:11" ht="15.75">
      <c r="A71" s="100">
        <v>68</v>
      </c>
      <c r="D71" s="391">
        <v>161446100</v>
      </c>
      <c r="E71" s="214" t="s">
        <v>2384</v>
      </c>
      <c r="F71" s="215" t="s">
        <v>434</v>
      </c>
      <c r="H71" s="102"/>
      <c r="I71" s="103" t="s">
        <v>78</v>
      </c>
      <c r="J71" s="85">
        <f t="shared" si="3"/>
        <v>68</v>
      </c>
      <c r="K71" s="85">
        <f t="shared" si="2"/>
        <v>1</v>
      </c>
    </row>
    <row r="72" spans="1:11" ht="15.75">
      <c r="A72" s="100">
        <v>69</v>
      </c>
      <c r="D72" s="391">
        <v>161446101</v>
      </c>
      <c r="E72" s="214" t="s">
        <v>2425</v>
      </c>
      <c r="F72" s="215" t="s">
        <v>434</v>
      </c>
      <c r="H72" s="102"/>
      <c r="I72" s="103" t="s">
        <v>78</v>
      </c>
      <c r="J72" s="85">
        <f t="shared" si="3"/>
        <v>69</v>
      </c>
      <c r="K72" s="85">
        <f t="shared" si="2"/>
        <v>1</v>
      </c>
    </row>
    <row r="73" spans="1:11" ht="15.75">
      <c r="A73" s="100">
        <v>70</v>
      </c>
      <c r="D73" s="391">
        <v>161446102</v>
      </c>
      <c r="E73" s="214" t="s">
        <v>529</v>
      </c>
      <c r="F73" s="215" t="s">
        <v>211</v>
      </c>
      <c r="H73" s="102"/>
      <c r="I73" s="103" t="s">
        <v>78</v>
      </c>
      <c r="J73" s="85">
        <f t="shared" si="3"/>
        <v>70</v>
      </c>
      <c r="K73" s="85">
        <f t="shared" si="2"/>
        <v>1</v>
      </c>
    </row>
    <row r="74" spans="1:11" ht="15.75">
      <c r="A74" s="100">
        <v>71</v>
      </c>
      <c r="D74" s="391">
        <v>161446105</v>
      </c>
      <c r="E74" s="214" t="s">
        <v>695</v>
      </c>
      <c r="F74" s="215" t="s">
        <v>593</v>
      </c>
      <c r="H74" s="102"/>
      <c r="I74" s="103" t="s">
        <v>78</v>
      </c>
      <c r="J74" s="85">
        <f t="shared" si="3"/>
        <v>71</v>
      </c>
      <c r="K74" s="85">
        <f t="shared" si="2"/>
        <v>1</v>
      </c>
    </row>
    <row r="75" spans="1:11" ht="15.75">
      <c r="A75" s="100">
        <v>72</v>
      </c>
      <c r="D75" s="391">
        <v>161447610</v>
      </c>
      <c r="E75" s="214" t="s">
        <v>2426</v>
      </c>
      <c r="F75" s="215" t="s">
        <v>593</v>
      </c>
      <c r="H75" s="102"/>
      <c r="I75" s="103" t="s">
        <v>78</v>
      </c>
      <c r="J75" s="85">
        <f t="shared" si="3"/>
        <v>72</v>
      </c>
      <c r="K75" s="85">
        <f t="shared" si="2"/>
        <v>1</v>
      </c>
    </row>
    <row r="76" spans="1:11" ht="15.75">
      <c r="A76" s="100">
        <v>73</v>
      </c>
      <c r="D76" s="391">
        <v>161446110</v>
      </c>
      <c r="E76" s="214" t="s">
        <v>760</v>
      </c>
      <c r="F76" s="215" t="s">
        <v>437</v>
      </c>
      <c r="H76" s="102"/>
      <c r="I76" s="103" t="s">
        <v>78</v>
      </c>
      <c r="J76" s="85">
        <f t="shared" si="3"/>
        <v>73</v>
      </c>
      <c r="K76" s="85">
        <f t="shared" si="2"/>
        <v>1</v>
      </c>
    </row>
    <row r="77" spans="1:11" ht="15.75">
      <c r="A77" s="100">
        <v>74</v>
      </c>
      <c r="D77" s="391">
        <v>161446111</v>
      </c>
      <c r="E77" s="214" t="s">
        <v>287</v>
      </c>
      <c r="F77" s="215" t="s">
        <v>437</v>
      </c>
      <c r="H77" s="102"/>
      <c r="I77" s="103" t="s">
        <v>78</v>
      </c>
      <c r="J77" s="85">
        <f t="shared" si="3"/>
        <v>74</v>
      </c>
      <c r="K77" s="85">
        <f t="shared" si="2"/>
        <v>1</v>
      </c>
    </row>
    <row r="78" spans="1:11" ht="15.75">
      <c r="A78" s="100">
        <v>75</v>
      </c>
      <c r="D78" s="391">
        <v>161135922</v>
      </c>
      <c r="E78" s="214" t="s">
        <v>791</v>
      </c>
      <c r="F78" s="215" t="s">
        <v>218</v>
      </c>
      <c r="H78" s="102"/>
      <c r="I78" s="103" t="s">
        <v>78</v>
      </c>
      <c r="J78" s="85">
        <f t="shared" si="3"/>
        <v>75</v>
      </c>
      <c r="K78" s="85">
        <f t="shared" si="2"/>
        <v>1</v>
      </c>
    </row>
    <row r="79" spans="1:11" ht="15.75">
      <c r="A79" s="100">
        <v>76</v>
      </c>
      <c r="D79" s="391">
        <v>161446120</v>
      </c>
      <c r="E79" s="214" t="s">
        <v>2427</v>
      </c>
      <c r="F79" s="215" t="s">
        <v>601</v>
      </c>
      <c r="H79" s="102"/>
      <c r="I79" s="103" t="s">
        <v>78</v>
      </c>
      <c r="J79" s="85">
        <f t="shared" si="3"/>
        <v>76</v>
      </c>
      <c r="K79" s="85">
        <f t="shared" si="2"/>
        <v>1</v>
      </c>
    </row>
    <row r="80" spans="1:11" ht="15.75">
      <c r="A80" s="100">
        <v>77</v>
      </c>
      <c r="D80" s="391">
        <v>161447156</v>
      </c>
      <c r="E80" s="214" t="s">
        <v>471</v>
      </c>
      <c r="F80" s="215" t="s">
        <v>601</v>
      </c>
      <c r="H80" s="102"/>
      <c r="I80" s="103" t="s">
        <v>78</v>
      </c>
      <c r="J80" s="85">
        <f t="shared" si="3"/>
        <v>77</v>
      </c>
      <c r="K80" s="85">
        <f t="shared" si="2"/>
        <v>1</v>
      </c>
    </row>
    <row r="81" spans="1:11" ht="15.75">
      <c r="A81" s="100">
        <v>78</v>
      </c>
      <c r="D81" s="391">
        <v>161446122</v>
      </c>
      <c r="E81" s="214" t="s">
        <v>2428</v>
      </c>
      <c r="F81" s="215" t="s">
        <v>2429</v>
      </c>
      <c r="H81" s="102"/>
      <c r="I81" s="103" t="s">
        <v>78</v>
      </c>
      <c r="J81" s="85">
        <f t="shared" si="3"/>
        <v>78</v>
      </c>
      <c r="K81" s="85">
        <f t="shared" si="2"/>
        <v>1</v>
      </c>
    </row>
    <row r="82" spans="1:11" ht="15.75">
      <c r="A82" s="100">
        <v>79</v>
      </c>
      <c r="D82" s="391">
        <v>151445448</v>
      </c>
      <c r="E82" s="214" t="s">
        <v>2430</v>
      </c>
      <c r="F82" s="215" t="s">
        <v>692</v>
      </c>
      <c r="H82" s="102"/>
      <c r="I82" s="103" t="s">
        <v>78</v>
      </c>
      <c r="J82" s="85">
        <f t="shared" si="3"/>
        <v>79</v>
      </c>
      <c r="K82" s="85">
        <f t="shared" si="2"/>
        <v>1</v>
      </c>
    </row>
    <row r="83" spans="1:11" ht="15.75">
      <c r="A83" s="100">
        <v>80</v>
      </c>
      <c r="D83" s="391">
        <v>161446132</v>
      </c>
      <c r="E83" s="214" t="s">
        <v>452</v>
      </c>
      <c r="F83" s="215" t="s">
        <v>519</v>
      </c>
      <c r="H83" s="102"/>
      <c r="I83" s="103" t="s">
        <v>78</v>
      </c>
      <c r="J83" s="85">
        <f t="shared" si="3"/>
        <v>80</v>
      </c>
      <c r="K83" s="85">
        <f t="shared" si="2"/>
        <v>1</v>
      </c>
    </row>
    <row r="84" spans="1:11" ht="15.75">
      <c r="A84" s="100">
        <v>81</v>
      </c>
      <c r="D84" s="391">
        <v>161446135</v>
      </c>
      <c r="E84" s="214" t="s">
        <v>198</v>
      </c>
      <c r="F84" s="215" t="s">
        <v>2431</v>
      </c>
      <c r="H84" s="102"/>
      <c r="I84" s="103" t="s">
        <v>78</v>
      </c>
      <c r="J84" s="85">
        <f t="shared" si="3"/>
        <v>81</v>
      </c>
      <c r="K84" s="85">
        <f t="shared" si="2"/>
        <v>1</v>
      </c>
    </row>
    <row r="85" spans="1:11" ht="15.75">
      <c r="A85" s="100">
        <v>82</v>
      </c>
      <c r="D85" s="391">
        <v>161446987</v>
      </c>
      <c r="E85" s="214" t="s">
        <v>2432</v>
      </c>
      <c r="F85" s="215" t="s">
        <v>238</v>
      </c>
      <c r="H85" s="102"/>
      <c r="I85" s="103" t="s">
        <v>78</v>
      </c>
      <c r="J85" s="85">
        <f t="shared" si="3"/>
        <v>82</v>
      </c>
      <c r="K85" s="85">
        <f t="shared" si="2"/>
        <v>1</v>
      </c>
    </row>
    <row r="86" spans="1:11" ht="15.75">
      <c r="A86" s="100">
        <v>83</v>
      </c>
      <c r="D86" s="391">
        <v>161446136</v>
      </c>
      <c r="E86" s="214" t="s">
        <v>2433</v>
      </c>
      <c r="F86" s="215" t="s">
        <v>238</v>
      </c>
      <c r="H86" s="102"/>
      <c r="I86" s="103" t="s">
        <v>78</v>
      </c>
      <c r="J86" s="85">
        <f t="shared" si="3"/>
        <v>83</v>
      </c>
      <c r="K86" s="85">
        <f t="shared" si="2"/>
        <v>1</v>
      </c>
    </row>
    <row r="87" spans="1:11" ht="15.75">
      <c r="A87" s="100">
        <v>84</v>
      </c>
      <c r="D87" s="391">
        <v>161446139</v>
      </c>
      <c r="E87" s="214" t="s">
        <v>695</v>
      </c>
      <c r="F87" s="215" t="s">
        <v>238</v>
      </c>
      <c r="H87" s="102"/>
      <c r="I87" s="103" t="s">
        <v>78</v>
      </c>
      <c r="J87" s="85">
        <f t="shared" si="3"/>
        <v>84</v>
      </c>
      <c r="K87" s="85">
        <f t="shared" si="2"/>
        <v>1</v>
      </c>
    </row>
    <row r="88" spans="1:11" ht="15.75">
      <c r="A88" s="100">
        <v>85</v>
      </c>
      <c r="D88" s="391">
        <v>161446140</v>
      </c>
      <c r="E88" s="214" t="s">
        <v>2434</v>
      </c>
      <c r="F88" s="215" t="s">
        <v>238</v>
      </c>
      <c r="H88" s="102"/>
      <c r="I88" s="103" t="s">
        <v>78</v>
      </c>
      <c r="J88" s="85">
        <f t="shared" si="3"/>
        <v>85</v>
      </c>
      <c r="K88" s="85">
        <f t="shared" si="2"/>
        <v>1</v>
      </c>
    </row>
    <row r="89" spans="1:11" ht="15.75">
      <c r="A89" s="100">
        <v>86</v>
      </c>
      <c r="D89" s="391">
        <v>161325431</v>
      </c>
      <c r="E89" s="214" t="s">
        <v>2435</v>
      </c>
      <c r="F89" s="215" t="s">
        <v>1143</v>
      </c>
      <c r="H89" s="102"/>
      <c r="I89" s="103" t="s">
        <v>78</v>
      </c>
      <c r="J89" s="85">
        <f t="shared" si="3"/>
        <v>86</v>
      </c>
      <c r="K89" s="85">
        <f t="shared" si="2"/>
        <v>1</v>
      </c>
    </row>
    <row r="90" spans="1:11" ht="15.75">
      <c r="A90" s="100">
        <v>87</v>
      </c>
      <c r="D90" s="391">
        <v>161446143</v>
      </c>
      <c r="E90" s="214" t="s">
        <v>1360</v>
      </c>
      <c r="F90" s="215" t="s">
        <v>241</v>
      </c>
      <c r="H90" s="102"/>
      <c r="I90" s="103" t="s">
        <v>78</v>
      </c>
      <c r="J90" s="85">
        <f t="shared" si="3"/>
        <v>87</v>
      </c>
      <c r="K90" s="85">
        <f t="shared" si="2"/>
        <v>1</v>
      </c>
    </row>
    <row r="91" spans="1:11" ht="15.75">
      <c r="A91" s="100">
        <v>88</v>
      </c>
      <c r="D91" s="391">
        <v>161325434</v>
      </c>
      <c r="E91" s="214" t="s">
        <v>1938</v>
      </c>
      <c r="F91" s="215" t="s">
        <v>241</v>
      </c>
      <c r="H91" s="102"/>
      <c r="I91" s="103" t="s">
        <v>78</v>
      </c>
      <c r="J91" s="85">
        <f t="shared" si="3"/>
        <v>88</v>
      </c>
      <c r="K91" s="85">
        <f t="shared" si="2"/>
        <v>1</v>
      </c>
    </row>
    <row r="92" spans="1:11" ht="15.75">
      <c r="A92" s="100">
        <v>89</v>
      </c>
      <c r="D92" s="391">
        <v>161446144</v>
      </c>
      <c r="E92" s="214" t="s">
        <v>1032</v>
      </c>
      <c r="F92" s="215" t="s">
        <v>112</v>
      </c>
      <c r="H92" s="102"/>
      <c r="I92" s="103" t="s">
        <v>78</v>
      </c>
      <c r="J92" s="85">
        <f t="shared" si="3"/>
        <v>89</v>
      </c>
      <c r="K92" s="85">
        <f t="shared" si="2"/>
        <v>1</v>
      </c>
    </row>
    <row r="93" spans="1:11" ht="15.75">
      <c r="A93" s="100">
        <v>90</v>
      </c>
      <c r="D93" s="391">
        <v>161446145</v>
      </c>
      <c r="E93" s="214" t="s">
        <v>2436</v>
      </c>
      <c r="F93" s="215" t="s">
        <v>1033</v>
      </c>
      <c r="H93" s="102"/>
      <c r="I93" s="103" t="s">
        <v>78</v>
      </c>
      <c r="J93" s="85">
        <f t="shared" si="3"/>
        <v>90</v>
      </c>
      <c r="K93" s="85">
        <f t="shared" si="2"/>
        <v>1</v>
      </c>
    </row>
    <row r="94" spans="1:11" ht="15.75">
      <c r="A94" s="100">
        <v>91</v>
      </c>
      <c r="D94" s="391">
        <v>161446146</v>
      </c>
      <c r="E94" s="214" t="s">
        <v>2437</v>
      </c>
      <c r="F94" s="215" t="s">
        <v>124</v>
      </c>
      <c r="H94" s="102"/>
      <c r="I94" s="103" t="s">
        <v>78</v>
      </c>
      <c r="J94" s="85">
        <f t="shared" si="3"/>
        <v>91</v>
      </c>
      <c r="K94" s="85">
        <f t="shared" si="2"/>
        <v>1</v>
      </c>
    </row>
    <row r="95" spans="1:11" ht="15.75">
      <c r="A95" s="100">
        <v>92</v>
      </c>
      <c r="D95" s="391">
        <v>161446616</v>
      </c>
      <c r="E95" s="214" t="s">
        <v>695</v>
      </c>
      <c r="F95" s="215" t="s">
        <v>124</v>
      </c>
      <c r="H95" s="102"/>
      <c r="I95" s="103" t="s">
        <v>78</v>
      </c>
      <c r="J95" s="85">
        <f t="shared" si="3"/>
        <v>92</v>
      </c>
      <c r="K95" s="85">
        <f t="shared" si="2"/>
        <v>1</v>
      </c>
    </row>
    <row r="96" spans="1:11" ht="15.75">
      <c r="A96" s="100">
        <v>93</v>
      </c>
      <c r="D96" s="391">
        <v>161446152</v>
      </c>
      <c r="E96" s="214" t="s">
        <v>2438</v>
      </c>
      <c r="F96" s="215" t="s">
        <v>832</v>
      </c>
      <c r="H96" s="102"/>
      <c r="I96" s="103" t="s">
        <v>78</v>
      </c>
      <c r="J96" s="85">
        <f t="shared" si="3"/>
        <v>93</v>
      </c>
      <c r="K96" s="85">
        <f t="shared" si="2"/>
        <v>1</v>
      </c>
    </row>
    <row r="97" spans="1:11" ht="15.75">
      <c r="A97" s="100">
        <v>94</v>
      </c>
      <c r="D97" s="391">
        <v>161446761</v>
      </c>
      <c r="E97" s="214" t="s">
        <v>198</v>
      </c>
      <c r="F97" s="215" t="s">
        <v>520</v>
      </c>
      <c r="H97" s="102"/>
      <c r="I97" s="103" t="s">
        <v>78</v>
      </c>
      <c r="J97" s="85">
        <f t="shared" si="3"/>
        <v>94</v>
      </c>
      <c r="K97" s="85">
        <f t="shared" si="2"/>
        <v>1</v>
      </c>
    </row>
    <row r="98" spans="1:11" ht="15.75">
      <c r="A98" s="100">
        <v>95</v>
      </c>
      <c r="D98" s="391">
        <v>161446156</v>
      </c>
      <c r="E98" s="214" t="s">
        <v>353</v>
      </c>
      <c r="F98" s="215" t="s">
        <v>2439</v>
      </c>
      <c r="H98" s="102"/>
      <c r="I98" s="103" t="s">
        <v>78</v>
      </c>
      <c r="J98" s="85">
        <f t="shared" si="3"/>
        <v>95</v>
      </c>
      <c r="K98" s="85">
        <f t="shared" si="2"/>
        <v>1</v>
      </c>
    </row>
    <row r="99" spans="1:11" ht="15.75">
      <c r="A99" s="100">
        <v>96</v>
      </c>
      <c r="D99" s="391">
        <v>161446157</v>
      </c>
      <c r="E99" s="214" t="s">
        <v>2440</v>
      </c>
      <c r="F99" s="215" t="s">
        <v>1418</v>
      </c>
      <c r="H99" s="102"/>
      <c r="I99" s="103" t="s">
        <v>78</v>
      </c>
      <c r="J99" s="85">
        <f t="shared" si="3"/>
        <v>96</v>
      </c>
      <c r="K99" s="85">
        <f t="shared" si="2"/>
        <v>1</v>
      </c>
    </row>
    <row r="100" spans="1:11" ht="15.75">
      <c r="A100" s="100">
        <v>97</v>
      </c>
      <c r="D100" s="391">
        <v>161446158</v>
      </c>
      <c r="E100" s="214" t="s">
        <v>2441</v>
      </c>
      <c r="F100" s="215" t="s">
        <v>139</v>
      </c>
      <c r="H100" s="102"/>
      <c r="I100" s="103" t="s">
        <v>78</v>
      </c>
      <c r="J100" s="85">
        <f t="shared" si="3"/>
        <v>97</v>
      </c>
      <c r="K100" s="85">
        <f t="shared" si="2"/>
        <v>1</v>
      </c>
    </row>
    <row r="101" spans="1:11" ht="15.75">
      <c r="A101" s="100">
        <v>98</v>
      </c>
      <c r="D101" s="391">
        <v>161446162</v>
      </c>
      <c r="E101" s="214" t="s">
        <v>2442</v>
      </c>
      <c r="F101" s="215" t="s">
        <v>448</v>
      </c>
      <c r="H101" s="102"/>
      <c r="I101" s="103" t="s">
        <v>78</v>
      </c>
      <c r="J101" s="85">
        <f t="shared" si="3"/>
        <v>98</v>
      </c>
      <c r="K101" s="85">
        <f t="shared" si="2"/>
        <v>1</v>
      </c>
    </row>
    <row r="102" spans="1:11" ht="15.75">
      <c r="A102" s="100">
        <v>99</v>
      </c>
      <c r="D102" s="391">
        <v>161446172</v>
      </c>
      <c r="E102" s="214" t="s">
        <v>1464</v>
      </c>
      <c r="F102" s="215" t="s">
        <v>453</v>
      </c>
      <c r="H102" s="102"/>
      <c r="I102" s="103" t="s">
        <v>78</v>
      </c>
      <c r="J102" s="85">
        <f t="shared" si="3"/>
        <v>99</v>
      </c>
      <c r="K102" s="85">
        <f t="shared" si="2"/>
        <v>1</v>
      </c>
    </row>
    <row r="103" spans="1:11" ht="15.75">
      <c r="A103" s="100">
        <v>100</v>
      </c>
      <c r="D103" s="391">
        <v>161446173</v>
      </c>
      <c r="E103" s="214" t="s">
        <v>2443</v>
      </c>
      <c r="F103" s="215" t="s">
        <v>453</v>
      </c>
      <c r="H103" s="102"/>
      <c r="I103" s="103" t="s">
        <v>78</v>
      </c>
      <c r="J103" s="85">
        <f t="shared" si="3"/>
        <v>100</v>
      </c>
      <c r="K103" s="85">
        <f t="shared" si="2"/>
        <v>1</v>
      </c>
    </row>
    <row r="104" spans="1:11" ht="15.75">
      <c r="A104" s="100">
        <v>101</v>
      </c>
      <c r="D104" s="391">
        <v>161446174</v>
      </c>
      <c r="E104" s="214" t="s">
        <v>237</v>
      </c>
      <c r="F104" s="215" t="s">
        <v>453</v>
      </c>
      <c r="H104" s="102"/>
      <c r="I104" s="103" t="s">
        <v>78</v>
      </c>
      <c r="J104" s="85">
        <f t="shared" si="3"/>
        <v>101</v>
      </c>
      <c r="K104" s="85">
        <f t="shared" si="2"/>
        <v>1</v>
      </c>
    </row>
    <row r="105" spans="1:11" ht="15.75">
      <c r="A105" s="100">
        <v>102</v>
      </c>
      <c r="D105" s="391">
        <v>161447526</v>
      </c>
      <c r="E105" s="214" t="s">
        <v>2444</v>
      </c>
      <c r="F105" s="215" t="s">
        <v>453</v>
      </c>
      <c r="H105" s="102"/>
      <c r="I105" s="103" t="s">
        <v>78</v>
      </c>
      <c r="J105" s="85">
        <f t="shared" si="3"/>
        <v>102</v>
      </c>
      <c r="K105" s="85">
        <f t="shared" si="2"/>
        <v>1</v>
      </c>
    </row>
    <row r="106" spans="1:11" ht="15.75">
      <c r="A106" s="100">
        <v>103</v>
      </c>
      <c r="D106" s="391">
        <v>161446179</v>
      </c>
      <c r="E106" s="214" t="s">
        <v>1714</v>
      </c>
      <c r="F106" s="215" t="s">
        <v>767</v>
      </c>
      <c r="H106" s="102"/>
      <c r="I106" s="103" t="s">
        <v>78</v>
      </c>
      <c r="J106" s="85">
        <f t="shared" si="3"/>
        <v>103</v>
      </c>
      <c r="K106" s="85">
        <f t="shared" si="2"/>
        <v>1</v>
      </c>
    </row>
    <row r="107" spans="1:11" ht="15.75">
      <c r="A107" s="100">
        <v>104</v>
      </c>
      <c r="D107" s="391">
        <v>161446180</v>
      </c>
      <c r="E107" s="214" t="s">
        <v>2445</v>
      </c>
      <c r="F107" s="215" t="s">
        <v>767</v>
      </c>
      <c r="H107" s="102"/>
      <c r="I107" s="103" t="s">
        <v>78</v>
      </c>
      <c r="J107" s="85">
        <f t="shared" si="3"/>
        <v>104</v>
      </c>
      <c r="K107" s="85">
        <f t="shared" si="2"/>
        <v>1</v>
      </c>
    </row>
    <row r="108" spans="1:11" ht="15.75">
      <c r="A108" s="100">
        <v>105</v>
      </c>
      <c r="D108" s="391">
        <v>161446182</v>
      </c>
      <c r="E108" s="214" t="s">
        <v>2446</v>
      </c>
      <c r="F108" s="215" t="s">
        <v>459</v>
      </c>
      <c r="H108" s="102"/>
      <c r="I108" s="103" t="s">
        <v>78</v>
      </c>
      <c r="J108" s="85">
        <f t="shared" si="3"/>
        <v>105</v>
      </c>
      <c r="K108" s="85">
        <f t="shared" si="2"/>
        <v>1</v>
      </c>
    </row>
    <row r="109" spans="1:11" ht="15.75">
      <c r="A109" s="100">
        <v>106</v>
      </c>
      <c r="D109" s="391">
        <v>161446183</v>
      </c>
      <c r="E109" s="214" t="s">
        <v>466</v>
      </c>
      <c r="F109" s="215" t="s">
        <v>459</v>
      </c>
      <c r="H109" s="102"/>
      <c r="I109" s="103" t="s">
        <v>78</v>
      </c>
      <c r="J109" s="85">
        <f t="shared" si="3"/>
        <v>106</v>
      </c>
      <c r="K109" s="85">
        <f t="shared" si="2"/>
        <v>1</v>
      </c>
    </row>
    <row r="110" spans="1:11" ht="15.75">
      <c r="A110" s="100">
        <v>107</v>
      </c>
      <c r="D110" s="391">
        <v>161446763</v>
      </c>
      <c r="E110" s="214" t="s">
        <v>2447</v>
      </c>
      <c r="F110" s="215" t="s">
        <v>459</v>
      </c>
      <c r="H110" s="102"/>
      <c r="I110" s="103" t="s">
        <v>78</v>
      </c>
      <c r="J110" s="85">
        <f t="shared" si="3"/>
        <v>107</v>
      </c>
      <c r="K110" s="85">
        <f t="shared" si="2"/>
        <v>1</v>
      </c>
    </row>
    <row r="111" spans="1:11" ht="15.75">
      <c r="A111" s="100">
        <v>108</v>
      </c>
      <c r="D111" s="391">
        <v>151136413</v>
      </c>
      <c r="E111" s="214" t="s">
        <v>2448</v>
      </c>
      <c r="F111" s="215" t="s">
        <v>629</v>
      </c>
      <c r="H111" s="102"/>
      <c r="I111" s="103" t="s">
        <v>78</v>
      </c>
      <c r="J111" s="85">
        <f t="shared" si="3"/>
        <v>108</v>
      </c>
      <c r="K111" s="85">
        <f t="shared" si="2"/>
        <v>1</v>
      </c>
    </row>
    <row r="112" spans="1:11" ht="15.75">
      <c r="A112" s="100">
        <v>109</v>
      </c>
      <c r="D112" s="391">
        <v>161446192</v>
      </c>
      <c r="E112" s="214" t="s">
        <v>2449</v>
      </c>
      <c r="F112" s="215" t="s">
        <v>464</v>
      </c>
      <c r="H112" s="102"/>
      <c r="I112" s="103" t="s">
        <v>78</v>
      </c>
      <c r="J112" s="85">
        <f t="shared" si="3"/>
        <v>109</v>
      </c>
      <c r="K112" s="85">
        <f t="shared" si="2"/>
        <v>1</v>
      </c>
    </row>
    <row r="113" spans="1:11" ht="15.75">
      <c r="A113" s="100">
        <v>110</v>
      </c>
      <c r="D113" s="391">
        <v>161447076</v>
      </c>
      <c r="E113" s="214" t="s">
        <v>2273</v>
      </c>
      <c r="F113" s="215" t="s">
        <v>464</v>
      </c>
      <c r="H113" s="102"/>
      <c r="I113" s="103" t="s">
        <v>78</v>
      </c>
      <c r="J113" s="85">
        <f t="shared" si="3"/>
        <v>110</v>
      </c>
      <c r="K113" s="85">
        <f t="shared" si="2"/>
        <v>1</v>
      </c>
    </row>
    <row r="114" spans="1:11" ht="15.75">
      <c r="A114" s="100">
        <v>111</v>
      </c>
      <c r="D114" s="391">
        <v>151445403</v>
      </c>
      <c r="E114" s="214" t="s">
        <v>2450</v>
      </c>
      <c r="F114" s="215" t="s">
        <v>254</v>
      </c>
      <c r="H114" s="102"/>
      <c r="I114" s="103" t="s">
        <v>78</v>
      </c>
      <c r="J114" s="85">
        <f t="shared" si="3"/>
        <v>111</v>
      </c>
      <c r="K114" s="85">
        <f t="shared" si="2"/>
        <v>1</v>
      </c>
    </row>
    <row r="115" spans="1:11" ht="15.75">
      <c r="A115" s="100">
        <v>112</v>
      </c>
      <c r="D115" s="391">
        <v>161446196</v>
      </c>
      <c r="E115" s="214" t="s">
        <v>1487</v>
      </c>
      <c r="F115" s="215" t="s">
        <v>254</v>
      </c>
      <c r="H115" s="102"/>
      <c r="I115" s="103" t="s">
        <v>78</v>
      </c>
      <c r="J115" s="85">
        <f t="shared" si="3"/>
        <v>112</v>
      </c>
      <c r="K115" s="85">
        <f t="shared" si="2"/>
        <v>1</v>
      </c>
    </row>
    <row r="116" spans="1:11" ht="15.75">
      <c r="A116" s="100">
        <v>113</v>
      </c>
      <c r="D116" s="391">
        <v>161446197</v>
      </c>
      <c r="E116" s="214" t="s">
        <v>452</v>
      </c>
      <c r="F116" s="215" t="s">
        <v>254</v>
      </c>
      <c r="H116" s="102"/>
      <c r="I116" s="103" t="s">
        <v>78</v>
      </c>
      <c r="J116" s="85">
        <f t="shared" si="3"/>
        <v>113</v>
      </c>
      <c r="K116" s="85">
        <f t="shared" si="2"/>
        <v>1</v>
      </c>
    </row>
    <row r="117" spans="1:11" ht="15.75">
      <c r="A117" s="100">
        <v>114</v>
      </c>
      <c r="D117" s="391">
        <v>161446198</v>
      </c>
      <c r="E117" s="214" t="s">
        <v>1357</v>
      </c>
      <c r="F117" s="215" t="s">
        <v>254</v>
      </c>
      <c r="H117" s="102"/>
      <c r="I117" s="103" t="s">
        <v>78</v>
      </c>
      <c r="J117" s="85">
        <f t="shared" si="3"/>
        <v>114</v>
      </c>
      <c r="K117" s="85">
        <f t="shared" si="2"/>
        <v>1</v>
      </c>
    </row>
    <row r="118" spans="1:11" ht="15.75">
      <c r="A118" s="100">
        <v>115</v>
      </c>
      <c r="D118" s="391">
        <v>161446199</v>
      </c>
      <c r="E118" s="214" t="s">
        <v>1357</v>
      </c>
      <c r="F118" s="215" t="s">
        <v>254</v>
      </c>
      <c r="H118" s="102"/>
      <c r="I118" s="103" t="s">
        <v>78</v>
      </c>
      <c r="J118" s="85">
        <f t="shared" si="3"/>
        <v>115</v>
      </c>
      <c r="K118" s="85">
        <f t="shared" si="2"/>
        <v>1</v>
      </c>
    </row>
    <row r="119" spans="1:11" ht="15.75">
      <c r="A119" s="100">
        <v>116</v>
      </c>
      <c r="D119" s="391">
        <v>161446201</v>
      </c>
      <c r="E119" s="214" t="s">
        <v>2451</v>
      </c>
      <c r="F119" s="215" t="s">
        <v>1483</v>
      </c>
      <c r="H119" s="102"/>
      <c r="I119" s="103" t="s">
        <v>78</v>
      </c>
      <c r="J119" s="85">
        <f t="shared" si="3"/>
        <v>116</v>
      </c>
      <c r="K119" s="85">
        <f t="shared" si="2"/>
        <v>1</v>
      </c>
    </row>
    <row r="120" spans="1:11" ht="15.75">
      <c r="A120" s="100">
        <v>117</v>
      </c>
      <c r="D120" s="391">
        <v>161446203</v>
      </c>
      <c r="E120" s="214" t="s">
        <v>2452</v>
      </c>
      <c r="F120" s="215" t="s">
        <v>839</v>
      </c>
      <c r="H120" s="102"/>
      <c r="I120" s="103" t="s">
        <v>78</v>
      </c>
      <c r="J120" s="85">
        <f t="shared" si="3"/>
        <v>117</v>
      </c>
      <c r="K120" s="85">
        <f t="shared" si="2"/>
        <v>1</v>
      </c>
    </row>
    <row r="121" spans="1:11" ht="15.75">
      <c r="A121" s="100">
        <v>118</v>
      </c>
      <c r="D121" s="391">
        <v>161446204</v>
      </c>
      <c r="E121" s="214" t="s">
        <v>2453</v>
      </c>
      <c r="F121" s="215" t="s">
        <v>839</v>
      </c>
      <c r="H121" s="102"/>
      <c r="I121" s="103" t="s">
        <v>78</v>
      </c>
      <c r="J121" s="85">
        <f t="shared" si="3"/>
        <v>118</v>
      </c>
      <c r="K121" s="85">
        <f t="shared" si="2"/>
        <v>1</v>
      </c>
    </row>
    <row r="122" spans="1:11" ht="15.75">
      <c r="A122" s="100">
        <v>119</v>
      </c>
      <c r="D122" s="391">
        <v>161446205</v>
      </c>
      <c r="E122" s="214" t="s">
        <v>2454</v>
      </c>
      <c r="F122" s="215" t="s">
        <v>839</v>
      </c>
      <c r="H122" s="102"/>
      <c r="I122" s="103" t="s">
        <v>78</v>
      </c>
      <c r="J122" s="85">
        <f t="shared" si="3"/>
        <v>119</v>
      </c>
      <c r="K122" s="85">
        <f t="shared" si="2"/>
        <v>1</v>
      </c>
    </row>
    <row r="123" spans="1:11" ht="15.75">
      <c r="A123" s="100">
        <v>120</v>
      </c>
      <c r="D123" s="391">
        <v>161446207</v>
      </c>
      <c r="E123" s="214" t="s">
        <v>2455</v>
      </c>
      <c r="F123" s="215" t="s">
        <v>532</v>
      </c>
      <c r="H123" s="102"/>
      <c r="I123" s="103" t="s">
        <v>78</v>
      </c>
      <c r="J123" s="85">
        <f t="shared" si="3"/>
        <v>120</v>
      </c>
      <c r="K123" s="85">
        <f t="shared" si="2"/>
        <v>1</v>
      </c>
    </row>
    <row r="124" spans="1:11" ht="15.75">
      <c r="A124" s="100">
        <v>121</v>
      </c>
      <c r="D124" s="391">
        <v>161325563</v>
      </c>
      <c r="E124" s="214" t="s">
        <v>2456</v>
      </c>
      <c r="F124" s="215" t="s">
        <v>1593</v>
      </c>
      <c r="H124" s="102"/>
      <c r="I124" s="103" t="s">
        <v>78</v>
      </c>
      <c r="J124" s="85">
        <f t="shared" si="3"/>
        <v>121</v>
      </c>
      <c r="K124" s="85">
        <f t="shared" si="2"/>
        <v>1</v>
      </c>
    </row>
    <row r="125" spans="1:11" ht="15.75">
      <c r="A125" s="100">
        <v>122</v>
      </c>
      <c r="D125" s="391">
        <v>161446216</v>
      </c>
      <c r="E125" s="214" t="s">
        <v>1010</v>
      </c>
      <c r="F125" s="215" t="s">
        <v>262</v>
      </c>
      <c r="H125" s="102"/>
      <c r="I125" s="103" t="s">
        <v>78</v>
      </c>
      <c r="J125" s="85">
        <f t="shared" si="3"/>
        <v>122</v>
      </c>
      <c r="K125" s="85">
        <f t="shared" si="2"/>
        <v>1</v>
      </c>
    </row>
    <row r="126" spans="1:11" ht="15.75">
      <c r="A126" s="100">
        <v>123</v>
      </c>
      <c r="D126" s="391">
        <v>161446218</v>
      </c>
      <c r="E126" s="214" t="s">
        <v>2457</v>
      </c>
      <c r="F126" s="215" t="s">
        <v>121</v>
      </c>
      <c r="H126" s="102"/>
      <c r="I126" s="103" t="s">
        <v>78</v>
      </c>
      <c r="J126" s="85">
        <f t="shared" si="3"/>
        <v>123</v>
      </c>
      <c r="K126" s="85">
        <f t="shared" si="2"/>
        <v>1</v>
      </c>
    </row>
    <row r="127" spans="1:11" ht="15.75">
      <c r="A127" s="100">
        <v>124</v>
      </c>
      <c r="D127" s="391">
        <v>161446220</v>
      </c>
      <c r="E127" s="214" t="s">
        <v>2458</v>
      </c>
      <c r="F127" s="215" t="s">
        <v>121</v>
      </c>
      <c r="H127" s="102"/>
      <c r="I127" s="103" t="s">
        <v>78</v>
      </c>
      <c r="J127" s="85">
        <f t="shared" si="3"/>
        <v>124</v>
      </c>
      <c r="K127" s="85">
        <f t="shared" si="2"/>
        <v>1</v>
      </c>
    </row>
    <row r="128" spans="1:11" ht="15.75">
      <c r="A128" s="100">
        <v>125</v>
      </c>
      <c r="D128" s="391">
        <v>161446222</v>
      </c>
      <c r="E128" s="214" t="s">
        <v>2459</v>
      </c>
      <c r="F128" s="215" t="s">
        <v>121</v>
      </c>
      <c r="H128" s="102"/>
      <c r="I128" s="103" t="s">
        <v>78</v>
      </c>
      <c r="J128" s="85">
        <f t="shared" si="3"/>
        <v>125</v>
      </c>
      <c r="K128" s="85">
        <f t="shared" si="2"/>
        <v>1</v>
      </c>
    </row>
    <row r="129" spans="1:11" ht="15.75">
      <c r="A129" s="100">
        <v>126</v>
      </c>
      <c r="D129" s="391">
        <v>161446223</v>
      </c>
      <c r="E129" s="214" t="s">
        <v>330</v>
      </c>
      <c r="F129" s="215" t="s">
        <v>121</v>
      </c>
      <c r="H129" s="102"/>
      <c r="I129" s="103" t="s">
        <v>78</v>
      </c>
      <c r="J129" s="85">
        <f t="shared" si="3"/>
        <v>126</v>
      </c>
      <c r="K129" s="85">
        <f t="shared" si="2"/>
        <v>1</v>
      </c>
    </row>
    <row r="130" spans="1:11" ht="15.75">
      <c r="A130" s="100">
        <v>127</v>
      </c>
      <c r="D130" s="391">
        <v>161446224</v>
      </c>
      <c r="E130" s="214" t="s">
        <v>2460</v>
      </c>
      <c r="F130" s="215" t="s">
        <v>121</v>
      </c>
      <c r="H130" s="102"/>
      <c r="I130" s="103" t="s">
        <v>78</v>
      </c>
      <c r="J130" s="85">
        <f t="shared" si="3"/>
        <v>127</v>
      </c>
      <c r="K130" s="85">
        <f t="shared" si="2"/>
        <v>1</v>
      </c>
    </row>
    <row r="131" spans="1:11" ht="15.75">
      <c r="A131" s="100">
        <v>128</v>
      </c>
      <c r="D131" s="391">
        <v>161446991</v>
      </c>
      <c r="E131" s="214" t="s">
        <v>1155</v>
      </c>
      <c r="F131" s="215" t="s">
        <v>121</v>
      </c>
      <c r="H131" s="102"/>
      <c r="I131" s="103" t="s">
        <v>78</v>
      </c>
      <c r="J131" s="85">
        <f t="shared" si="3"/>
        <v>128</v>
      </c>
      <c r="K131" s="85">
        <f t="shared" si="2"/>
        <v>1</v>
      </c>
    </row>
    <row r="132" spans="1:11" ht="15.75">
      <c r="A132" s="100">
        <v>129</v>
      </c>
      <c r="D132" s="391">
        <v>152614349</v>
      </c>
      <c r="E132" s="214" t="s">
        <v>2461</v>
      </c>
      <c r="F132" s="215" t="s">
        <v>121</v>
      </c>
      <c r="H132" s="102"/>
      <c r="I132" s="103" t="s">
        <v>78</v>
      </c>
      <c r="J132" s="85">
        <f t="shared" si="3"/>
        <v>129</v>
      </c>
      <c r="K132" s="85">
        <f t="shared" ref="K132:K195" si="4">COUNTIF($D$4:$D$889,D132)</f>
        <v>1</v>
      </c>
    </row>
    <row r="133" spans="1:11" ht="15.75">
      <c r="A133" s="100">
        <v>130</v>
      </c>
      <c r="D133" s="391">
        <v>161446219</v>
      </c>
      <c r="E133" s="214" t="s">
        <v>1496</v>
      </c>
      <c r="F133" s="215" t="s">
        <v>358</v>
      </c>
      <c r="H133" s="102"/>
      <c r="I133" s="103" t="s">
        <v>78</v>
      </c>
      <c r="J133" s="85">
        <f t="shared" ref="J133:J196" si="5">IF(H133&lt;&gt;H132,1,J132+1)</f>
        <v>130</v>
      </c>
      <c r="K133" s="85">
        <f t="shared" si="4"/>
        <v>1</v>
      </c>
    </row>
    <row r="134" spans="1:11" ht="15.75">
      <c r="A134" s="100">
        <v>131</v>
      </c>
      <c r="D134" s="397">
        <v>161446227</v>
      </c>
      <c r="E134" s="212" t="s">
        <v>2462</v>
      </c>
      <c r="F134" s="213" t="s">
        <v>2063</v>
      </c>
      <c r="H134" s="102"/>
      <c r="I134" s="103" t="s">
        <v>78</v>
      </c>
      <c r="J134" s="85">
        <f t="shared" si="5"/>
        <v>131</v>
      </c>
      <c r="K134" s="85">
        <f t="shared" si="4"/>
        <v>1</v>
      </c>
    </row>
    <row r="135" spans="1:11" ht="15.75">
      <c r="A135" s="100">
        <v>132</v>
      </c>
      <c r="D135" s="391">
        <v>161446873</v>
      </c>
      <c r="E135" s="214" t="s">
        <v>2463</v>
      </c>
      <c r="F135" s="215" t="s">
        <v>2063</v>
      </c>
      <c r="H135" s="102"/>
      <c r="I135" s="103" t="s">
        <v>78</v>
      </c>
      <c r="J135" s="85">
        <f t="shared" si="5"/>
        <v>132</v>
      </c>
      <c r="K135" s="85">
        <f t="shared" si="4"/>
        <v>1</v>
      </c>
    </row>
    <row r="136" spans="1:11" ht="15.75">
      <c r="A136" s="100">
        <v>133</v>
      </c>
      <c r="D136" s="391">
        <v>161325610</v>
      </c>
      <c r="E136" s="214" t="s">
        <v>2464</v>
      </c>
      <c r="F136" s="215" t="s">
        <v>2063</v>
      </c>
      <c r="H136" s="102"/>
      <c r="I136" s="103" t="s">
        <v>78</v>
      </c>
      <c r="J136" s="85">
        <f t="shared" si="5"/>
        <v>133</v>
      </c>
      <c r="K136" s="85">
        <f t="shared" si="4"/>
        <v>1</v>
      </c>
    </row>
    <row r="137" spans="1:11" ht="15.75">
      <c r="A137" s="100">
        <v>134</v>
      </c>
      <c r="D137" s="391">
        <v>161446231</v>
      </c>
      <c r="E137" s="214" t="s">
        <v>1111</v>
      </c>
      <c r="F137" s="215" t="s">
        <v>1327</v>
      </c>
      <c r="H137" s="102"/>
      <c r="I137" s="103" t="s">
        <v>78</v>
      </c>
      <c r="J137" s="85">
        <f t="shared" si="5"/>
        <v>134</v>
      </c>
      <c r="K137" s="85">
        <f t="shared" si="4"/>
        <v>1</v>
      </c>
    </row>
    <row r="138" spans="1:11" ht="15.75">
      <c r="A138" s="100">
        <v>135</v>
      </c>
      <c r="D138" s="391">
        <v>161446232</v>
      </c>
      <c r="E138" s="214" t="s">
        <v>443</v>
      </c>
      <c r="F138" s="215" t="s">
        <v>2465</v>
      </c>
      <c r="H138" s="102"/>
      <c r="I138" s="103" t="s">
        <v>78</v>
      </c>
      <c r="J138" s="85">
        <f t="shared" si="5"/>
        <v>135</v>
      </c>
      <c r="K138" s="85">
        <f t="shared" si="4"/>
        <v>1</v>
      </c>
    </row>
    <row r="139" spans="1:11" ht="15.75">
      <c r="A139" s="100">
        <v>136</v>
      </c>
      <c r="D139" s="391">
        <v>161446233</v>
      </c>
      <c r="E139" s="214" t="s">
        <v>1398</v>
      </c>
      <c r="F139" s="215" t="s">
        <v>1223</v>
      </c>
      <c r="H139" s="102"/>
      <c r="I139" s="103" t="s">
        <v>78</v>
      </c>
      <c r="J139" s="85">
        <f t="shared" si="5"/>
        <v>136</v>
      </c>
      <c r="K139" s="85">
        <f t="shared" si="4"/>
        <v>1</v>
      </c>
    </row>
    <row r="140" spans="1:11" ht="15.75">
      <c r="A140" s="100">
        <v>137</v>
      </c>
      <c r="D140" s="391">
        <v>161446235</v>
      </c>
      <c r="E140" s="214" t="s">
        <v>1422</v>
      </c>
      <c r="F140" s="215" t="s">
        <v>279</v>
      </c>
      <c r="H140" s="102"/>
      <c r="I140" s="103" t="s">
        <v>78</v>
      </c>
      <c r="J140" s="85">
        <f t="shared" si="5"/>
        <v>137</v>
      </c>
      <c r="K140" s="85">
        <f t="shared" si="4"/>
        <v>1</v>
      </c>
    </row>
    <row r="141" spans="1:11" ht="15.75">
      <c r="A141" s="100">
        <v>138</v>
      </c>
      <c r="D141" s="391">
        <v>161446237</v>
      </c>
      <c r="E141" s="214" t="s">
        <v>538</v>
      </c>
      <c r="F141" s="215" t="s">
        <v>2466</v>
      </c>
      <c r="H141" s="102"/>
      <c r="I141" s="103" t="s">
        <v>78</v>
      </c>
      <c r="J141" s="85">
        <f t="shared" si="5"/>
        <v>138</v>
      </c>
      <c r="K141" s="85">
        <f t="shared" si="4"/>
        <v>1</v>
      </c>
    </row>
    <row r="142" spans="1:11" ht="15.75">
      <c r="A142" s="100">
        <v>139</v>
      </c>
      <c r="D142" s="391">
        <v>161446238</v>
      </c>
      <c r="E142" s="214" t="s">
        <v>2467</v>
      </c>
      <c r="F142" s="215" t="s">
        <v>282</v>
      </c>
      <c r="H142" s="102"/>
      <c r="I142" s="103" t="s">
        <v>78</v>
      </c>
      <c r="J142" s="85">
        <f t="shared" si="5"/>
        <v>139</v>
      </c>
      <c r="K142" s="85">
        <f t="shared" si="4"/>
        <v>1</v>
      </c>
    </row>
    <row r="143" spans="1:11" ht="15.75">
      <c r="A143" s="100">
        <v>140</v>
      </c>
      <c r="D143" s="391">
        <v>161446239</v>
      </c>
      <c r="E143" s="214" t="s">
        <v>1592</v>
      </c>
      <c r="F143" s="215" t="s">
        <v>282</v>
      </c>
      <c r="H143" s="102"/>
      <c r="I143" s="103" t="s">
        <v>78</v>
      </c>
      <c r="J143" s="85">
        <f t="shared" si="5"/>
        <v>140</v>
      </c>
      <c r="K143" s="85">
        <f t="shared" si="4"/>
        <v>1</v>
      </c>
    </row>
    <row r="144" spans="1:11" ht="15.75">
      <c r="A144" s="100">
        <v>141</v>
      </c>
      <c r="D144" s="391">
        <v>161446240</v>
      </c>
      <c r="E144" s="214" t="s">
        <v>695</v>
      </c>
      <c r="F144" s="215" t="s">
        <v>2468</v>
      </c>
      <c r="H144" s="102"/>
      <c r="I144" s="103" t="s">
        <v>78</v>
      </c>
      <c r="J144" s="85">
        <f t="shared" si="5"/>
        <v>141</v>
      </c>
      <c r="K144" s="85">
        <f t="shared" si="4"/>
        <v>1</v>
      </c>
    </row>
    <row r="145" spans="1:11" ht="15.75">
      <c r="A145" s="100">
        <v>142</v>
      </c>
      <c r="D145" s="391">
        <v>161446241</v>
      </c>
      <c r="E145" s="214" t="s">
        <v>2273</v>
      </c>
      <c r="F145" s="215" t="s">
        <v>379</v>
      </c>
      <c r="H145" s="102"/>
      <c r="I145" s="103" t="s">
        <v>78</v>
      </c>
      <c r="J145" s="85">
        <f t="shared" si="5"/>
        <v>142</v>
      </c>
      <c r="K145" s="85">
        <f t="shared" si="4"/>
        <v>1</v>
      </c>
    </row>
    <row r="146" spans="1:11" ht="15.75">
      <c r="A146" s="100">
        <v>143</v>
      </c>
      <c r="D146" s="391">
        <v>161446243</v>
      </c>
      <c r="E146" s="214" t="s">
        <v>1356</v>
      </c>
      <c r="F146" s="215" t="s">
        <v>1284</v>
      </c>
      <c r="H146" s="102"/>
      <c r="I146" s="103" t="s">
        <v>78</v>
      </c>
      <c r="J146" s="85">
        <f t="shared" si="5"/>
        <v>143</v>
      </c>
      <c r="K146" s="85">
        <f t="shared" si="4"/>
        <v>1</v>
      </c>
    </row>
    <row r="147" spans="1:11" ht="15.75">
      <c r="A147" s="100">
        <v>144</v>
      </c>
      <c r="D147" s="391">
        <v>161446246</v>
      </c>
      <c r="E147" s="214" t="s">
        <v>2469</v>
      </c>
      <c r="F147" s="215" t="s">
        <v>381</v>
      </c>
      <c r="H147" s="102"/>
      <c r="I147" s="103" t="s">
        <v>78</v>
      </c>
      <c r="J147" s="85">
        <f t="shared" si="5"/>
        <v>144</v>
      </c>
      <c r="K147" s="85">
        <f t="shared" si="4"/>
        <v>1</v>
      </c>
    </row>
    <row r="148" spans="1:11" ht="15.75">
      <c r="A148" s="100">
        <v>145</v>
      </c>
      <c r="D148" s="391">
        <v>161446247</v>
      </c>
      <c r="E148" s="214" t="s">
        <v>695</v>
      </c>
      <c r="F148" s="215" t="s">
        <v>381</v>
      </c>
      <c r="H148" s="102"/>
      <c r="I148" s="103" t="s">
        <v>78</v>
      </c>
      <c r="J148" s="85">
        <f t="shared" si="5"/>
        <v>145</v>
      </c>
      <c r="K148" s="85">
        <f t="shared" si="4"/>
        <v>1</v>
      </c>
    </row>
    <row r="149" spans="1:11" ht="15.75">
      <c r="A149" s="100">
        <v>146</v>
      </c>
      <c r="D149" s="391">
        <v>161446248</v>
      </c>
      <c r="E149" s="214" t="s">
        <v>471</v>
      </c>
      <c r="F149" s="215" t="s">
        <v>381</v>
      </c>
      <c r="H149" s="102"/>
      <c r="I149" s="103" t="s">
        <v>78</v>
      </c>
      <c r="J149" s="85">
        <f t="shared" si="5"/>
        <v>146</v>
      </c>
      <c r="K149" s="85">
        <f t="shared" si="4"/>
        <v>1</v>
      </c>
    </row>
    <row r="150" spans="1:11" ht="15.75">
      <c r="A150" s="100">
        <v>147</v>
      </c>
      <c r="D150" s="391">
        <v>161446905</v>
      </c>
      <c r="E150" s="214" t="s">
        <v>2435</v>
      </c>
      <c r="F150" s="215" t="s">
        <v>381</v>
      </c>
      <c r="H150" s="102"/>
      <c r="I150" s="103" t="s">
        <v>78</v>
      </c>
      <c r="J150" s="85">
        <f t="shared" si="5"/>
        <v>147</v>
      </c>
      <c r="K150" s="85">
        <f t="shared" si="4"/>
        <v>1</v>
      </c>
    </row>
    <row r="151" spans="1:11" ht="15.75">
      <c r="A151" s="100">
        <v>148</v>
      </c>
      <c r="D151" s="391">
        <v>161447414</v>
      </c>
      <c r="E151" s="214" t="s">
        <v>2470</v>
      </c>
      <c r="F151" s="215" t="s">
        <v>546</v>
      </c>
      <c r="H151" s="102"/>
      <c r="I151" s="103" t="s">
        <v>78</v>
      </c>
      <c r="J151" s="85">
        <f t="shared" si="5"/>
        <v>148</v>
      </c>
      <c r="K151" s="85">
        <f t="shared" si="4"/>
        <v>1</v>
      </c>
    </row>
    <row r="152" spans="1:11" ht="15.75">
      <c r="A152" s="100">
        <v>149</v>
      </c>
      <c r="D152" s="391">
        <v>161446252</v>
      </c>
      <c r="E152" s="214" t="s">
        <v>452</v>
      </c>
      <c r="F152" s="215" t="s">
        <v>546</v>
      </c>
      <c r="H152" s="102"/>
      <c r="I152" s="103" t="s">
        <v>78</v>
      </c>
      <c r="J152" s="85">
        <f t="shared" si="5"/>
        <v>149</v>
      </c>
      <c r="K152" s="85">
        <f t="shared" si="4"/>
        <v>1</v>
      </c>
    </row>
    <row r="153" spans="1:11" ht="15.75">
      <c r="A153" s="100">
        <v>150</v>
      </c>
      <c r="D153" s="391">
        <v>161446253</v>
      </c>
      <c r="E153" s="214" t="s">
        <v>2471</v>
      </c>
      <c r="F153" s="215" t="s">
        <v>546</v>
      </c>
      <c r="H153" s="102"/>
      <c r="I153" s="103" t="s">
        <v>78</v>
      </c>
      <c r="J153" s="85">
        <f t="shared" si="5"/>
        <v>150</v>
      </c>
      <c r="K153" s="85">
        <f t="shared" si="4"/>
        <v>1</v>
      </c>
    </row>
    <row r="154" spans="1:11" ht="15.75">
      <c r="A154" s="100">
        <v>151</v>
      </c>
      <c r="D154" s="391">
        <v>161446256</v>
      </c>
      <c r="E154" s="214" t="s">
        <v>1360</v>
      </c>
      <c r="F154" s="215" t="s">
        <v>546</v>
      </c>
      <c r="H154" s="102"/>
      <c r="I154" s="103" t="s">
        <v>78</v>
      </c>
      <c r="J154" s="85">
        <f t="shared" si="5"/>
        <v>151</v>
      </c>
      <c r="K154" s="85">
        <f t="shared" si="4"/>
        <v>1</v>
      </c>
    </row>
    <row r="155" spans="1:11" ht="15.75">
      <c r="A155" s="100">
        <v>152</v>
      </c>
      <c r="D155" s="391">
        <v>161446261</v>
      </c>
      <c r="E155" s="214" t="s">
        <v>1047</v>
      </c>
      <c r="F155" s="215" t="s">
        <v>546</v>
      </c>
      <c r="H155" s="102"/>
      <c r="I155" s="103" t="s">
        <v>78</v>
      </c>
      <c r="J155" s="85">
        <f t="shared" si="5"/>
        <v>152</v>
      </c>
      <c r="K155" s="85">
        <f t="shared" si="4"/>
        <v>1</v>
      </c>
    </row>
    <row r="156" spans="1:11" ht="15.75">
      <c r="A156" s="100">
        <v>153</v>
      </c>
      <c r="D156" s="391">
        <v>161447469</v>
      </c>
      <c r="E156" s="214" t="s">
        <v>743</v>
      </c>
      <c r="F156" s="215" t="s">
        <v>546</v>
      </c>
      <c r="H156" s="102"/>
      <c r="I156" s="103" t="s">
        <v>78</v>
      </c>
      <c r="J156" s="85">
        <f t="shared" si="5"/>
        <v>153</v>
      </c>
      <c r="K156" s="85">
        <f t="shared" si="4"/>
        <v>1</v>
      </c>
    </row>
    <row r="157" spans="1:11" ht="15.75">
      <c r="A157" s="100">
        <v>154</v>
      </c>
      <c r="D157" s="391">
        <v>161447415</v>
      </c>
      <c r="E157" s="214" t="s">
        <v>2472</v>
      </c>
      <c r="F157" s="215" t="s">
        <v>2473</v>
      </c>
      <c r="H157" s="102"/>
      <c r="I157" s="103" t="s">
        <v>78</v>
      </c>
      <c r="J157" s="85">
        <f t="shared" si="5"/>
        <v>154</v>
      </c>
      <c r="K157" s="85">
        <f t="shared" si="4"/>
        <v>1</v>
      </c>
    </row>
    <row r="158" spans="1:11" ht="15.75">
      <c r="A158" s="100">
        <v>155</v>
      </c>
      <c r="D158" s="391">
        <v>161447078</v>
      </c>
      <c r="E158" s="214" t="s">
        <v>980</v>
      </c>
      <c r="F158" s="215" t="s">
        <v>712</v>
      </c>
      <c r="H158" s="102"/>
      <c r="I158" s="103" t="s">
        <v>78</v>
      </c>
      <c r="J158" s="85">
        <f t="shared" si="5"/>
        <v>155</v>
      </c>
      <c r="K158" s="85">
        <f t="shared" si="4"/>
        <v>1</v>
      </c>
    </row>
    <row r="159" spans="1:11" ht="15.75">
      <c r="A159" s="100">
        <v>156</v>
      </c>
      <c r="D159" s="391">
        <v>161446266</v>
      </c>
      <c r="E159" s="214" t="s">
        <v>232</v>
      </c>
      <c r="F159" s="215" t="s">
        <v>1479</v>
      </c>
      <c r="H159" s="102"/>
      <c r="I159" s="103" t="s">
        <v>78</v>
      </c>
      <c r="J159" s="85">
        <f t="shared" si="5"/>
        <v>156</v>
      </c>
      <c r="K159" s="85">
        <f t="shared" si="4"/>
        <v>1</v>
      </c>
    </row>
    <row r="160" spans="1:11" ht="15.75">
      <c r="A160" s="100">
        <v>157</v>
      </c>
      <c r="D160" s="391">
        <v>161446268</v>
      </c>
      <c r="E160" s="214" t="s">
        <v>2474</v>
      </c>
      <c r="F160" s="215" t="s">
        <v>1479</v>
      </c>
      <c r="H160" s="102"/>
      <c r="I160" s="103" t="s">
        <v>78</v>
      </c>
      <c r="J160" s="85">
        <f t="shared" si="5"/>
        <v>157</v>
      </c>
      <c r="K160" s="85">
        <f t="shared" si="4"/>
        <v>1</v>
      </c>
    </row>
    <row r="161" spans="1:11" ht="15.75">
      <c r="A161" s="100">
        <v>158</v>
      </c>
      <c r="D161" s="391">
        <v>161446269</v>
      </c>
      <c r="E161" s="214" t="s">
        <v>2475</v>
      </c>
      <c r="F161" s="215" t="s">
        <v>1176</v>
      </c>
      <c r="H161" s="102"/>
      <c r="I161" s="103" t="s">
        <v>78</v>
      </c>
      <c r="J161" s="85">
        <f t="shared" si="5"/>
        <v>158</v>
      </c>
      <c r="K161" s="85">
        <f t="shared" si="4"/>
        <v>1</v>
      </c>
    </row>
    <row r="162" spans="1:11" ht="15.75">
      <c r="A162" s="100">
        <v>159</v>
      </c>
      <c r="D162" s="391">
        <v>161446270</v>
      </c>
      <c r="E162" s="214" t="s">
        <v>1657</v>
      </c>
      <c r="F162" s="215" t="s">
        <v>1176</v>
      </c>
      <c r="H162" s="102"/>
      <c r="I162" s="103" t="s">
        <v>78</v>
      </c>
      <c r="J162" s="85">
        <f t="shared" si="5"/>
        <v>159</v>
      </c>
      <c r="K162" s="85">
        <f t="shared" si="4"/>
        <v>1</v>
      </c>
    </row>
    <row r="163" spans="1:11" ht="15.75">
      <c r="A163" s="100">
        <v>160</v>
      </c>
      <c r="D163" s="391">
        <v>161447470</v>
      </c>
      <c r="E163" s="214" t="s">
        <v>2476</v>
      </c>
      <c r="F163" s="215" t="s">
        <v>1176</v>
      </c>
      <c r="H163" s="102"/>
      <c r="I163" s="103" t="s">
        <v>78</v>
      </c>
      <c r="J163" s="85">
        <f t="shared" si="5"/>
        <v>160</v>
      </c>
      <c r="K163" s="85">
        <f t="shared" si="4"/>
        <v>1</v>
      </c>
    </row>
    <row r="164" spans="1:11" ht="15.75">
      <c r="A164" s="100">
        <v>161</v>
      </c>
      <c r="D164" s="391">
        <v>161446272</v>
      </c>
      <c r="E164" s="214" t="s">
        <v>2477</v>
      </c>
      <c r="F164" s="215" t="s">
        <v>652</v>
      </c>
      <c r="H164" s="102"/>
      <c r="I164" s="103" t="s">
        <v>78</v>
      </c>
      <c r="J164" s="85">
        <f t="shared" si="5"/>
        <v>161</v>
      </c>
      <c r="K164" s="85">
        <f t="shared" si="4"/>
        <v>1</v>
      </c>
    </row>
    <row r="165" spans="1:11" ht="15.75">
      <c r="A165" s="100">
        <v>162</v>
      </c>
      <c r="D165" s="391">
        <v>161446273</v>
      </c>
      <c r="E165" s="214" t="s">
        <v>2478</v>
      </c>
      <c r="F165" s="215" t="s">
        <v>288</v>
      </c>
      <c r="H165" s="102"/>
      <c r="I165" s="103" t="s">
        <v>78</v>
      </c>
      <c r="J165" s="85">
        <f t="shared" si="5"/>
        <v>162</v>
      </c>
      <c r="K165" s="85">
        <f t="shared" si="4"/>
        <v>1</v>
      </c>
    </row>
    <row r="166" spans="1:11" ht="15.75">
      <c r="A166" s="100">
        <v>163</v>
      </c>
      <c r="D166" s="391">
        <v>161446276</v>
      </c>
      <c r="E166" s="214" t="s">
        <v>401</v>
      </c>
      <c r="F166" s="215" t="s">
        <v>288</v>
      </c>
      <c r="H166" s="102"/>
      <c r="I166" s="103" t="s">
        <v>78</v>
      </c>
      <c r="J166" s="85">
        <f t="shared" si="5"/>
        <v>163</v>
      </c>
      <c r="K166" s="85">
        <f t="shared" si="4"/>
        <v>1</v>
      </c>
    </row>
    <row r="167" spans="1:11" ht="15.75">
      <c r="A167" s="100">
        <v>164</v>
      </c>
      <c r="D167" s="391">
        <v>161447079</v>
      </c>
      <c r="E167" s="214" t="s">
        <v>688</v>
      </c>
      <c r="F167" s="215" t="s">
        <v>288</v>
      </c>
      <c r="H167" s="102"/>
      <c r="I167" s="103" t="s">
        <v>78</v>
      </c>
      <c r="J167" s="85">
        <f t="shared" si="5"/>
        <v>164</v>
      </c>
      <c r="K167" s="85">
        <f t="shared" si="4"/>
        <v>1</v>
      </c>
    </row>
    <row r="168" spans="1:11" ht="15.75">
      <c r="A168" s="100">
        <v>165</v>
      </c>
      <c r="D168" s="391">
        <v>161446992</v>
      </c>
      <c r="E168" s="214" t="s">
        <v>1464</v>
      </c>
      <c r="F168" s="215" t="s">
        <v>548</v>
      </c>
      <c r="H168" s="102"/>
      <c r="I168" s="103" t="s">
        <v>78</v>
      </c>
      <c r="J168" s="85">
        <f t="shared" si="5"/>
        <v>165</v>
      </c>
      <c r="K168" s="85">
        <f t="shared" si="4"/>
        <v>1</v>
      </c>
    </row>
    <row r="169" spans="1:11" ht="15.75">
      <c r="A169" s="100">
        <v>166</v>
      </c>
      <c r="D169" s="391">
        <v>161447634</v>
      </c>
      <c r="E169" s="214" t="s">
        <v>2479</v>
      </c>
      <c r="F169" s="215" t="s">
        <v>391</v>
      </c>
      <c r="H169" s="102"/>
      <c r="I169" s="103" t="s">
        <v>78</v>
      </c>
      <c r="J169" s="85">
        <f t="shared" si="5"/>
        <v>166</v>
      </c>
      <c r="K169" s="85">
        <f t="shared" si="4"/>
        <v>1</v>
      </c>
    </row>
    <row r="170" spans="1:11" ht="15.75">
      <c r="A170" s="100">
        <v>167</v>
      </c>
      <c r="D170" s="391">
        <v>161446280</v>
      </c>
      <c r="E170" s="214" t="s">
        <v>2480</v>
      </c>
      <c r="F170" s="215" t="s">
        <v>291</v>
      </c>
      <c r="H170" s="102"/>
      <c r="I170" s="103" t="s">
        <v>78</v>
      </c>
      <c r="J170" s="85">
        <f t="shared" si="5"/>
        <v>167</v>
      </c>
      <c r="K170" s="85">
        <f t="shared" si="4"/>
        <v>1</v>
      </c>
    </row>
    <row r="171" spans="1:11" ht="15.75">
      <c r="A171" s="100">
        <v>168</v>
      </c>
      <c r="D171" s="391">
        <v>161446621</v>
      </c>
      <c r="E171" s="214" t="s">
        <v>431</v>
      </c>
      <c r="F171" s="215" t="s">
        <v>291</v>
      </c>
      <c r="H171" s="102"/>
      <c r="I171" s="103" t="s">
        <v>78</v>
      </c>
      <c r="J171" s="85">
        <f t="shared" si="5"/>
        <v>168</v>
      </c>
      <c r="K171" s="85">
        <f t="shared" si="4"/>
        <v>1</v>
      </c>
    </row>
    <row r="172" spans="1:11" ht="15.75">
      <c r="A172" s="100">
        <v>169</v>
      </c>
      <c r="D172" s="391">
        <v>161446283</v>
      </c>
      <c r="E172" s="214" t="s">
        <v>2426</v>
      </c>
      <c r="F172" s="215" t="s">
        <v>719</v>
      </c>
      <c r="H172" s="102"/>
      <c r="I172" s="103" t="s">
        <v>78</v>
      </c>
      <c r="J172" s="85">
        <f t="shared" si="5"/>
        <v>169</v>
      </c>
      <c r="K172" s="85">
        <f t="shared" si="4"/>
        <v>1</v>
      </c>
    </row>
    <row r="173" spans="1:11" ht="15.75">
      <c r="A173" s="100">
        <v>170</v>
      </c>
      <c r="D173" s="391">
        <v>161447160</v>
      </c>
      <c r="E173" s="214" t="s">
        <v>1627</v>
      </c>
      <c r="F173" s="215" t="s">
        <v>719</v>
      </c>
      <c r="H173" s="102"/>
      <c r="I173" s="103" t="s">
        <v>78</v>
      </c>
      <c r="J173" s="85">
        <f t="shared" si="5"/>
        <v>170</v>
      </c>
      <c r="K173" s="85">
        <f t="shared" si="4"/>
        <v>1</v>
      </c>
    </row>
    <row r="174" spans="1:11" ht="15.75">
      <c r="A174" s="100">
        <v>171</v>
      </c>
      <c r="D174" s="391">
        <v>161446286</v>
      </c>
      <c r="E174" s="214" t="s">
        <v>2280</v>
      </c>
      <c r="F174" s="215" t="s">
        <v>396</v>
      </c>
      <c r="H174" s="102"/>
      <c r="I174" s="103" t="s">
        <v>78</v>
      </c>
      <c r="J174" s="85">
        <f t="shared" si="5"/>
        <v>171</v>
      </c>
      <c r="K174" s="85">
        <f t="shared" si="4"/>
        <v>1</v>
      </c>
    </row>
    <row r="175" spans="1:11" ht="15.75">
      <c r="A175" s="100">
        <v>172</v>
      </c>
      <c r="D175" s="391">
        <v>161446287</v>
      </c>
      <c r="E175" s="214" t="s">
        <v>2481</v>
      </c>
      <c r="F175" s="215" t="s">
        <v>396</v>
      </c>
      <c r="H175" s="102"/>
      <c r="I175" s="103" t="s">
        <v>78</v>
      </c>
      <c r="J175" s="85">
        <f t="shared" si="5"/>
        <v>172</v>
      </c>
      <c r="K175" s="85">
        <f t="shared" si="4"/>
        <v>1</v>
      </c>
    </row>
    <row r="176" spans="1:11" ht="15.75">
      <c r="A176" s="100">
        <v>173</v>
      </c>
      <c r="D176" s="391">
        <v>161446490</v>
      </c>
      <c r="E176" s="214" t="s">
        <v>1515</v>
      </c>
      <c r="F176" s="215" t="s">
        <v>396</v>
      </c>
      <c r="H176" s="102"/>
      <c r="I176" s="103" t="s">
        <v>78</v>
      </c>
      <c r="J176" s="85">
        <f t="shared" si="5"/>
        <v>173</v>
      </c>
      <c r="K176" s="85">
        <f t="shared" si="4"/>
        <v>1</v>
      </c>
    </row>
    <row r="177" spans="1:11" ht="15.75">
      <c r="A177" s="100">
        <v>174</v>
      </c>
      <c r="D177" s="391">
        <v>161446289</v>
      </c>
      <c r="E177" s="214" t="s">
        <v>2482</v>
      </c>
      <c r="F177" s="215" t="s">
        <v>478</v>
      </c>
      <c r="H177" s="102"/>
      <c r="I177" s="103" t="s">
        <v>78</v>
      </c>
      <c r="J177" s="85">
        <f t="shared" si="5"/>
        <v>174</v>
      </c>
      <c r="K177" s="85">
        <f t="shared" si="4"/>
        <v>1</v>
      </c>
    </row>
    <row r="178" spans="1:11" ht="15.75">
      <c r="A178" s="100">
        <v>175</v>
      </c>
      <c r="D178" s="391">
        <v>161446290</v>
      </c>
      <c r="E178" s="214" t="s">
        <v>1010</v>
      </c>
      <c r="F178" s="215" t="s">
        <v>556</v>
      </c>
      <c r="H178" s="102"/>
      <c r="I178" s="103" t="s">
        <v>78</v>
      </c>
      <c r="J178" s="85">
        <f t="shared" si="5"/>
        <v>175</v>
      </c>
      <c r="K178" s="85">
        <f t="shared" si="4"/>
        <v>1</v>
      </c>
    </row>
    <row r="179" spans="1:11" ht="15.75">
      <c r="A179" s="100">
        <v>176</v>
      </c>
      <c r="D179" s="391">
        <v>161137155</v>
      </c>
      <c r="E179" s="214" t="s">
        <v>2483</v>
      </c>
      <c r="F179" s="215" t="s">
        <v>1334</v>
      </c>
      <c r="H179" s="102"/>
      <c r="I179" s="103" t="s">
        <v>78</v>
      </c>
      <c r="J179" s="85">
        <f t="shared" si="5"/>
        <v>176</v>
      </c>
      <c r="K179" s="85">
        <f t="shared" si="4"/>
        <v>1</v>
      </c>
    </row>
    <row r="180" spans="1:11" ht="15.75">
      <c r="A180" s="100">
        <v>177</v>
      </c>
      <c r="D180" s="391">
        <v>161325731</v>
      </c>
      <c r="E180" s="214" t="s">
        <v>2484</v>
      </c>
      <c r="F180" s="215" t="s">
        <v>1334</v>
      </c>
      <c r="H180" s="102"/>
      <c r="I180" s="103" t="s">
        <v>78</v>
      </c>
      <c r="J180" s="85">
        <f t="shared" si="5"/>
        <v>177</v>
      </c>
      <c r="K180" s="85">
        <f t="shared" si="4"/>
        <v>1</v>
      </c>
    </row>
    <row r="181" spans="1:11" ht="15.75">
      <c r="A181" s="100">
        <v>178</v>
      </c>
      <c r="D181" s="391">
        <v>161447052</v>
      </c>
      <c r="E181" s="214" t="s">
        <v>695</v>
      </c>
      <c r="F181" s="215" t="s">
        <v>1334</v>
      </c>
      <c r="H181" s="102"/>
      <c r="I181" s="103" t="s">
        <v>78</v>
      </c>
      <c r="J181" s="85">
        <f t="shared" si="5"/>
        <v>178</v>
      </c>
      <c r="K181" s="85">
        <f t="shared" si="4"/>
        <v>1</v>
      </c>
    </row>
    <row r="182" spans="1:11" ht="15.75">
      <c r="A182" s="100">
        <v>179</v>
      </c>
      <c r="D182" s="391">
        <v>161446293</v>
      </c>
      <c r="E182" s="214" t="s">
        <v>2485</v>
      </c>
      <c r="F182" s="215" t="s">
        <v>2486</v>
      </c>
      <c r="H182" s="102"/>
      <c r="I182" s="103" t="s">
        <v>78</v>
      </c>
      <c r="J182" s="85">
        <f t="shared" si="5"/>
        <v>179</v>
      </c>
      <c r="K182" s="85">
        <f t="shared" si="4"/>
        <v>1</v>
      </c>
    </row>
    <row r="183" spans="1:11" ht="15.75">
      <c r="A183" s="100">
        <v>180</v>
      </c>
      <c r="D183" s="391">
        <v>161446766</v>
      </c>
      <c r="E183" s="214" t="s">
        <v>2487</v>
      </c>
      <c r="F183" s="215" t="s">
        <v>657</v>
      </c>
      <c r="H183" s="102"/>
      <c r="I183" s="103" t="s">
        <v>78</v>
      </c>
      <c r="J183" s="85">
        <f t="shared" si="5"/>
        <v>180</v>
      </c>
      <c r="K183" s="85">
        <f t="shared" si="4"/>
        <v>1</v>
      </c>
    </row>
    <row r="184" spans="1:11" ht="15.75">
      <c r="A184" s="100">
        <v>181</v>
      </c>
      <c r="D184" s="391">
        <v>161325759</v>
      </c>
      <c r="E184" s="214" t="s">
        <v>2488</v>
      </c>
      <c r="F184" s="215" t="s">
        <v>657</v>
      </c>
      <c r="H184" s="102"/>
      <c r="I184" s="103" t="s">
        <v>78</v>
      </c>
      <c r="J184" s="85">
        <f t="shared" si="5"/>
        <v>181</v>
      </c>
      <c r="K184" s="85">
        <f t="shared" si="4"/>
        <v>1</v>
      </c>
    </row>
    <row r="185" spans="1:11" ht="15.75">
      <c r="A185" s="100">
        <v>182</v>
      </c>
      <c r="D185" s="391">
        <v>161446297</v>
      </c>
      <c r="E185" s="214" t="s">
        <v>2489</v>
      </c>
      <c r="F185" s="215" t="s">
        <v>657</v>
      </c>
      <c r="H185" s="102"/>
      <c r="I185" s="103" t="s">
        <v>78</v>
      </c>
      <c r="J185" s="85">
        <f t="shared" si="5"/>
        <v>182</v>
      </c>
      <c r="K185" s="85">
        <f t="shared" si="4"/>
        <v>1</v>
      </c>
    </row>
    <row r="186" spans="1:11" ht="15.75">
      <c r="A186" s="100">
        <v>183</v>
      </c>
      <c r="D186" s="391">
        <v>161446299</v>
      </c>
      <c r="E186" s="214" t="s">
        <v>2490</v>
      </c>
      <c r="F186" s="215" t="s">
        <v>657</v>
      </c>
      <c r="H186" s="102"/>
      <c r="I186" s="103" t="s">
        <v>78</v>
      </c>
      <c r="J186" s="85">
        <f t="shared" si="5"/>
        <v>183</v>
      </c>
      <c r="K186" s="85">
        <f t="shared" si="4"/>
        <v>1</v>
      </c>
    </row>
    <row r="187" spans="1:11" ht="15.75">
      <c r="A187" s="100">
        <v>184</v>
      </c>
      <c r="D187" s="391">
        <v>151445821</v>
      </c>
      <c r="E187" s="214" t="s">
        <v>2120</v>
      </c>
      <c r="F187" s="215" t="s">
        <v>480</v>
      </c>
      <c r="H187" s="102"/>
      <c r="I187" s="103" t="s">
        <v>78</v>
      </c>
      <c r="J187" s="85">
        <f t="shared" si="5"/>
        <v>184</v>
      </c>
      <c r="K187" s="85">
        <f t="shared" si="4"/>
        <v>1</v>
      </c>
    </row>
    <row r="188" spans="1:11" ht="15.75">
      <c r="A188" s="100">
        <v>185</v>
      </c>
      <c r="D188" s="391">
        <v>161446304</v>
      </c>
      <c r="E188" s="214" t="s">
        <v>2491</v>
      </c>
      <c r="F188" s="215" t="s">
        <v>660</v>
      </c>
      <c r="H188" s="102"/>
      <c r="I188" s="103" t="s">
        <v>78</v>
      </c>
      <c r="J188" s="85">
        <f t="shared" si="5"/>
        <v>185</v>
      </c>
      <c r="K188" s="85">
        <f t="shared" si="4"/>
        <v>1</v>
      </c>
    </row>
    <row r="189" spans="1:11" ht="15.75">
      <c r="A189" s="100">
        <v>186</v>
      </c>
      <c r="D189" s="391">
        <v>161446307</v>
      </c>
      <c r="E189" s="214" t="s">
        <v>2492</v>
      </c>
      <c r="F189" s="215" t="s">
        <v>660</v>
      </c>
      <c r="H189" s="102"/>
      <c r="I189" s="103" t="s">
        <v>78</v>
      </c>
      <c r="J189" s="85">
        <f t="shared" si="5"/>
        <v>186</v>
      </c>
      <c r="K189" s="85">
        <f t="shared" si="4"/>
        <v>1</v>
      </c>
    </row>
    <row r="190" spans="1:11" ht="15.75">
      <c r="A190" s="100">
        <v>187</v>
      </c>
      <c r="D190" s="391">
        <v>161446491</v>
      </c>
      <c r="E190" s="214" t="s">
        <v>198</v>
      </c>
      <c r="F190" s="215" t="s">
        <v>660</v>
      </c>
      <c r="H190" s="102"/>
      <c r="I190" s="103" t="s">
        <v>78</v>
      </c>
      <c r="J190" s="85">
        <f t="shared" si="5"/>
        <v>187</v>
      </c>
      <c r="K190" s="85">
        <f t="shared" si="4"/>
        <v>1</v>
      </c>
    </row>
    <row r="191" spans="1:11" ht="15.75">
      <c r="A191" s="100">
        <v>188</v>
      </c>
      <c r="D191" s="391">
        <v>161447161</v>
      </c>
      <c r="E191" s="214" t="s">
        <v>2493</v>
      </c>
      <c r="F191" s="215" t="s">
        <v>660</v>
      </c>
      <c r="H191" s="102"/>
      <c r="I191" s="103" t="s">
        <v>78</v>
      </c>
      <c r="J191" s="85">
        <f t="shared" si="5"/>
        <v>188</v>
      </c>
      <c r="K191" s="85">
        <f t="shared" si="4"/>
        <v>1</v>
      </c>
    </row>
    <row r="192" spans="1:11" ht="15.75">
      <c r="A192" s="100">
        <v>189</v>
      </c>
      <c r="D192" s="391">
        <v>161446309</v>
      </c>
      <c r="E192" s="214" t="s">
        <v>1841</v>
      </c>
      <c r="F192" s="215" t="s">
        <v>297</v>
      </c>
      <c r="H192" s="102"/>
      <c r="I192" s="103" t="s">
        <v>78</v>
      </c>
      <c r="J192" s="85">
        <f t="shared" si="5"/>
        <v>189</v>
      </c>
      <c r="K192" s="85">
        <f t="shared" si="4"/>
        <v>1</v>
      </c>
    </row>
    <row r="193" spans="1:11" ht="15.75">
      <c r="A193" s="100">
        <v>190</v>
      </c>
      <c r="D193" s="391">
        <v>151445332</v>
      </c>
      <c r="E193" s="214" t="s">
        <v>2494</v>
      </c>
      <c r="F193" s="215" t="s">
        <v>1107</v>
      </c>
      <c r="H193" s="102"/>
      <c r="I193" s="103" t="s">
        <v>78</v>
      </c>
      <c r="J193" s="85">
        <f t="shared" si="5"/>
        <v>190</v>
      </c>
      <c r="K193" s="85">
        <f t="shared" si="4"/>
        <v>1</v>
      </c>
    </row>
    <row r="194" spans="1:11" ht="15.75">
      <c r="A194" s="100">
        <v>191</v>
      </c>
      <c r="D194" s="391">
        <v>161325779</v>
      </c>
      <c r="E194" s="214" t="s">
        <v>2495</v>
      </c>
      <c r="F194" s="215" t="s">
        <v>726</v>
      </c>
      <c r="H194" s="102"/>
      <c r="I194" s="103" t="s">
        <v>78</v>
      </c>
      <c r="J194" s="85">
        <f t="shared" si="5"/>
        <v>191</v>
      </c>
      <c r="K194" s="85">
        <f t="shared" si="4"/>
        <v>1</v>
      </c>
    </row>
    <row r="195" spans="1:11" ht="15.75">
      <c r="A195" s="100">
        <v>192</v>
      </c>
      <c r="D195" s="391">
        <v>161446314</v>
      </c>
      <c r="E195" s="214" t="s">
        <v>2496</v>
      </c>
      <c r="F195" s="215" t="s">
        <v>726</v>
      </c>
      <c r="H195" s="102"/>
      <c r="I195" s="103" t="s">
        <v>78</v>
      </c>
      <c r="J195" s="85">
        <f t="shared" si="5"/>
        <v>192</v>
      </c>
      <c r="K195" s="85">
        <f t="shared" si="4"/>
        <v>1</v>
      </c>
    </row>
    <row r="196" spans="1:11" ht="15.75">
      <c r="A196" s="100">
        <v>193</v>
      </c>
      <c r="D196" s="391">
        <v>161446316</v>
      </c>
      <c r="E196" s="214" t="s">
        <v>1482</v>
      </c>
      <c r="F196" s="215" t="s">
        <v>303</v>
      </c>
      <c r="H196" s="102"/>
      <c r="I196" s="103" t="s">
        <v>78</v>
      </c>
      <c r="J196" s="85">
        <f t="shared" si="5"/>
        <v>193</v>
      </c>
      <c r="K196" s="85">
        <f t="shared" ref="K196:K259" si="6">COUNTIF($D$4:$D$889,D196)</f>
        <v>1</v>
      </c>
    </row>
    <row r="197" spans="1:11" ht="15.75">
      <c r="A197" s="100">
        <v>194</v>
      </c>
      <c r="D197" s="391">
        <v>151135694</v>
      </c>
      <c r="E197" s="214" t="s">
        <v>1962</v>
      </c>
      <c r="F197" s="215" t="s">
        <v>305</v>
      </c>
      <c r="H197" s="102"/>
      <c r="I197" s="103" t="s">
        <v>78</v>
      </c>
      <c r="J197" s="85">
        <f t="shared" ref="J197:J260" si="7">IF(H197&lt;&gt;H196,1,J196+1)</f>
        <v>194</v>
      </c>
      <c r="K197" s="85">
        <f t="shared" si="6"/>
        <v>1</v>
      </c>
    </row>
    <row r="198" spans="1:11" ht="15.75">
      <c r="A198" s="100">
        <v>195</v>
      </c>
      <c r="D198" s="391">
        <v>161446906</v>
      </c>
      <c r="E198" s="214" t="s">
        <v>643</v>
      </c>
      <c r="F198" s="215" t="s">
        <v>1637</v>
      </c>
      <c r="H198" s="102"/>
      <c r="I198" s="103" t="s">
        <v>78</v>
      </c>
      <c r="J198" s="85">
        <f t="shared" si="7"/>
        <v>195</v>
      </c>
      <c r="K198" s="85">
        <f t="shared" si="6"/>
        <v>1</v>
      </c>
    </row>
    <row r="199" spans="1:11" ht="15.75">
      <c r="A199" s="100">
        <v>196</v>
      </c>
      <c r="D199" s="391">
        <v>161446319</v>
      </c>
      <c r="E199" s="214" t="s">
        <v>2497</v>
      </c>
      <c r="F199" s="215" t="s">
        <v>402</v>
      </c>
      <c r="H199" s="102"/>
      <c r="I199" s="103" t="s">
        <v>78</v>
      </c>
      <c r="J199" s="85">
        <f t="shared" si="7"/>
        <v>196</v>
      </c>
      <c r="K199" s="85">
        <f t="shared" si="6"/>
        <v>1</v>
      </c>
    </row>
    <row r="200" spans="1:11" ht="15.75">
      <c r="A200" s="100">
        <v>197</v>
      </c>
      <c r="D200" s="391">
        <v>161446322</v>
      </c>
      <c r="E200" s="214" t="s">
        <v>2498</v>
      </c>
      <c r="F200" s="215" t="s">
        <v>730</v>
      </c>
      <c r="H200" s="102"/>
      <c r="I200" s="103" t="s">
        <v>78</v>
      </c>
      <c r="J200" s="85">
        <f t="shared" si="7"/>
        <v>197</v>
      </c>
      <c r="K200" s="85">
        <f t="shared" si="6"/>
        <v>1</v>
      </c>
    </row>
    <row r="201" spans="1:11" ht="15.75">
      <c r="A201" s="100">
        <v>198</v>
      </c>
      <c r="D201" s="391">
        <v>161446323</v>
      </c>
      <c r="E201" s="214" t="s">
        <v>1396</v>
      </c>
      <c r="F201" s="215" t="s">
        <v>730</v>
      </c>
      <c r="H201" s="102"/>
      <c r="I201" s="103" t="s">
        <v>78</v>
      </c>
      <c r="J201" s="85">
        <f t="shared" si="7"/>
        <v>198</v>
      </c>
      <c r="K201" s="85">
        <f t="shared" si="6"/>
        <v>1</v>
      </c>
    </row>
    <row r="202" spans="1:11" ht="15.75">
      <c r="A202" s="100">
        <v>199</v>
      </c>
      <c r="D202" s="391">
        <v>161446329</v>
      </c>
      <c r="E202" s="214" t="s">
        <v>2499</v>
      </c>
      <c r="F202" s="215" t="s">
        <v>569</v>
      </c>
      <c r="H202" s="102"/>
      <c r="I202" s="103" t="s">
        <v>78</v>
      </c>
      <c r="J202" s="85">
        <f t="shared" si="7"/>
        <v>199</v>
      </c>
      <c r="K202" s="85">
        <f t="shared" si="6"/>
        <v>1</v>
      </c>
    </row>
    <row r="203" spans="1:11" ht="15.75">
      <c r="A203" s="100">
        <v>200</v>
      </c>
      <c r="D203" s="391">
        <v>161446330</v>
      </c>
      <c r="E203" s="214" t="s">
        <v>2500</v>
      </c>
      <c r="F203" s="215" t="s">
        <v>569</v>
      </c>
      <c r="H203" s="102"/>
      <c r="I203" s="103" t="s">
        <v>78</v>
      </c>
      <c r="J203" s="85">
        <f t="shared" si="7"/>
        <v>200</v>
      </c>
      <c r="K203" s="85">
        <f t="shared" si="6"/>
        <v>1</v>
      </c>
    </row>
    <row r="204" spans="1:11" ht="15.75">
      <c r="A204" s="100">
        <v>201</v>
      </c>
      <c r="D204" s="391">
        <v>161446333</v>
      </c>
      <c r="E204" s="214" t="s">
        <v>2501</v>
      </c>
      <c r="F204" s="215" t="s">
        <v>1569</v>
      </c>
      <c r="H204" s="102"/>
      <c r="I204" s="103" t="s">
        <v>78</v>
      </c>
      <c r="J204" s="85">
        <f t="shared" si="7"/>
        <v>201</v>
      </c>
      <c r="K204" s="85">
        <f t="shared" si="6"/>
        <v>1</v>
      </c>
    </row>
    <row r="205" spans="1:11" ht="15.75">
      <c r="A205" s="100">
        <v>202</v>
      </c>
      <c r="D205" s="391">
        <v>161446338</v>
      </c>
      <c r="E205" s="214" t="s">
        <v>2220</v>
      </c>
      <c r="F205" s="215" t="s">
        <v>571</v>
      </c>
      <c r="H205" s="102"/>
      <c r="I205" s="103" t="s">
        <v>78</v>
      </c>
      <c r="J205" s="85">
        <f t="shared" si="7"/>
        <v>202</v>
      </c>
      <c r="K205" s="85">
        <f t="shared" si="6"/>
        <v>1</v>
      </c>
    </row>
    <row r="206" spans="1:11" ht="15.75">
      <c r="A206" s="100">
        <v>203</v>
      </c>
      <c r="D206" s="391">
        <v>161325244</v>
      </c>
      <c r="E206" s="214" t="s">
        <v>1496</v>
      </c>
      <c r="F206" s="215" t="s">
        <v>914</v>
      </c>
      <c r="H206" s="102"/>
      <c r="I206" s="103" t="s">
        <v>78</v>
      </c>
      <c r="J206" s="85">
        <f t="shared" si="7"/>
        <v>203</v>
      </c>
      <c r="K206" s="85">
        <f t="shared" si="6"/>
        <v>1</v>
      </c>
    </row>
    <row r="207" spans="1:11" ht="15.75">
      <c r="A207" s="100">
        <v>204</v>
      </c>
      <c r="D207" s="391">
        <v>161325286</v>
      </c>
      <c r="E207" s="214" t="s">
        <v>2216</v>
      </c>
      <c r="F207" s="215" t="s">
        <v>924</v>
      </c>
      <c r="H207" s="102"/>
      <c r="I207" s="103" t="s">
        <v>78</v>
      </c>
      <c r="J207" s="85">
        <f t="shared" si="7"/>
        <v>204</v>
      </c>
      <c r="K207" s="85">
        <f t="shared" si="6"/>
        <v>1</v>
      </c>
    </row>
    <row r="208" spans="1:11" ht="15.75">
      <c r="A208" s="100">
        <v>205</v>
      </c>
      <c r="D208" s="391">
        <v>161325333</v>
      </c>
      <c r="E208" s="214" t="s">
        <v>443</v>
      </c>
      <c r="F208" s="215" t="s">
        <v>683</v>
      </c>
      <c r="H208" s="102"/>
      <c r="I208" s="103" t="s">
        <v>78</v>
      </c>
      <c r="J208" s="85">
        <f t="shared" si="7"/>
        <v>205</v>
      </c>
      <c r="K208" s="85">
        <f t="shared" si="6"/>
        <v>1</v>
      </c>
    </row>
    <row r="209" spans="1:11" ht="15.75">
      <c r="A209" s="100">
        <v>206</v>
      </c>
      <c r="D209" s="391">
        <v>161325842</v>
      </c>
      <c r="E209" s="214" t="s">
        <v>1559</v>
      </c>
      <c r="F209" s="215" t="s">
        <v>432</v>
      </c>
      <c r="H209" s="102"/>
      <c r="I209" s="103" t="s">
        <v>78</v>
      </c>
      <c r="J209" s="85">
        <f t="shared" si="7"/>
        <v>206</v>
      </c>
      <c r="K209" s="85">
        <f t="shared" si="6"/>
        <v>1</v>
      </c>
    </row>
    <row r="210" spans="1:11" ht="15.75">
      <c r="A210" s="100">
        <v>207</v>
      </c>
      <c r="D210" s="391">
        <v>161326818</v>
      </c>
      <c r="E210" s="214" t="s">
        <v>198</v>
      </c>
      <c r="F210" s="215" t="s">
        <v>601</v>
      </c>
      <c r="H210" s="102"/>
      <c r="I210" s="103" t="s">
        <v>78</v>
      </c>
      <c r="J210" s="85">
        <f t="shared" si="7"/>
        <v>207</v>
      </c>
      <c r="K210" s="85">
        <f t="shared" si="6"/>
        <v>1</v>
      </c>
    </row>
    <row r="211" spans="1:11" ht="15.75">
      <c r="A211" s="100">
        <v>208</v>
      </c>
      <c r="D211" s="391">
        <v>161327231</v>
      </c>
      <c r="E211" s="214" t="s">
        <v>2502</v>
      </c>
      <c r="F211" s="215" t="s">
        <v>124</v>
      </c>
      <c r="H211" s="102"/>
      <c r="I211" s="103" t="s">
        <v>78</v>
      </c>
      <c r="J211" s="85">
        <f t="shared" si="7"/>
        <v>208</v>
      </c>
      <c r="K211" s="85">
        <f t="shared" si="6"/>
        <v>1</v>
      </c>
    </row>
    <row r="212" spans="1:11" ht="15.75">
      <c r="A212" s="100">
        <v>209</v>
      </c>
      <c r="D212" s="391">
        <v>161325557</v>
      </c>
      <c r="E212" s="214" t="s">
        <v>2503</v>
      </c>
      <c r="F212" s="215" t="s">
        <v>839</v>
      </c>
      <c r="H212" s="102"/>
      <c r="I212" s="103" t="s">
        <v>78</v>
      </c>
      <c r="J212" s="85">
        <f t="shared" si="7"/>
        <v>209</v>
      </c>
      <c r="K212" s="85">
        <f t="shared" si="6"/>
        <v>1</v>
      </c>
    </row>
    <row r="213" spans="1:11" ht="15.75">
      <c r="A213" s="100">
        <v>210</v>
      </c>
      <c r="D213" s="391">
        <v>161325578</v>
      </c>
      <c r="E213" s="214" t="s">
        <v>2501</v>
      </c>
      <c r="F213" s="215" t="s">
        <v>121</v>
      </c>
      <c r="H213" s="102"/>
      <c r="I213" s="103" t="s">
        <v>78</v>
      </c>
      <c r="J213" s="85">
        <f t="shared" si="7"/>
        <v>210</v>
      </c>
      <c r="K213" s="85">
        <f t="shared" si="6"/>
        <v>1</v>
      </c>
    </row>
    <row r="214" spans="1:11" ht="15.75">
      <c r="A214" s="100">
        <v>211</v>
      </c>
      <c r="D214" s="391">
        <v>161325698</v>
      </c>
      <c r="E214" s="214" t="s">
        <v>452</v>
      </c>
      <c r="F214" s="215" t="s">
        <v>548</v>
      </c>
      <c r="H214" s="102"/>
      <c r="I214" s="103" t="s">
        <v>78</v>
      </c>
      <c r="J214" s="85">
        <f t="shared" si="7"/>
        <v>211</v>
      </c>
      <c r="K214" s="85">
        <f t="shared" si="6"/>
        <v>1</v>
      </c>
    </row>
    <row r="215" spans="1:11" ht="15.75">
      <c r="A215" s="100">
        <v>212</v>
      </c>
      <c r="D215" s="391">
        <v>161325716</v>
      </c>
      <c r="E215" s="214" t="s">
        <v>2280</v>
      </c>
      <c r="F215" s="215" t="s">
        <v>396</v>
      </c>
      <c r="H215" s="102"/>
      <c r="I215" s="103" t="s">
        <v>78</v>
      </c>
      <c r="J215" s="85">
        <f t="shared" si="7"/>
        <v>212</v>
      </c>
      <c r="K215" s="85">
        <f t="shared" si="6"/>
        <v>1</v>
      </c>
    </row>
    <row r="216" spans="1:11" ht="15.75">
      <c r="A216" s="100">
        <v>213</v>
      </c>
      <c r="D216" s="391">
        <v>161446134</v>
      </c>
      <c r="E216" s="214" t="s">
        <v>2504</v>
      </c>
      <c r="F216" s="215" t="s">
        <v>235</v>
      </c>
      <c r="H216" s="102"/>
      <c r="I216" s="103" t="s">
        <v>78</v>
      </c>
      <c r="J216" s="85">
        <f t="shared" si="7"/>
        <v>213</v>
      </c>
      <c r="K216" s="85">
        <f t="shared" si="6"/>
        <v>1</v>
      </c>
    </row>
    <row r="217" spans="1:11" ht="15.75">
      <c r="A217" s="100">
        <v>214</v>
      </c>
      <c r="D217" s="391">
        <v>161135883</v>
      </c>
      <c r="E217" s="214" t="s">
        <v>1959</v>
      </c>
      <c r="F217" s="215" t="s">
        <v>408</v>
      </c>
      <c r="H217" s="102"/>
      <c r="I217" s="103" t="s">
        <v>78</v>
      </c>
      <c r="J217" s="85">
        <f t="shared" si="7"/>
        <v>214</v>
      </c>
      <c r="K217" s="85">
        <f t="shared" si="6"/>
        <v>1</v>
      </c>
    </row>
    <row r="218" spans="1:11" ht="15.75">
      <c r="A218" s="100">
        <v>215</v>
      </c>
      <c r="D218" s="391">
        <v>161135890</v>
      </c>
      <c r="E218" s="214" t="s">
        <v>1714</v>
      </c>
      <c r="F218" s="215" t="s">
        <v>2505</v>
      </c>
      <c r="H218" s="102"/>
      <c r="I218" s="103" t="s">
        <v>78</v>
      </c>
      <c r="J218" s="85">
        <f t="shared" si="7"/>
        <v>215</v>
      </c>
      <c r="K218" s="85">
        <f t="shared" si="6"/>
        <v>1</v>
      </c>
    </row>
    <row r="219" spans="1:11" ht="15.75">
      <c r="A219" s="100">
        <v>216</v>
      </c>
      <c r="D219" s="391">
        <v>161135905</v>
      </c>
      <c r="E219" s="214" t="s">
        <v>1932</v>
      </c>
      <c r="F219" s="215" t="s">
        <v>2081</v>
      </c>
      <c r="H219" s="102"/>
      <c r="I219" s="103" t="s">
        <v>78</v>
      </c>
      <c r="J219" s="85">
        <f t="shared" si="7"/>
        <v>216</v>
      </c>
      <c r="K219" s="85">
        <f t="shared" si="6"/>
        <v>1</v>
      </c>
    </row>
    <row r="220" spans="1:11" ht="15.75">
      <c r="A220" s="100">
        <v>217</v>
      </c>
      <c r="D220" s="391">
        <v>161135914</v>
      </c>
      <c r="E220" s="214" t="s">
        <v>2349</v>
      </c>
      <c r="F220" s="215" t="s">
        <v>211</v>
      </c>
      <c r="H220" s="102"/>
      <c r="I220" s="103" t="s">
        <v>78</v>
      </c>
      <c r="J220" s="85">
        <f t="shared" si="7"/>
        <v>217</v>
      </c>
      <c r="K220" s="85">
        <f t="shared" si="6"/>
        <v>1</v>
      </c>
    </row>
    <row r="221" spans="1:11" ht="15.75">
      <c r="A221" s="100">
        <v>218</v>
      </c>
      <c r="D221" s="391">
        <v>161135915</v>
      </c>
      <c r="E221" s="214" t="s">
        <v>2127</v>
      </c>
      <c r="F221" s="215" t="s">
        <v>211</v>
      </c>
      <c r="H221" s="102"/>
      <c r="I221" s="103" t="s">
        <v>78</v>
      </c>
      <c r="J221" s="85">
        <f t="shared" si="7"/>
        <v>218</v>
      </c>
      <c r="K221" s="85">
        <f t="shared" si="6"/>
        <v>1</v>
      </c>
    </row>
    <row r="222" spans="1:11" ht="15.75">
      <c r="A222" s="100">
        <v>219</v>
      </c>
      <c r="D222" s="391">
        <v>161135942</v>
      </c>
      <c r="E222" s="214" t="s">
        <v>1492</v>
      </c>
      <c r="F222" s="215" t="s">
        <v>829</v>
      </c>
      <c r="H222" s="102"/>
      <c r="I222" s="103" t="s">
        <v>78</v>
      </c>
      <c r="J222" s="85">
        <f t="shared" si="7"/>
        <v>219</v>
      </c>
      <c r="K222" s="85">
        <f t="shared" si="6"/>
        <v>1</v>
      </c>
    </row>
    <row r="223" spans="1:11" ht="15.75">
      <c r="A223" s="100">
        <v>220</v>
      </c>
      <c r="D223" s="391">
        <v>161135955</v>
      </c>
      <c r="E223" s="214" t="s">
        <v>2506</v>
      </c>
      <c r="F223" s="215" t="s">
        <v>257</v>
      </c>
      <c r="H223" s="102"/>
      <c r="I223" s="103" t="s">
        <v>78</v>
      </c>
      <c r="J223" s="85">
        <f t="shared" si="7"/>
        <v>220</v>
      </c>
      <c r="K223" s="85">
        <f t="shared" si="6"/>
        <v>1</v>
      </c>
    </row>
    <row r="224" spans="1:11" ht="15.75">
      <c r="A224" s="100">
        <v>221</v>
      </c>
      <c r="D224" s="391">
        <v>161135964</v>
      </c>
      <c r="E224" s="214" t="s">
        <v>2507</v>
      </c>
      <c r="F224" s="215" t="s">
        <v>636</v>
      </c>
      <c r="H224" s="102"/>
      <c r="I224" s="103" t="s">
        <v>78</v>
      </c>
      <c r="J224" s="85">
        <f t="shared" si="7"/>
        <v>221</v>
      </c>
      <c r="K224" s="85">
        <f t="shared" si="6"/>
        <v>1</v>
      </c>
    </row>
    <row r="225" spans="1:11" ht="15.75">
      <c r="A225" s="100">
        <v>222</v>
      </c>
      <c r="D225" s="397">
        <v>161135965</v>
      </c>
      <c r="E225" s="212" t="s">
        <v>111</v>
      </c>
      <c r="F225" s="213" t="s">
        <v>636</v>
      </c>
      <c r="H225" s="102"/>
      <c r="I225" s="103" t="s">
        <v>78</v>
      </c>
      <c r="J225" s="85">
        <f t="shared" si="7"/>
        <v>222</v>
      </c>
      <c r="K225" s="85">
        <f t="shared" si="6"/>
        <v>1</v>
      </c>
    </row>
    <row r="226" spans="1:11" ht="15.75">
      <c r="A226" s="100">
        <v>223</v>
      </c>
      <c r="D226" s="391">
        <v>161135967</v>
      </c>
      <c r="E226" s="214" t="s">
        <v>1653</v>
      </c>
      <c r="F226" s="215" t="s">
        <v>2508</v>
      </c>
      <c r="H226" s="102"/>
      <c r="I226" s="103" t="s">
        <v>78</v>
      </c>
      <c r="J226" s="85">
        <f t="shared" si="7"/>
        <v>223</v>
      </c>
      <c r="K226" s="85">
        <f t="shared" si="6"/>
        <v>1</v>
      </c>
    </row>
    <row r="227" spans="1:11" ht="15.75">
      <c r="A227" s="100">
        <v>224</v>
      </c>
      <c r="D227" s="391">
        <v>161135980</v>
      </c>
      <c r="E227" s="214" t="s">
        <v>2509</v>
      </c>
      <c r="F227" s="215" t="s">
        <v>642</v>
      </c>
      <c r="H227" s="102"/>
      <c r="I227" s="103" t="s">
        <v>78</v>
      </c>
      <c r="J227" s="85">
        <f t="shared" si="7"/>
        <v>224</v>
      </c>
      <c r="K227" s="85">
        <f t="shared" si="6"/>
        <v>1</v>
      </c>
    </row>
    <row r="228" spans="1:11" ht="15.75">
      <c r="A228" s="100">
        <v>225</v>
      </c>
      <c r="D228" s="391">
        <v>161135998</v>
      </c>
      <c r="E228" s="214" t="s">
        <v>2289</v>
      </c>
      <c r="F228" s="215" t="s">
        <v>556</v>
      </c>
      <c r="H228" s="102"/>
      <c r="I228" s="103" t="s">
        <v>78</v>
      </c>
      <c r="J228" s="85">
        <f t="shared" si="7"/>
        <v>225</v>
      </c>
      <c r="K228" s="85">
        <f t="shared" si="6"/>
        <v>1</v>
      </c>
    </row>
    <row r="229" spans="1:11" ht="15.75">
      <c r="A229" s="100">
        <v>226</v>
      </c>
      <c r="D229" s="391">
        <v>161135999</v>
      </c>
      <c r="E229" s="214" t="s">
        <v>2510</v>
      </c>
      <c r="F229" s="215" t="s">
        <v>2511</v>
      </c>
      <c r="H229" s="102"/>
      <c r="I229" s="103" t="s">
        <v>78</v>
      </c>
      <c r="J229" s="85">
        <f t="shared" si="7"/>
        <v>226</v>
      </c>
      <c r="K229" s="85">
        <f t="shared" si="6"/>
        <v>1</v>
      </c>
    </row>
    <row r="230" spans="1:11" ht="15.75">
      <c r="A230" s="100">
        <v>227</v>
      </c>
      <c r="D230" s="391">
        <v>161136017</v>
      </c>
      <c r="E230" s="214" t="s">
        <v>131</v>
      </c>
      <c r="F230" s="215" t="s">
        <v>565</v>
      </c>
      <c r="H230" s="102"/>
      <c r="I230" s="103" t="s">
        <v>78</v>
      </c>
      <c r="J230" s="85">
        <f t="shared" si="7"/>
        <v>227</v>
      </c>
      <c r="K230" s="85">
        <f t="shared" si="6"/>
        <v>1</v>
      </c>
    </row>
    <row r="231" spans="1:11" ht="15.75">
      <c r="A231" s="100">
        <v>228</v>
      </c>
      <c r="D231" s="391">
        <v>161136028</v>
      </c>
      <c r="E231" s="214" t="s">
        <v>2512</v>
      </c>
      <c r="F231" s="215" t="s">
        <v>486</v>
      </c>
      <c r="H231" s="102"/>
      <c r="I231" s="103" t="s">
        <v>78</v>
      </c>
      <c r="J231" s="85">
        <f t="shared" si="7"/>
        <v>228</v>
      </c>
      <c r="K231" s="85">
        <f t="shared" si="6"/>
        <v>1</v>
      </c>
    </row>
    <row r="232" spans="1:11" ht="15.75">
      <c r="A232" s="100">
        <v>229</v>
      </c>
      <c r="D232" s="391">
        <v>161136030</v>
      </c>
      <c r="E232" s="214" t="s">
        <v>2513</v>
      </c>
      <c r="F232" s="215" t="s">
        <v>504</v>
      </c>
      <c r="H232" s="102"/>
      <c r="I232" s="103" t="s">
        <v>78</v>
      </c>
      <c r="J232" s="85">
        <f t="shared" si="7"/>
        <v>229</v>
      </c>
      <c r="K232" s="85">
        <f t="shared" si="6"/>
        <v>1</v>
      </c>
    </row>
    <row r="233" spans="1:11" ht="15.75">
      <c r="A233" s="100">
        <v>230</v>
      </c>
      <c r="D233" s="391">
        <v>161136033</v>
      </c>
      <c r="E233" s="214" t="s">
        <v>2514</v>
      </c>
      <c r="F233" s="215" t="s">
        <v>276</v>
      </c>
      <c r="H233" s="102"/>
      <c r="I233" s="103" t="s">
        <v>78</v>
      </c>
      <c r="J233" s="85">
        <f t="shared" si="7"/>
        <v>230</v>
      </c>
      <c r="K233" s="85">
        <f t="shared" si="6"/>
        <v>1</v>
      </c>
    </row>
    <row r="234" spans="1:11" ht="15.75">
      <c r="A234" s="100">
        <v>231</v>
      </c>
      <c r="D234" s="391">
        <v>161136034</v>
      </c>
      <c r="E234" s="214" t="s">
        <v>2515</v>
      </c>
      <c r="F234" s="215" t="s">
        <v>2318</v>
      </c>
      <c r="H234" s="102"/>
      <c r="I234" s="103" t="s">
        <v>78</v>
      </c>
      <c r="J234" s="85">
        <f t="shared" si="7"/>
        <v>231</v>
      </c>
      <c r="K234" s="85">
        <f t="shared" si="6"/>
        <v>1</v>
      </c>
    </row>
    <row r="235" spans="1:11" ht="15.75">
      <c r="A235" s="100">
        <v>232</v>
      </c>
      <c r="D235" s="391">
        <v>161136036</v>
      </c>
      <c r="E235" s="214" t="s">
        <v>2516</v>
      </c>
      <c r="F235" s="215" t="s">
        <v>308</v>
      </c>
      <c r="H235" s="102"/>
      <c r="I235" s="103" t="s">
        <v>78</v>
      </c>
      <c r="J235" s="85">
        <f t="shared" si="7"/>
        <v>232</v>
      </c>
      <c r="K235" s="85">
        <f t="shared" si="6"/>
        <v>1</v>
      </c>
    </row>
    <row r="236" spans="1:11" ht="15.75">
      <c r="A236" s="100">
        <v>233</v>
      </c>
      <c r="D236" s="391">
        <v>161136484</v>
      </c>
      <c r="E236" s="214" t="s">
        <v>482</v>
      </c>
      <c r="F236" s="215" t="s">
        <v>1096</v>
      </c>
      <c r="H236" s="102"/>
      <c r="I236" s="103" t="s">
        <v>78</v>
      </c>
      <c r="J236" s="85">
        <f t="shared" si="7"/>
        <v>233</v>
      </c>
      <c r="K236" s="85">
        <f t="shared" si="6"/>
        <v>1</v>
      </c>
    </row>
    <row r="237" spans="1:11" ht="15.75">
      <c r="A237" s="100">
        <v>234</v>
      </c>
      <c r="D237" s="391">
        <v>161136485</v>
      </c>
      <c r="E237" s="214" t="s">
        <v>2517</v>
      </c>
      <c r="F237" s="215" t="s">
        <v>262</v>
      </c>
      <c r="H237" s="102"/>
      <c r="I237" s="103" t="s">
        <v>78</v>
      </c>
      <c r="J237" s="85">
        <f t="shared" si="7"/>
        <v>234</v>
      </c>
      <c r="K237" s="85">
        <f t="shared" si="6"/>
        <v>1</v>
      </c>
    </row>
    <row r="238" spans="1:11" ht="15.75">
      <c r="A238" s="100">
        <v>235</v>
      </c>
      <c r="D238" s="391">
        <v>161136604</v>
      </c>
      <c r="E238" s="214" t="s">
        <v>2518</v>
      </c>
      <c r="F238" s="215" t="s">
        <v>428</v>
      </c>
      <c r="H238" s="102"/>
      <c r="I238" s="103" t="s">
        <v>78</v>
      </c>
      <c r="J238" s="85">
        <f t="shared" si="7"/>
        <v>235</v>
      </c>
      <c r="K238" s="85">
        <f t="shared" si="6"/>
        <v>1</v>
      </c>
    </row>
    <row r="239" spans="1:11" ht="15.75">
      <c r="A239" s="100">
        <v>236</v>
      </c>
      <c r="D239" s="391">
        <v>161136609</v>
      </c>
      <c r="E239" s="214" t="s">
        <v>2519</v>
      </c>
      <c r="F239" s="215" t="s">
        <v>556</v>
      </c>
      <c r="H239" s="102"/>
      <c r="I239" s="103" t="s">
        <v>78</v>
      </c>
      <c r="J239" s="85">
        <f t="shared" si="7"/>
        <v>236</v>
      </c>
      <c r="K239" s="85">
        <f t="shared" si="6"/>
        <v>1</v>
      </c>
    </row>
    <row r="240" spans="1:11" ht="15.75">
      <c r="A240" s="100">
        <v>237</v>
      </c>
      <c r="D240" s="391">
        <v>161136692</v>
      </c>
      <c r="E240" s="214" t="s">
        <v>1032</v>
      </c>
      <c r="F240" s="215" t="s">
        <v>184</v>
      </c>
      <c r="H240" s="102"/>
      <c r="I240" s="103" t="s">
        <v>78</v>
      </c>
      <c r="J240" s="85">
        <f t="shared" si="7"/>
        <v>237</v>
      </c>
      <c r="K240" s="85">
        <f t="shared" si="6"/>
        <v>1</v>
      </c>
    </row>
    <row r="241" spans="1:11" ht="15.75">
      <c r="A241" s="100">
        <v>238</v>
      </c>
      <c r="D241" s="391">
        <v>161136753</v>
      </c>
      <c r="E241" s="214" t="s">
        <v>2520</v>
      </c>
      <c r="F241" s="215" t="s">
        <v>726</v>
      </c>
      <c r="H241" s="102"/>
      <c r="I241" s="103" t="s">
        <v>78</v>
      </c>
      <c r="J241" s="85">
        <f t="shared" si="7"/>
        <v>238</v>
      </c>
      <c r="K241" s="85">
        <f t="shared" si="6"/>
        <v>1</v>
      </c>
    </row>
    <row r="242" spans="1:11" ht="15.75">
      <c r="A242" s="100">
        <v>239</v>
      </c>
      <c r="D242" s="391">
        <v>161136826</v>
      </c>
      <c r="E242" s="214" t="s">
        <v>668</v>
      </c>
      <c r="F242" s="215" t="s">
        <v>1261</v>
      </c>
      <c r="H242" s="102"/>
      <c r="I242" s="103" t="s">
        <v>78</v>
      </c>
      <c r="J242" s="85">
        <f t="shared" si="7"/>
        <v>239</v>
      </c>
      <c r="K242" s="85">
        <f t="shared" si="6"/>
        <v>1</v>
      </c>
    </row>
    <row r="243" spans="1:11" ht="15.75">
      <c r="A243" s="100">
        <v>240</v>
      </c>
      <c r="D243" s="391">
        <v>161136869</v>
      </c>
      <c r="E243" s="214" t="s">
        <v>299</v>
      </c>
      <c r="F243" s="215" t="s">
        <v>2521</v>
      </c>
      <c r="H243" s="102"/>
      <c r="I243" s="103" t="s">
        <v>78</v>
      </c>
      <c r="J243" s="85">
        <f t="shared" si="7"/>
        <v>240</v>
      </c>
      <c r="K243" s="85">
        <f t="shared" si="6"/>
        <v>1</v>
      </c>
    </row>
    <row r="244" spans="1:11" ht="15.75">
      <c r="A244" s="100">
        <v>241</v>
      </c>
      <c r="D244" s="391">
        <v>161137154</v>
      </c>
      <c r="E244" s="214" t="s">
        <v>1371</v>
      </c>
      <c r="F244" s="215" t="s">
        <v>348</v>
      </c>
      <c r="H244" s="102"/>
      <c r="I244" s="103" t="s">
        <v>78</v>
      </c>
      <c r="J244" s="85">
        <f t="shared" si="7"/>
        <v>241</v>
      </c>
      <c r="K244" s="85">
        <f t="shared" si="6"/>
        <v>1</v>
      </c>
    </row>
    <row r="245" spans="1:11" ht="15.75">
      <c r="A245" s="100">
        <v>242</v>
      </c>
      <c r="D245" s="391">
        <v>161156350</v>
      </c>
      <c r="E245" s="214" t="s">
        <v>665</v>
      </c>
      <c r="F245" s="215" t="s">
        <v>184</v>
      </c>
      <c r="H245" s="102"/>
      <c r="I245" s="103" t="s">
        <v>78</v>
      </c>
      <c r="J245" s="85">
        <f t="shared" si="7"/>
        <v>242</v>
      </c>
      <c r="K245" s="85">
        <f t="shared" si="6"/>
        <v>1</v>
      </c>
    </row>
    <row r="246" spans="1:11" ht="15.75">
      <c r="A246" s="100">
        <v>243</v>
      </c>
      <c r="D246" s="391">
        <v>141133851</v>
      </c>
      <c r="E246" s="214" t="s">
        <v>494</v>
      </c>
      <c r="F246" s="215" t="s">
        <v>196</v>
      </c>
      <c r="H246" s="102"/>
      <c r="I246" s="103" t="s">
        <v>78</v>
      </c>
      <c r="J246" s="85">
        <f t="shared" si="7"/>
        <v>243</v>
      </c>
      <c r="K246" s="85">
        <f t="shared" si="6"/>
        <v>1</v>
      </c>
    </row>
    <row r="247" spans="1:11" ht="15.75">
      <c r="A247" s="100">
        <v>244</v>
      </c>
      <c r="D247" s="391">
        <v>161137463</v>
      </c>
      <c r="E247" s="214" t="s">
        <v>2522</v>
      </c>
      <c r="F247" s="215" t="s">
        <v>2523</v>
      </c>
      <c r="H247" s="102"/>
      <c r="I247" s="103" t="s">
        <v>78</v>
      </c>
      <c r="J247" s="85">
        <f t="shared" si="7"/>
        <v>244</v>
      </c>
      <c r="K247" s="85">
        <f t="shared" si="6"/>
        <v>1</v>
      </c>
    </row>
    <row r="248" spans="1:11" ht="15.75">
      <c r="A248" s="100">
        <v>245</v>
      </c>
      <c r="D248" s="391">
        <v>161137465</v>
      </c>
      <c r="E248" s="214" t="s">
        <v>1444</v>
      </c>
      <c r="F248" s="215" t="s">
        <v>305</v>
      </c>
      <c r="H248" s="102"/>
      <c r="I248" s="103" t="s">
        <v>78</v>
      </c>
      <c r="J248" s="85">
        <f t="shared" si="7"/>
        <v>245</v>
      </c>
      <c r="K248" s="85">
        <f t="shared" si="6"/>
        <v>1</v>
      </c>
    </row>
    <row r="249" spans="1:11" ht="15.75">
      <c r="A249" s="100">
        <v>246</v>
      </c>
      <c r="D249" s="391">
        <v>161325625</v>
      </c>
      <c r="E249" s="214" t="s">
        <v>2524</v>
      </c>
      <c r="F249" s="215" t="s">
        <v>276</v>
      </c>
      <c r="H249" s="102"/>
      <c r="I249" s="103" t="s">
        <v>78</v>
      </c>
      <c r="J249" s="85">
        <f t="shared" si="7"/>
        <v>246</v>
      </c>
      <c r="K249" s="85">
        <f t="shared" si="6"/>
        <v>1</v>
      </c>
    </row>
    <row r="250" spans="1:11" ht="15.75">
      <c r="A250" s="100">
        <v>247</v>
      </c>
      <c r="D250" s="391">
        <v>161135989</v>
      </c>
      <c r="E250" s="214" t="s">
        <v>198</v>
      </c>
      <c r="F250" s="215" t="s">
        <v>2525</v>
      </c>
      <c r="H250" s="102"/>
      <c r="I250" s="103" t="s">
        <v>78</v>
      </c>
      <c r="J250" s="85">
        <f t="shared" si="7"/>
        <v>247</v>
      </c>
      <c r="K250" s="85">
        <f t="shared" si="6"/>
        <v>1</v>
      </c>
    </row>
    <row r="251" spans="1:11" ht="15.75">
      <c r="A251" s="100">
        <v>248</v>
      </c>
      <c r="D251" s="391">
        <v>161446051</v>
      </c>
      <c r="E251" s="214" t="s">
        <v>250</v>
      </c>
      <c r="F251" s="215" t="s">
        <v>408</v>
      </c>
      <c r="H251" s="102"/>
      <c r="I251" s="103" t="s">
        <v>78</v>
      </c>
      <c r="J251" s="85">
        <f t="shared" si="7"/>
        <v>248</v>
      </c>
      <c r="K251" s="85">
        <f t="shared" si="6"/>
        <v>1</v>
      </c>
    </row>
    <row r="252" spans="1:11" ht="15.75">
      <c r="A252" s="100">
        <v>249</v>
      </c>
      <c r="D252" s="391">
        <v>161447467</v>
      </c>
      <c r="E252" s="214" t="s">
        <v>2526</v>
      </c>
      <c r="F252" s="215" t="s">
        <v>417</v>
      </c>
      <c r="H252" s="102"/>
      <c r="I252" s="103" t="s">
        <v>78</v>
      </c>
      <c r="J252" s="85">
        <f t="shared" si="7"/>
        <v>249</v>
      </c>
      <c r="K252" s="85">
        <f t="shared" si="6"/>
        <v>1</v>
      </c>
    </row>
    <row r="253" spans="1:11" ht="15.75">
      <c r="A253" s="100">
        <v>250</v>
      </c>
      <c r="D253" s="391">
        <v>161446059</v>
      </c>
      <c r="E253" s="214" t="s">
        <v>1371</v>
      </c>
      <c r="F253" s="215" t="s">
        <v>184</v>
      </c>
      <c r="H253" s="102"/>
      <c r="I253" s="103" t="s">
        <v>78</v>
      </c>
      <c r="J253" s="85">
        <f t="shared" si="7"/>
        <v>250</v>
      </c>
      <c r="K253" s="85">
        <f t="shared" si="6"/>
        <v>1</v>
      </c>
    </row>
    <row r="254" spans="1:11" ht="15.75">
      <c r="A254" s="100">
        <v>251</v>
      </c>
      <c r="D254" s="391">
        <v>161446069</v>
      </c>
      <c r="E254" s="214" t="s">
        <v>2527</v>
      </c>
      <c r="F254" s="215" t="s">
        <v>323</v>
      </c>
      <c r="H254" s="102"/>
      <c r="I254" s="103" t="s">
        <v>78</v>
      </c>
      <c r="J254" s="85">
        <f t="shared" si="7"/>
        <v>251</v>
      </c>
      <c r="K254" s="85">
        <f t="shared" si="6"/>
        <v>1</v>
      </c>
    </row>
    <row r="255" spans="1:11" ht="15.75">
      <c r="A255" s="100">
        <v>252</v>
      </c>
      <c r="D255" s="391">
        <v>161446073</v>
      </c>
      <c r="E255" s="214" t="s">
        <v>2528</v>
      </c>
      <c r="F255" s="215" t="s">
        <v>323</v>
      </c>
      <c r="H255" s="102"/>
      <c r="I255" s="103" t="s">
        <v>78</v>
      </c>
      <c r="J255" s="85">
        <f t="shared" si="7"/>
        <v>252</v>
      </c>
      <c r="K255" s="85">
        <f t="shared" si="6"/>
        <v>1</v>
      </c>
    </row>
    <row r="256" spans="1:11" ht="15.75">
      <c r="A256" s="100">
        <v>253</v>
      </c>
      <c r="D256" s="391">
        <v>161446870</v>
      </c>
      <c r="E256" s="214" t="s">
        <v>2529</v>
      </c>
      <c r="F256" s="215" t="s">
        <v>2530</v>
      </c>
      <c r="H256" s="102"/>
      <c r="I256" s="103" t="s">
        <v>78</v>
      </c>
      <c r="J256" s="85">
        <f t="shared" si="7"/>
        <v>253</v>
      </c>
      <c r="K256" s="85">
        <f t="shared" si="6"/>
        <v>1</v>
      </c>
    </row>
    <row r="257" spans="1:11" ht="15.75">
      <c r="A257" s="100">
        <v>254</v>
      </c>
      <c r="D257" s="391">
        <v>161446085</v>
      </c>
      <c r="E257" s="214" t="s">
        <v>1506</v>
      </c>
      <c r="F257" s="215" t="s">
        <v>199</v>
      </c>
      <c r="H257" s="102"/>
      <c r="I257" s="103" t="s">
        <v>78</v>
      </c>
      <c r="J257" s="85">
        <f t="shared" si="7"/>
        <v>254</v>
      </c>
      <c r="K257" s="85">
        <f t="shared" si="6"/>
        <v>1</v>
      </c>
    </row>
    <row r="258" spans="1:11" ht="15.75">
      <c r="A258" s="100">
        <v>255</v>
      </c>
      <c r="D258" s="387">
        <v>161446087</v>
      </c>
      <c r="E258" s="216" t="s">
        <v>433</v>
      </c>
      <c r="F258" s="209" t="s">
        <v>428</v>
      </c>
      <c r="H258" s="102"/>
      <c r="I258" s="103" t="s">
        <v>78</v>
      </c>
      <c r="J258" s="85">
        <f t="shared" si="7"/>
        <v>255</v>
      </c>
      <c r="K258" s="85">
        <f t="shared" si="6"/>
        <v>1</v>
      </c>
    </row>
    <row r="259" spans="1:11" ht="15.75">
      <c r="A259" s="100">
        <v>256</v>
      </c>
      <c r="D259" s="387">
        <v>161446088</v>
      </c>
      <c r="E259" s="216" t="s">
        <v>727</v>
      </c>
      <c r="F259" s="209" t="s">
        <v>428</v>
      </c>
      <c r="H259" s="102"/>
      <c r="I259" s="103" t="s">
        <v>78</v>
      </c>
      <c r="J259" s="85">
        <f t="shared" si="7"/>
        <v>256</v>
      </c>
      <c r="K259" s="85">
        <f t="shared" si="6"/>
        <v>1</v>
      </c>
    </row>
    <row r="260" spans="1:11" ht="15.75">
      <c r="A260" s="100">
        <v>257</v>
      </c>
      <c r="D260" s="387">
        <v>161446091</v>
      </c>
      <c r="E260" s="216" t="s">
        <v>226</v>
      </c>
      <c r="F260" s="209" t="s">
        <v>586</v>
      </c>
      <c r="H260" s="102"/>
      <c r="I260" s="103" t="s">
        <v>78</v>
      </c>
      <c r="J260" s="85">
        <f t="shared" si="7"/>
        <v>257</v>
      </c>
      <c r="K260" s="85">
        <f t="shared" ref="K260:K323" si="8">COUNTIF($D$4:$D$889,D260)</f>
        <v>1</v>
      </c>
    </row>
    <row r="261" spans="1:11" ht="15.75">
      <c r="A261" s="100">
        <v>258</v>
      </c>
      <c r="D261" s="387">
        <v>161446104</v>
      </c>
      <c r="E261" s="216" t="s">
        <v>1728</v>
      </c>
      <c r="F261" s="209" t="s">
        <v>2531</v>
      </c>
      <c r="H261" s="102"/>
      <c r="I261" s="103" t="s">
        <v>78</v>
      </c>
      <c r="J261" s="85">
        <f t="shared" ref="J261:J324" si="9">IF(H261&lt;&gt;H260,1,J260+1)</f>
        <v>258</v>
      </c>
      <c r="K261" s="85">
        <f t="shared" si="8"/>
        <v>1</v>
      </c>
    </row>
    <row r="262" spans="1:11" ht="15.75">
      <c r="A262" s="100">
        <v>259</v>
      </c>
      <c r="D262" s="387">
        <v>161447654</v>
      </c>
      <c r="E262" s="216" t="s">
        <v>2532</v>
      </c>
      <c r="F262" s="209" t="s">
        <v>2533</v>
      </c>
      <c r="H262" s="102"/>
      <c r="I262" s="103" t="s">
        <v>78</v>
      </c>
      <c r="J262" s="85">
        <f t="shared" si="9"/>
        <v>259</v>
      </c>
      <c r="K262" s="85">
        <f t="shared" si="8"/>
        <v>1</v>
      </c>
    </row>
    <row r="263" spans="1:11" ht="15.75">
      <c r="A263" s="100">
        <v>260</v>
      </c>
      <c r="D263" s="387">
        <v>161446125</v>
      </c>
      <c r="E263" s="216" t="s">
        <v>1654</v>
      </c>
      <c r="F263" s="209" t="s">
        <v>224</v>
      </c>
      <c r="H263" s="102"/>
      <c r="I263" s="103" t="s">
        <v>78</v>
      </c>
      <c r="J263" s="85">
        <f t="shared" si="9"/>
        <v>260</v>
      </c>
      <c r="K263" s="85">
        <f t="shared" si="8"/>
        <v>1</v>
      </c>
    </row>
    <row r="264" spans="1:11" ht="15.75">
      <c r="A264" s="100">
        <v>261</v>
      </c>
      <c r="D264" s="387">
        <v>161446128</v>
      </c>
      <c r="E264" s="216" t="s">
        <v>443</v>
      </c>
      <c r="F264" s="209" t="s">
        <v>440</v>
      </c>
      <c r="H264" s="102"/>
      <c r="I264" s="103" t="s">
        <v>78</v>
      </c>
      <c r="J264" s="85">
        <f t="shared" si="9"/>
        <v>261</v>
      </c>
      <c r="K264" s="85">
        <f t="shared" si="8"/>
        <v>1</v>
      </c>
    </row>
    <row r="265" spans="1:11" ht="15.75">
      <c r="A265" s="100">
        <v>262</v>
      </c>
      <c r="D265" s="398">
        <v>161446147</v>
      </c>
      <c r="E265" s="217" t="s">
        <v>1452</v>
      </c>
      <c r="F265" s="218" t="s">
        <v>124</v>
      </c>
      <c r="H265" s="102"/>
      <c r="I265" s="103" t="s">
        <v>78</v>
      </c>
      <c r="J265" s="85">
        <f t="shared" si="9"/>
        <v>262</v>
      </c>
      <c r="K265" s="85">
        <f t="shared" si="8"/>
        <v>1</v>
      </c>
    </row>
    <row r="266" spans="1:11" ht="15.75">
      <c r="A266" s="100">
        <v>263</v>
      </c>
      <c r="D266" s="399">
        <v>161446159</v>
      </c>
      <c r="E266" s="219" t="s">
        <v>2534</v>
      </c>
      <c r="F266" s="220" t="s">
        <v>139</v>
      </c>
      <c r="H266" s="102"/>
      <c r="I266" s="103" t="s">
        <v>78</v>
      </c>
      <c r="J266" s="85">
        <f t="shared" si="9"/>
        <v>263</v>
      </c>
      <c r="K266" s="85">
        <f t="shared" si="8"/>
        <v>1</v>
      </c>
    </row>
    <row r="267" spans="1:11" ht="15.75">
      <c r="A267" s="100">
        <v>264</v>
      </c>
      <c r="D267" s="397">
        <v>161446168</v>
      </c>
      <c r="E267" s="212" t="s">
        <v>2535</v>
      </c>
      <c r="F267" s="213" t="s">
        <v>1089</v>
      </c>
      <c r="H267" s="102"/>
      <c r="I267" s="103" t="s">
        <v>78</v>
      </c>
      <c r="J267" s="85">
        <f t="shared" si="9"/>
        <v>264</v>
      </c>
      <c r="K267" s="85">
        <f t="shared" si="8"/>
        <v>1</v>
      </c>
    </row>
    <row r="268" spans="1:11" ht="15.75">
      <c r="A268" s="100">
        <v>265</v>
      </c>
      <c r="D268" s="399">
        <v>161446175</v>
      </c>
      <c r="E268" s="219" t="s">
        <v>433</v>
      </c>
      <c r="F268" s="220" t="s">
        <v>453</v>
      </c>
      <c r="H268" s="102"/>
      <c r="I268" s="103" t="s">
        <v>78</v>
      </c>
      <c r="J268" s="85">
        <f t="shared" si="9"/>
        <v>265</v>
      </c>
      <c r="K268" s="85">
        <f t="shared" si="8"/>
        <v>1</v>
      </c>
    </row>
    <row r="269" spans="1:11" ht="15.75">
      <c r="A269" s="100">
        <v>266</v>
      </c>
      <c r="D269" s="400">
        <v>161447633</v>
      </c>
      <c r="E269" s="221" t="s">
        <v>2536</v>
      </c>
      <c r="F269" s="222" t="s">
        <v>2537</v>
      </c>
      <c r="H269" s="102"/>
      <c r="I269" s="103" t="s">
        <v>78</v>
      </c>
      <c r="J269" s="85">
        <f t="shared" si="9"/>
        <v>266</v>
      </c>
      <c r="K269" s="85">
        <f t="shared" si="8"/>
        <v>1</v>
      </c>
    </row>
    <row r="270" spans="1:11" ht="15.75">
      <c r="A270" s="100">
        <v>267</v>
      </c>
      <c r="D270" s="400">
        <v>161446189</v>
      </c>
      <c r="E270" s="221" t="s">
        <v>2538</v>
      </c>
      <c r="F270" s="222" t="s">
        <v>348</v>
      </c>
      <c r="H270" s="102"/>
      <c r="I270" s="103" t="s">
        <v>78</v>
      </c>
      <c r="J270" s="85">
        <f t="shared" si="9"/>
        <v>267</v>
      </c>
      <c r="K270" s="85">
        <f t="shared" si="8"/>
        <v>1</v>
      </c>
    </row>
    <row r="271" spans="1:11" ht="15.75">
      <c r="A271" s="100">
        <v>268</v>
      </c>
      <c r="D271" s="388">
        <v>161446191</v>
      </c>
      <c r="E271" s="389" t="s">
        <v>2539</v>
      </c>
      <c r="F271" s="390" t="s">
        <v>629</v>
      </c>
      <c r="H271" s="102"/>
      <c r="I271" s="103" t="s">
        <v>78</v>
      </c>
      <c r="J271" s="85">
        <f t="shared" si="9"/>
        <v>268</v>
      </c>
      <c r="K271" s="85">
        <f t="shared" si="8"/>
        <v>1</v>
      </c>
    </row>
    <row r="272" spans="1:11" ht="15.75">
      <c r="A272" s="100">
        <v>269</v>
      </c>
      <c r="D272" s="401">
        <v>161446193</v>
      </c>
      <c r="E272" s="402" t="s">
        <v>2540</v>
      </c>
      <c r="F272" s="403" t="s">
        <v>464</v>
      </c>
      <c r="H272" s="102"/>
      <c r="I272" s="103" t="s">
        <v>78</v>
      </c>
      <c r="J272" s="85">
        <f t="shared" si="9"/>
        <v>269</v>
      </c>
      <c r="K272" s="85">
        <f t="shared" si="8"/>
        <v>1</v>
      </c>
    </row>
    <row r="273" spans="1:11" ht="15.75">
      <c r="A273" s="100">
        <v>270</v>
      </c>
      <c r="D273" s="404">
        <v>161446912</v>
      </c>
      <c r="E273" s="405" t="s">
        <v>1357</v>
      </c>
      <c r="F273" s="406" t="s">
        <v>1483</v>
      </c>
      <c r="H273" s="102"/>
      <c r="I273" s="103" t="s">
        <v>78</v>
      </c>
      <c r="J273" s="85">
        <f t="shared" si="9"/>
        <v>270</v>
      </c>
      <c r="K273" s="85">
        <f t="shared" si="8"/>
        <v>1</v>
      </c>
    </row>
    <row r="274" spans="1:11" ht="15.75">
      <c r="A274" s="100">
        <v>271</v>
      </c>
      <c r="D274" s="401">
        <v>161446989</v>
      </c>
      <c r="E274" s="402" t="s">
        <v>1357</v>
      </c>
      <c r="F274" s="403" t="s">
        <v>532</v>
      </c>
      <c r="H274" s="102"/>
      <c r="I274" s="103" t="s">
        <v>78</v>
      </c>
      <c r="J274" s="85">
        <f t="shared" si="9"/>
        <v>271</v>
      </c>
      <c r="K274" s="85">
        <f t="shared" si="8"/>
        <v>1</v>
      </c>
    </row>
    <row r="275" spans="1:11" ht="15.75">
      <c r="A275" s="100">
        <v>272</v>
      </c>
      <c r="D275" s="404">
        <v>161447158</v>
      </c>
      <c r="E275" s="405" t="s">
        <v>2541</v>
      </c>
      <c r="F275" s="406" t="s">
        <v>2542</v>
      </c>
      <c r="H275" s="102"/>
      <c r="I275" s="103" t="s">
        <v>78</v>
      </c>
      <c r="J275" s="85">
        <f t="shared" si="9"/>
        <v>272</v>
      </c>
      <c r="K275" s="85">
        <f t="shared" si="8"/>
        <v>1</v>
      </c>
    </row>
    <row r="276" spans="1:11" ht="15.75">
      <c r="A276" s="100">
        <v>273</v>
      </c>
      <c r="D276" s="404">
        <v>161446225</v>
      </c>
      <c r="E276" s="405" t="s">
        <v>2543</v>
      </c>
      <c r="F276" s="406" t="s">
        <v>121</v>
      </c>
      <c r="H276" s="102"/>
      <c r="I276" s="103" t="s">
        <v>78</v>
      </c>
      <c r="J276" s="85">
        <f t="shared" si="9"/>
        <v>273</v>
      </c>
      <c r="K276" s="85">
        <f t="shared" si="8"/>
        <v>1</v>
      </c>
    </row>
    <row r="277" spans="1:11" ht="15.75">
      <c r="A277" s="100">
        <v>274</v>
      </c>
      <c r="D277" s="404">
        <v>161446226</v>
      </c>
      <c r="E277" s="405" t="s">
        <v>2341</v>
      </c>
      <c r="F277" s="406" t="s">
        <v>364</v>
      </c>
      <c r="H277" s="102"/>
      <c r="I277" s="103" t="s">
        <v>78</v>
      </c>
      <c r="J277" s="85">
        <f t="shared" si="9"/>
        <v>274</v>
      </c>
      <c r="K277" s="85">
        <f t="shared" si="8"/>
        <v>1</v>
      </c>
    </row>
    <row r="278" spans="1:11" ht="15.75">
      <c r="A278" s="100">
        <v>275</v>
      </c>
      <c r="D278" s="401">
        <v>161325644</v>
      </c>
      <c r="E278" s="402" t="s">
        <v>2287</v>
      </c>
      <c r="F278" s="403" t="s">
        <v>1658</v>
      </c>
      <c r="H278" s="102"/>
      <c r="I278" s="103" t="s">
        <v>78</v>
      </c>
      <c r="J278" s="85">
        <f t="shared" si="9"/>
        <v>275</v>
      </c>
      <c r="K278" s="85">
        <f t="shared" si="8"/>
        <v>1</v>
      </c>
    </row>
    <row r="279" spans="1:11" ht="25.5">
      <c r="A279" s="100">
        <v>276</v>
      </c>
      <c r="D279" s="404">
        <v>151445355</v>
      </c>
      <c r="E279" s="405" t="s">
        <v>2544</v>
      </c>
      <c r="F279" s="406" t="s">
        <v>546</v>
      </c>
      <c r="H279" s="102"/>
      <c r="I279" s="103" t="s">
        <v>78</v>
      </c>
      <c r="J279" s="85">
        <f t="shared" si="9"/>
        <v>276</v>
      </c>
      <c r="K279" s="85">
        <f t="shared" si="8"/>
        <v>1</v>
      </c>
    </row>
    <row r="280" spans="1:11" ht="15.75">
      <c r="A280" s="100">
        <v>277</v>
      </c>
      <c r="D280" s="404">
        <v>161447527</v>
      </c>
      <c r="E280" s="405" t="s">
        <v>240</v>
      </c>
      <c r="F280" s="406" t="s">
        <v>649</v>
      </c>
      <c r="H280" s="102"/>
      <c r="I280" s="103" t="s">
        <v>78</v>
      </c>
      <c r="J280" s="85">
        <f t="shared" si="9"/>
        <v>277</v>
      </c>
      <c r="K280" s="85">
        <f t="shared" si="8"/>
        <v>1</v>
      </c>
    </row>
    <row r="281" spans="1:11" ht="15.75">
      <c r="A281" s="100">
        <v>278</v>
      </c>
      <c r="D281" s="407">
        <v>161446263</v>
      </c>
      <c r="E281" s="408" t="s">
        <v>2545</v>
      </c>
      <c r="F281" s="225" t="s">
        <v>712</v>
      </c>
      <c r="H281" s="102"/>
      <c r="I281" s="103" t="s">
        <v>78</v>
      </c>
      <c r="J281" s="85">
        <f t="shared" si="9"/>
        <v>278</v>
      </c>
      <c r="K281" s="85">
        <f t="shared" si="8"/>
        <v>1</v>
      </c>
    </row>
    <row r="282" spans="1:11" ht="15.75">
      <c r="A282" s="100">
        <v>279</v>
      </c>
      <c r="D282" s="409">
        <v>161446296</v>
      </c>
      <c r="E282" s="402" t="s">
        <v>2546</v>
      </c>
      <c r="F282" s="406" t="s">
        <v>657</v>
      </c>
      <c r="H282" s="102"/>
      <c r="I282" s="103" t="s">
        <v>78</v>
      </c>
      <c r="J282" s="85">
        <f t="shared" si="9"/>
        <v>279</v>
      </c>
      <c r="K282" s="85">
        <f t="shared" si="8"/>
        <v>1</v>
      </c>
    </row>
    <row r="283" spans="1:11" ht="15.75">
      <c r="A283" s="100">
        <v>280</v>
      </c>
      <c r="D283" s="409">
        <v>161446313</v>
      </c>
      <c r="E283" s="410" t="s">
        <v>2547</v>
      </c>
      <c r="F283" s="406" t="s">
        <v>480</v>
      </c>
      <c r="H283" s="102"/>
      <c r="I283" s="103" t="s">
        <v>78</v>
      </c>
      <c r="J283" s="85">
        <f t="shared" si="9"/>
        <v>280</v>
      </c>
      <c r="K283" s="85">
        <f t="shared" si="8"/>
        <v>1</v>
      </c>
    </row>
    <row r="284" spans="1:11" ht="15.75">
      <c r="A284" s="100">
        <v>281</v>
      </c>
      <c r="D284" s="407">
        <v>161446321</v>
      </c>
      <c r="E284" s="411" t="s">
        <v>2548</v>
      </c>
      <c r="F284" s="225" t="s">
        <v>405</v>
      </c>
      <c r="H284" s="102"/>
      <c r="I284" s="103" t="s">
        <v>78</v>
      </c>
      <c r="J284" s="85">
        <f t="shared" si="9"/>
        <v>281</v>
      </c>
      <c r="K284" s="85">
        <f t="shared" si="8"/>
        <v>1</v>
      </c>
    </row>
    <row r="285" spans="1:11" ht="15.75">
      <c r="A285" s="100">
        <v>282</v>
      </c>
      <c r="D285" s="407">
        <v>151136047</v>
      </c>
      <c r="E285" s="411" t="s">
        <v>2549</v>
      </c>
      <c r="F285" s="225" t="s">
        <v>1973</v>
      </c>
      <c r="H285" s="102"/>
      <c r="I285" s="103" t="s">
        <v>78</v>
      </c>
      <c r="J285" s="85">
        <f t="shared" si="9"/>
        <v>282</v>
      </c>
      <c r="K285" s="85">
        <f t="shared" si="8"/>
        <v>1</v>
      </c>
    </row>
    <row r="286" spans="1:11" ht="15.75">
      <c r="A286" s="100">
        <v>283</v>
      </c>
      <c r="D286" s="407">
        <v>161446623</v>
      </c>
      <c r="E286" s="411" t="s">
        <v>412</v>
      </c>
      <c r="F286" s="225" t="s">
        <v>571</v>
      </c>
      <c r="H286" s="102"/>
      <c r="I286" s="103" t="s">
        <v>78</v>
      </c>
      <c r="J286" s="85">
        <f t="shared" si="9"/>
        <v>283</v>
      </c>
      <c r="K286" s="85">
        <f t="shared" si="8"/>
        <v>1</v>
      </c>
    </row>
    <row r="287" spans="1:11" ht="15.75">
      <c r="A287" s="100">
        <v>284</v>
      </c>
      <c r="D287" s="407">
        <v>161136608</v>
      </c>
      <c r="E287" s="411" t="s">
        <v>542</v>
      </c>
      <c r="F287" s="225" t="s">
        <v>276</v>
      </c>
      <c r="H287" s="102"/>
      <c r="I287" s="103" t="s">
        <v>78</v>
      </c>
      <c r="J287" s="85">
        <f t="shared" si="9"/>
        <v>284</v>
      </c>
      <c r="K287" s="85">
        <f t="shared" si="8"/>
        <v>1</v>
      </c>
    </row>
    <row r="288" spans="1:11" ht="15.75">
      <c r="A288" s="100">
        <v>285</v>
      </c>
      <c r="D288" s="407">
        <v>161156344</v>
      </c>
      <c r="E288" s="411" t="s">
        <v>2550</v>
      </c>
      <c r="F288" s="225" t="s">
        <v>1066</v>
      </c>
      <c r="H288" s="102"/>
      <c r="I288" s="103" t="s">
        <v>78</v>
      </c>
      <c r="J288" s="85">
        <f t="shared" si="9"/>
        <v>285</v>
      </c>
      <c r="K288" s="85">
        <f t="shared" si="8"/>
        <v>1</v>
      </c>
    </row>
    <row r="289" spans="1:11" ht="15.75">
      <c r="A289" s="100">
        <v>286</v>
      </c>
      <c r="D289" s="407">
        <v>161156345</v>
      </c>
      <c r="E289" s="411" t="s">
        <v>2551</v>
      </c>
      <c r="F289" s="225" t="s">
        <v>408</v>
      </c>
      <c r="H289" s="102"/>
      <c r="I289" s="103" t="s">
        <v>78</v>
      </c>
      <c r="J289" s="85">
        <f t="shared" si="9"/>
        <v>286</v>
      </c>
      <c r="K289" s="85">
        <f t="shared" si="8"/>
        <v>1</v>
      </c>
    </row>
    <row r="290" spans="1:11" ht="15.75">
      <c r="A290" s="100">
        <v>287</v>
      </c>
      <c r="D290" s="412">
        <v>161156348</v>
      </c>
      <c r="E290" s="413" t="s">
        <v>2552</v>
      </c>
      <c r="F290" s="414" t="s">
        <v>417</v>
      </c>
      <c r="H290" s="102"/>
      <c r="I290" s="103" t="s">
        <v>78</v>
      </c>
      <c r="J290" s="85">
        <f t="shared" si="9"/>
        <v>287</v>
      </c>
      <c r="K290" s="85">
        <f t="shared" si="8"/>
        <v>1</v>
      </c>
    </row>
    <row r="291" spans="1:11" ht="15.75">
      <c r="A291" s="100">
        <v>288</v>
      </c>
      <c r="D291" s="407">
        <v>161156355</v>
      </c>
      <c r="E291" s="411" t="s">
        <v>2553</v>
      </c>
      <c r="F291" s="225" t="s">
        <v>115</v>
      </c>
      <c r="H291" s="102"/>
      <c r="I291" s="103" t="s">
        <v>78</v>
      </c>
      <c r="J291" s="85">
        <f t="shared" si="9"/>
        <v>288</v>
      </c>
      <c r="K291" s="85">
        <f t="shared" si="8"/>
        <v>1</v>
      </c>
    </row>
    <row r="292" spans="1:11" ht="15.75">
      <c r="A292" s="100">
        <v>289</v>
      </c>
      <c r="D292" s="407">
        <v>161156357</v>
      </c>
      <c r="E292" s="411" t="s">
        <v>210</v>
      </c>
      <c r="F292" s="225" t="s">
        <v>2554</v>
      </c>
      <c r="H292" s="102"/>
      <c r="I292" s="103" t="s">
        <v>78</v>
      </c>
      <c r="J292" s="85">
        <f t="shared" si="9"/>
        <v>289</v>
      </c>
      <c r="K292" s="85">
        <f t="shared" si="8"/>
        <v>1</v>
      </c>
    </row>
    <row r="293" spans="1:11" ht="15.75">
      <c r="A293" s="100">
        <v>290</v>
      </c>
      <c r="D293" s="407">
        <v>161156364</v>
      </c>
      <c r="E293" s="411" t="s">
        <v>2006</v>
      </c>
      <c r="F293" s="225" t="s">
        <v>1261</v>
      </c>
      <c r="H293" s="102"/>
      <c r="I293" s="103" t="s">
        <v>78</v>
      </c>
      <c r="J293" s="85">
        <f t="shared" si="9"/>
        <v>290</v>
      </c>
      <c r="K293" s="85">
        <f t="shared" si="8"/>
        <v>1</v>
      </c>
    </row>
    <row r="294" spans="1:11" ht="15.75">
      <c r="A294" s="100">
        <v>291</v>
      </c>
      <c r="D294" s="407">
        <v>161156368</v>
      </c>
      <c r="E294" s="411" t="s">
        <v>2555</v>
      </c>
      <c r="F294" s="225" t="s">
        <v>146</v>
      </c>
      <c r="H294" s="102"/>
      <c r="I294" s="103" t="s">
        <v>78</v>
      </c>
      <c r="J294" s="85">
        <f t="shared" si="9"/>
        <v>291</v>
      </c>
      <c r="K294" s="85">
        <f t="shared" si="8"/>
        <v>1</v>
      </c>
    </row>
    <row r="295" spans="1:11" ht="15.75">
      <c r="A295" s="100">
        <v>292</v>
      </c>
      <c r="D295" s="407">
        <v>161156370</v>
      </c>
      <c r="E295" s="411" t="s">
        <v>2556</v>
      </c>
      <c r="F295" s="225" t="s">
        <v>221</v>
      </c>
      <c r="H295" s="102"/>
      <c r="I295" s="103" t="s">
        <v>78</v>
      </c>
      <c r="J295" s="85">
        <f t="shared" si="9"/>
        <v>292</v>
      </c>
      <c r="K295" s="85">
        <f t="shared" si="8"/>
        <v>1</v>
      </c>
    </row>
    <row r="296" spans="1:11" ht="15.75">
      <c r="A296" s="100">
        <v>293</v>
      </c>
      <c r="D296" s="407">
        <v>161156373</v>
      </c>
      <c r="E296" s="411" t="s">
        <v>624</v>
      </c>
      <c r="F296" s="225" t="s">
        <v>2557</v>
      </c>
      <c r="H296" s="102"/>
      <c r="I296" s="103" t="s">
        <v>78</v>
      </c>
      <c r="J296" s="85">
        <f t="shared" si="9"/>
        <v>293</v>
      </c>
      <c r="K296" s="85">
        <f t="shared" si="8"/>
        <v>1</v>
      </c>
    </row>
    <row r="297" spans="1:11" ht="15.75">
      <c r="A297" s="100">
        <v>294</v>
      </c>
      <c r="D297" s="407">
        <v>161156377</v>
      </c>
      <c r="E297" s="411" t="s">
        <v>1074</v>
      </c>
      <c r="F297" s="225" t="s">
        <v>112</v>
      </c>
      <c r="H297" s="102"/>
      <c r="I297" s="103" t="s">
        <v>78</v>
      </c>
      <c r="J297" s="85">
        <f t="shared" si="9"/>
        <v>294</v>
      </c>
      <c r="K297" s="85">
        <f t="shared" si="8"/>
        <v>1</v>
      </c>
    </row>
    <row r="298" spans="1:11" ht="15.75">
      <c r="A298" s="100">
        <v>295</v>
      </c>
      <c r="D298" s="407">
        <v>161156381</v>
      </c>
      <c r="E298" s="408" t="s">
        <v>2558</v>
      </c>
      <c r="F298" s="224" t="s">
        <v>139</v>
      </c>
      <c r="H298" s="102"/>
      <c r="I298" s="103" t="s">
        <v>78</v>
      </c>
      <c r="J298" s="85">
        <f t="shared" si="9"/>
        <v>295</v>
      </c>
      <c r="K298" s="85">
        <f t="shared" si="8"/>
        <v>1</v>
      </c>
    </row>
    <row r="299" spans="1:11" ht="15.75">
      <c r="A299" s="100">
        <v>296</v>
      </c>
      <c r="D299" s="407">
        <v>161156383</v>
      </c>
      <c r="E299" s="411" t="s">
        <v>2559</v>
      </c>
      <c r="F299" s="225" t="s">
        <v>622</v>
      </c>
      <c r="H299" s="107"/>
      <c r="I299" s="103" t="s">
        <v>78</v>
      </c>
      <c r="J299" s="85">
        <f t="shared" si="9"/>
        <v>296</v>
      </c>
      <c r="K299" s="85">
        <f t="shared" si="8"/>
        <v>1</v>
      </c>
    </row>
    <row r="300" spans="1:11" ht="15.75">
      <c r="A300" s="100">
        <v>297</v>
      </c>
      <c r="D300" s="407">
        <v>161156387</v>
      </c>
      <c r="E300" s="411" t="s">
        <v>2384</v>
      </c>
      <c r="F300" s="225" t="s">
        <v>348</v>
      </c>
      <c r="H300" s="107"/>
      <c r="I300" s="103" t="s">
        <v>78</v>
      </c>
      <c r="J300" s="85">
        <f t="shared" si="9"/>
        <v>297</v>
      </c>
      <c r="K300" s="85">
        <f t="shared" si="8"/>
        <v>1</v>
      </c>
    </row>
    <row r="301" spans="1:11" ht="15.75">
      <c r="A301" s="100">
        <v>298</v>
      </c>
      <c r="D301" s="407">
        <v>161156392</v>
      </c>
      <c r="E301" s="415" t="s">
        <v>272</v>
      </c>
      <c r="F301" s="225" t="s">
        <v>1096</v>
      </c>
      <c r="H301" s="107"/>
      <c r="I301" s="103" t="s">
        <v>78</v>
      </c>
      <c r="J301" s="85">
        <f t="shared" si="9"/>
        <v>298</v>
      </c>
      <c r="K301" s="85">
        <f t="shared" si="8"/>
        <v>1</v>
      </c>
    </row>
    <row r="302" spans="1:11" ht="15.75">
      <c r="A302" s="100">
        <v>299</v>
      </c>
      <c r="D302" s="416">
        <v>161156397</v>
      </c>
      <c r="E302" s="198" t="s">
        <v>2560</v>
      </c>
      <c r="F302" s="223" t="s">
        <v>361</v>
      </c>
      <c r="H302" s="107"/>
      <c r="I302" s="103" t="s">
        <v>78</v>
      </c>
      <c r="J302" s="85">
        <f t="shared" si="9"/>
        <v>299</v>
      </c>
      <c r="K302" s="85">
        <f t="shared" si="8"/>
        <v>1</v>
      </c>
    </row>
    <row r="303" spans="1:11" ht="15.75">
      <c r="A303" s="100">
        <v>300</v>
      </c>
      <c r="D303" s="407">
        <v>161156398</v>
      </c>
      <c r="E303" s="411" t="s">
        <v>692</v>
      </c>
      <c r="F303" s="225" t="s">
        <v>361</v>
      </c>
      <c r="H303" s="107"/>
      <c r="I303" s="103" t="s">
        <v>78</v>
      </c>
      <c r="J303" s="85">
        <f t="shared" si="9"/>
        <v>300</v>
      </c>
      <c r="K303" s="85">
        <f t="shared" si="8"/>
        <v>1</v>
      </c>
    </row>
    <row r="304" spans="1:11" ht="15.75">
      <c r="A304" s="100">
        <v>301</v>
      </c>
      <c r="D304" s="407">
        <v>161156400</v>
      </c>
      <c r="E304" s="411" t="s">
        <v>2561</v>
      </c>
      <c r="F304" s="225" t="s">
        <v>270</v>
      </c>
      <c r="H304" s="107"/>
      <c r="I304" s="103" t="s">
        <v>78</v>
      </c>
      <c r="J304" s="85">
        <f t="shared" si="9"/>
        <v>301</v>
      </c>
      <c r="K304" s="85">
        <f t="shared" si="8"/>
        <v>1</v>
      </c>
    </row>
    <row r="305" spans="1:11" ht="15.75">
      <c r="A305" s="100">
        <v>302</v>
      </c>
      <c r="D305" s="407">
        <v>161156401</v>
      </c>
      <c r="E305" s="411" t="s">
        <v>2562</v>
      </c>
      <c r="F305" s="225" t="s">
        <v>1327</v>
      </c>
      <c r="H305" s="107"/>
      <c r="I305" s="103" t="s">
        <v>78</v>
      </c>
      <c r="J305" s="85">
        <f t="shared" si="9"/>
        <v>302</v>
      </c>
      <c r="K305" s="85">
        <f t="shared" si="8"/>
        <v>1</v>
      </c>
    </row>
    <row r="306" spans="1:11" ht="15.75">
      <c r="A306" s="100">
        <v>303</v>
      </c>
      <c r="D306" s="407">
        <v>161156404</v>
      </c>
      <c r="E306" s="411" t="s">
        <v>1004</v>
      </c>
      <c r="F306" s="225" t="s">
        <v>2563</v>
      </c>
      <c r="H306" s="107"/>
      <c r="I306" s="103" t="s">
        <v>78</v>
      </c>
      <c r="J306" s="85">
        <f t="shared" si="9"/>
        <v>303</v>
      </c>
      <c r="K306" s="85">
        <f t="shared" si="8"/>
        <v>1</v>
      </c>
    </row>
    <row r="307" spans="1:11" ht="15.75">
      <c r="A307" s="100">
        <v>304</v>
      </c>
      <c r="D307" s="407">
        <v>161156405</v>
      </c>
      <c r="E307" s="411" t="s">
        <v>743</v>
      </c>
      <c r="F307" s="225" t="s">
        <v>546</v>
      </c>
      <c r="H307" s="107"/>
      <c r="I307" s="103" t="s">
        <v>78</v>
      </c>
      <c r="J307" s="85">
        <f t="shared" si="9"/>
        <v>304</v>
      </c>
      <c r="K307" s="85">
        <f t="shared" si="8"/>
        <v>1</v>
      </c>
    </row>
    <row r="308" spans="1:11" ht="15.75">
      <c r="A308" s="100">
        <v>305</v>
      </c>
      <c r="D308" s="407">
        <v>161156409</v>
      </c>
      <c r="E308" s="411" t="s">
        <v>2564</v>
      </c>
      <c r="F308" s="225" t="s">
        <v>1687</v>
      </c>
      <c r="H308" s="107"/>
      <c r="I308" s="103" t="s">
        <v>78</v>
      </c>
      <c r="J308" s="85">
        <f t="shared" si="9"/>
        <v>305</v>
      </c>
      <c r="K308" s="85">
        <f t="shared" si="8"/>
        <v>1</v>
      </c>
    </row>
    <row r="309" spans="1:11" ht="15.75">
      <c r="A309" s="100">
        <v>306</v>
      </c>
      <c r="D309" s="407">
        <v>161156411</v>
      </c>
      <c r="E309" s="411" t="s">
        <v>1024</v>
      </c>
      <c r="F309" s="225" t="s">
        <v>1394</v>
      </c>
      <c r="H309" s="107"/>
      <c r="I309" s="103" t="s">
        <v>78</v>
      </c>
      <c r="J309" s="85">
        <f t="shared" si="9"/>
        <v>306</v>
      </c>
      <c r="K309" s="85">
        <f t="shared" si="8"/>
        <v>1</v>
      </c>
    </row>
    <row r="310" spans="1:11" ht="15.75">
      <c r="A310" s="100">
        <v>307</v>
      </c>
      <c r="D310" s="407">
        <v>161156415</v>
      </c>
      <c r="E310" s="411" t="s">
        <v>643</v>
      </c>
      <c r="F310" s="225" t="s">
        <v>786</v>
      </c>
      <c r="H310" s="107"/>
      <c r="I310" s="103" t="s">
        <v>78</v>
      </c>
      <c r="J310" s="85">
        <f t="shared" si="9"/>
        <v>307</v>
      </c>
      <c r="K310" s="85">
        <f t="shared" si="8"/>
        <v>1</v>
      </c>
    </row>
    <row r="311" spans="1:11" ht="15.75">
      <c r="A311" s="100">
        <v>308</v>
      </c>
      <c r="D311" s="407">
        <v>161156416</v>
      </c>
      <c r="E311" s="411" t="s">
        <v>281</v>
      </c>
      <c r="F311" s="225" t="s">
        <v>300</v>
      </c>
      <c r="H311" s="107"/>
      <c r="I311" s="103" t="s">
        <v>78</v>
      </c>
      <c r="J311" s="85">
        <f t="shared" si="9"/>
        <v>308</v>
      </c>
      <c r="K311" s="85">
        <f t="shared" si="8"/>
        <v>1</v>
      </c>
    </row>
    <row r="312" spans="1:11" ht="15.75">
      <c r="A312" s="100">
        <v>309</v>
      </c>
      <c r="D312" s="409">
        <v>161156425</v>
      </c>
      <c r="E312" s="405" t="s">
        <v>1113</v>
      </c>
      <c r="F312" s="406" t="s">
        <v>308</v>
      </c>
      <c r="H312" s="107"/>
      <c r="I312" s="103" t="s">
        <v>78</v>
      </c>
      <c r="J312" s="85">
        <f t="shared" si="9"/>
        <v>309</v>
      </c>
      <c r="K312" s="85">
        <f t="shared" si="8"/>
        <v>1</v>
      </c>
    </row>
    <row r="313" spans="1:11" ht="15.75">
      <c r="A313" s="100">
        <v>310</v>
      </c>
      <c r="D313" s="407">
        <v>161156625</v>
      </c>
      <c r="E313" s="411" t="s">
        <v>353</v>
      </c>
      <c r="F313" s="225" t="s">
        <v>196</v>
      </c>
      <c r="H313" s="107"/>
      <c r="I313" s="103" t="s">
        <v>78</v>
      </c>
      <c r="J313" s="85">
        <f t="shared" si="9"/>
        <v>310</v>
      </c>
      <c r="K313" s="85">
        <f t="shared" si="8"/>
        <v>1</v>
      </c>
    </row>
    <row r="314" spans="1:11" ht="15.75">
      <c r="A314" s="100">
        <v>311</v>
      </c>
      <c r="D314" s="407">
        <v>161156629</v>
      </c>
      <c r="E314" s="411" t="s">
        <v>2565</v>
      </c>
      <c r="F314" s="225" t="s">
        <v>2566</v>
      </c>
      <c r="H314" s="107"/>
      <c r="I314" s="103" t="s">
        <v>78</v>
      </c>
      <c r="J314" s="85">
        <f t="shared" si="9"/>
        <v>311</v>
      </c>
      <c r="K314" s="85">
        <f t="shared" si="8"/>
        <v>1</v>
      </c>
    </row>
    <row r="315" spans="1:11" ht="15.75">
      <c r="A315" s="100">
        <v>312</v>
      </c>
      <c r="D315" s="407">
        <v>161156703</v>
      </c>
      <c r="E315" s="411" t="s">
        <v>2567</v>
      </c>
      <c r="F315" s="225" t="s">
        <v>308</v>
      </c>
      <c r="H315" s="107"/>
      <c r="I315" s="103" t="s">
        <v>78</v>
      </c>
      <c r="J315" s="85">
        <f t="shared" si="9"/>
        <v>312</v>
      </c>
      <c r="K315" s="85">
        <f t="shared" si="8"/>
        <v>1</v>
      </c>
    </row>
    <row r="316" spans="1:11" ht="15.75">
      <c r="A316" s="100">
        <v>313</v>
      </c>
      <c r="D316" s="407">
        <v>161156806</v>
      </c>
      <c r="E316" s="411" t="s">
        <v>2568</v>
      </c>
      <c r="F316" s="225" t="s">
        <v>238</v>
      </c>
      <c r="H316" s="107"/>
      <c r="I316" s="103" t="s">
        <v>78</v>
      </c>
      <c r="J316" s="85">
        <f t="shared" si="9"/>
        <v>313</v>
      </c>
      <c r="K316" s="85">
        <f t="shared" si="8"/>
        <v>1</v>
      </c>
    </row>
    <row r="317" spans="1:11" ht="15.75">
      <c r="A317" s="100">
        <v>314</v>
      </c>
      <c r="D317" s="407">
        <v>161156875</v>
      </c>
      <c r="E317" s="411" t="s">
        <v>188</v>
      </c>
      <c r="F317" s="225" t="s">
        <v>1261</v>
      </c>
      <c r="H317" s="107"/>
      <c r="I317" s="103" t="s">
        <v>78</v>
      </c>
      <c r="J317" s="85">
        <f t="shared" si="9"/>
        <v>314</v>
      </c>
      <c r="K317" s="85">
        <f t="shared" si="8"/>
        <v>1</v>
      </c>
    </row>
    <row r="318" spans="1:11" ht="15.75">
      <c r="A318" s="100">
        <v>315</v>
      </c>
      <c r="D318" s="407">
        <v>161156996</v>
      </c>
      <c r="E318" s="411" t="s">
        <v>2569</v>
      </c>
      <c r="F318" s="225" t="s">
        <v>2570</v>
      </c>
      <c r="H318" s="107"/>
      <c r="I318" s="103" t="s">
        <v>78</v>
      </c>
      <c r="J318" s="85">
        <f t="shared" si="9"/>
        <v>315</v>
      </c>
      <c r="K318" s="85">
        <f t="shared" si="8"/>
        <v>1</v>
      </c>
    </row>
    <row r="319" spans="1:11" ht="15.75">
      <c r="A319" s="100">
        <v>316</v>
      </c>
      <c r="D319" s="407">
        <v>161156998</v>
      </c>
      <c r="E319" s="411" t="s">
        <v>2571</v>
      </c>
      <c r="F319" s="225" t="s">
        <v>205</v>
      </c>
      <c r="H319" s="107"/>
      <c r="I319" s="103" t="s">
        <v>78</v>
      </c>
      <c r="J319" s="85">
        <f t="shared" si="9"/>
        <v>316</v>
      </c>
      <c r="K319" s="85">
        <f t="shared" si="8"/>
        <v>1</v>
      </c>
    </row>
    <row r="320" spans="1:11" ht="15.75">
      <c r="A320" s="100">
        <v>317</v>
      </c>
      <c r="D320" s="407">
        <v>161157001</v>
      </c>
      <c r="E320" s="411" t="s">
        <v>2572</v>
      </c>
      <c r="F320" s="225" t="s">
        <v>308</v>
      </c>
      <c r="H320" s="107"/>
      <c r="I320" s="103" t="s">
        <v>78</v>
      </c>
      <c r="J320" s="85">
        <f t="shared" si="9"/>
        <v>317</v>
      </c>
      <c r="K320" s="85">
        <f t="shared" si="8"/>
        <v>1</v>
      </c>
    </row>
    <row r="321" spans="1:11" ht="15.75">
      <c r="A321" s="100">
        <v>318</v>
      </c>
      <c r="D321" s="407">
        <v>161157054</v>
      </c>
      <c r="E321" s="411" t="s">
        <v>2573</v>
      </c>
      <c r="F321" s="225" t="s">
        <v>308</v>
      </c>
      <c r="H321" s="107"/>
      <c r="I321" s="103" t="s">
        <v>78</v>
      </c>
      <c r="J321" s="85">
        <f t="shared" si="9"/>
        <v>318</v>
      </c>
      <c r="K321" s="85">
        <f t="shared" si="8"/>
        <v>1</v>
      </c>
    </row>
    <row r="322" spans="1:11" ht="15.75">
      <c r="A322" s="100">
        <v>319</v>
      </c>
      <c r="D322" s="407">
        <v>161157081</v>
      </c>
      <c r="E322" s="411" t="s">
        <v>2574</v>
      </c>
      <c r="F322" s="225" t="s">
        <v>687</v>
      </c>
      <c r="H322" s="107"/>
      <c r="I322" s="103" t="s">
        <v>78</v>
      </c>
      <c r="J322" s="85">
        <f t="shared" si="9"/>
        <v>319</v>
      </c>
      <c r="K322" s="85">
        <f t="shared" si="8"/>
        <v>1</v>
      </c>
    </row>
    <row r="323" spans="1:11" ht="15.75">
      <c r="A323" s="100">
        <v>320</v>
      </c>
      <c r="D323" s="407">
        <v>161157083</v>
      </c>
      <c r="E323" s="411" t="s">
        <v>1653</v>
      </c>
      <c r="F323" s="225" t="s">
        <v>478</v>
      </c>
      <c r="H323" s="107"/>
      <c r="I323" s="103" t="s">
        <v>78</v>
      </c>
      <c r="J323" s="85">
        <f t="shared" si="9"/>
        <v>320</v>
      </c>
      <c r="K323" s="85">
        <f t="shared" si="8"/>
        <v>1</v>
      </c>
    </row>
    <row r="324" spans="1:11" ht="15.75">
      <c r="A324" s="100">
        <v>321</v>
      </c>
      <c r="D324" s="407">
        <v>161157164</v>
      </c>
      <c r="E324" s="411" t="s">
        <v>210</v>
      </c>
      <c r="F324" s="225" t="s">
        <v>112</v>
      </c>
      <c r="H324" s="107"/>
      <c r="I324" s="103" t="s">
        <v>78</v>
      </c>
      <c r="J324" s="85">
        <f t="shared" si="9"/>
        <v>321</v>
      </c>
      <c r="K324" s="85">
        <f t="shared" ref="K324:K387" si="10">COUNTIF($D$4:$D$889,D324)</f>
        <v>1</v>
      </c>
    </row>
    <row r="325" spans="1:11" ht="15.75">
      <c r="A325" s="100">
        <v>322</v>
      </c>
      <c r="D325" s="407">
        <v>161157166</v>
      </c>
      <c r="E325" s="411" t="s">
        <v>2575</v>
      </c>
      <c r="F325" s="225" t="s">
        <v>1089</v>
      </c>
      <c r="H325" s="107"/>
      <c r="I325" s="103" t="s">
        <v>78</v>
      </c>
      <c r="J325" s="85">
        <f t="shared" ref="J325:J388" si="11">IF(H325&lt;&gt;H324,1,J324+1)</f>
        <v>322</v>
      </c>
      <c r="K325" s="85">
        <f t="shared" si="10"/>
        <v>1</v>
      </c>
    </row>
    <row r="326" spans="1:11" ht="15.75">
      <c r="A326" s="100">
        <v>323</v>
      </c>
      <c r="D326" s="407">
        <v>161157171</v>
      </c>
      <c r="E326" s="411" t="s">
        <v>2576</v>
      </c>
      <c r="F326" s="225" t="s">
        <v>480</v>
      </c>
      <c r="H326" s="107"/>
      <c r="I326" s="103" t="s">
        <v>78</v>
      </c>
      <c r="J326" s="85">
        <f t="shared" si="11"/>
        <v>323</v>
      </c>
      <c r="K326" s="85">
        <f t="shared" si="10"/>
        <v>1</v>
      </c>
    </row>
    <row r="327" spans="1:11" ht="15.75">
      <c r="A327" s="100">
        <v>324</v>
      </c>
      <c r="D327" s="407">
        <v>161157172</v>
      </c>
      <c r="E327" s="411" t="s">
        <v>1574</v>
      </c>
      <c r="F327" s="225" t="s">
        <v>303</v>
      </c>
      <c r="H327" s="107"/>
      <c r="I327" s="103" t="s">
        <v>78</v>
      </c>
      <c r="J327" s="85">
        <f t="shared" si="11"/>
        <v>324</v>
      </c>
      <c r="K327" s="85">
        <f t="shared" si="10"/>
        <v>1</v>
      </c>
    </row>
    <row r="328" spans="1:11" ht="15.75">
      <c r="A328" s="100">
        <v>325</v>
      </c>
      <c r="D328" s="407">
        <v>161157173</v>
      </c>
      <c r="E328" s="411" t="s">
        <v>2390</v>
      </c>
      <c r="F328" s="225" t="s">
        <v>308</v>
      </c>
      <c r="H328" s="107"/>
      <c r="I328" s="103" t="s">
        <v>78</v>
      </c>
      <c r="J328" s="85">
        <f t="shared" si="11"/>
        <v>325</v>
      </c>
      <c r="K328" s="85">
        <f t="shared" si="10"/>
        <v>1</v>
      </c>
    </row>
    <row r="329" spans="1:11" ht="15.75">
      <c r="A329" s="100">
        <v>326</v>
      </c>
      <c r="D329" s="407">
        <v>161157250</v>
      </c>
      <c r="E329" s="411" t="s">
        <v>2577</v>
      </c>
      <c r="F329" s="225" t="s">
        <v>636</v>
      </c>
      <c r="H329" s="107"/>
      <c r="I329" s="103" t="s">
        <v>78</v>
      </c>
      <c r="J329" s="85">
        <f t="shared" si="11"/>
        <v>326</v>
      </c>
      <c r="K329" s="85">
        <f t="shared" si="10"/>
        <v>1</v>
      </c>
    </row>
    <row r="330" spans="1:11" ht="15.75">
      <c r="A330" s="100">
        <v>327</v>
      </c>
      <c r="D330" s="407">
        <v>161157251</v>
      </c>
      <c r="E330" s="411" t="s">
        <v>2578</v>
      </c>
      <c r="F330" s="225" t="s">
        <v>565</v>
      </c>
      <c r="H330" s="107"/>
      <c r="I330" s="103" t="s">
        <v>78</v>
      </c>
      <c r="J330" s="85">
        <f t="shared" si="11"/>
        <v>327</v>
      </c>
      <c r="K330" s="85">
        <f t="shared" si="10"/>
        <v>1</v>
      </c>
    </row>
    <row r="331" spans="1:11" ht="15.75">
      <c r="A331" s="100">
        <v>328</v>
      </c>
      <c r="D331" s="407">
        <v>161157343</v>
      </c>
      <c r="E331" s="411" t="s">
        <v>2579</v>
      </c>
      <c r="F331" s="225" t="s">
        <v>381</v>
      </c>
      <c r="H331" s="107"/>
      <c r="I331" s="103" t="s">
        <v>78</v>
      </c>
      <c r="J331" s="85">
        <f t="shared" si="11"/>
        <v>328</v>
      </c>
      <c r="K331" s="85">
        <f t="shared" si="10"/>
        <v>1</v>
      </c>
    </row>
    <row r="332" spans="1:11" ht="15.75">
      <c r="A332" s="100">
        <v>329</v>
      </c>
      <c r="D332" s="407">
        <v>161157345</v>
      </c>
      <c r="E332" s="411" t="s">
        <v>1024</v>
      </c>
      <c r="F332" s="225" t="s">
        <v>565</v>
      </c>
      <c r="H332" s="107"/>
      <c r="I332" s="103" t="s">
        <v>78</v>
      </c>
      <c r="J332" s="85">
        <f t="shared" si="11"/>
        <v>329</v>
      </c>
      <c r="K332" s="85">
        <f t="shared" si="10"/>
        <v>1</v>
      </c>
    </row>
    <row r="333" spans="1:11" ht="15.75">
      <c r="A333" s="100">
        <v>330</v>
      </c>
      <c r="D333" s="407">
        <v>161157492</v>
      </c>
      <c r="E333" s="411" t="s">
        <v>1471</v>
      </c>
      <c r="F333" s="225" t="s">
        <v>1327</v>
      </c>
      <c r="H333" s="107"/>
      <c r="I333" s="103" t="s">
        <v>78</v>
      </c>
      <c r="J333" s="85">
        <f t="shared" si="11"/>
        <v>330</v>
      </c>
      <c r="K333" s="85">
        <f t="shared" si="10"/>
        <v>1</v>
      </c>
    </row>
    <row r="334" spans="1:11" ht="15.75">
      <c r="A334" s="100">
        <v>331</v>
      </c>
      <c r="D334" s="407">
        <v>161157529</v>
      </c>
      <c r="E334" s="411" t="s">
        <v>2580</v>
      </c>
      <c r="F334" s="225" t="s">
        <v>196</v>
      </c>
      <c r="H334" s="107"/>
      <c r="I334" s="103" t="s">
        <v>78</v>
      </c>
      <c r="J334" s="85">
        <f t="shared" si="11"/>
        <v>331</v>
      </c>
      <c r="K334" s="85">
        <f t="shared" si="10"/>
        <v>1</v>
      </c>
    </row>
    <row r="335" spans="1:11" ht="15.75">
      <c r="A335" s="100">
        <v>332</v>
      </c>
      <c r="D335" s="407">
        <v>161157545</v>
      </c>
      <c r="E335" s="411" t="s">
        <v>494</v>
      </c>
      <c r="F335" s="225" t="s">
        <v>767</v>
      </c>
      <c r="H335" s="107"/>
      <c r="I335" s="103" t="s">
        <v>78</v>
      </c>
      <c r="J335" s="85">
        <f t="shared" si="11"/>
        <v>332</v>
      </c>
      <c r="K335" s="85">
        <f t="shared" si="10"/>
        <v>1</v>
      </c>
    </row>
    <row r="336" spans="1:11" ht="15.75">
      <c r="A336" s="100">
        <v>333</v>
      </c>
      <c r="D336" s="407">
        <v>161157565</v>
      </c>
      <c r="E336" s="411" t="s">
        <v>2122</v>
      </c>
      <c r="F336" s="225" t="s">
        <v>139</v>
      </c>
      <c r="H336" s="107"/>
      <c r="I336" s="103" t="s">
        <v>78</v>
      </c>
      <c r="J336" s="85">
        <f t="shared" si="11"/>
        <v>333</v>
      </c>
      <c r="K336" s="85">
        <f t="shared" si="10"/>
        <v>1</v>
      </c>
    </row>
    <row r="337" spans="1:11" ht="15.75">
      <c r="A337" s="100">
        <v>334</v>
      </c>
      <c r="D337" s="407">
        <v>161215155</v>
      </c>
      <c r="E337" s="411" t="s">
        <v>2581</v>
      </c>
      <c r="F337" s="225" t="s">
        <v>259</v>
      </c>
      <c r="H337" s="107"/>
      <c r="I337" s="103" t="s">
        <v>78</v>
      </c>
      <c r="J337" s="85">
        <f t="shared" si="11"/>
        <v>334</v>
      </c>
      <c r="K337" s="85">
        <f t="shared" si="10"/>
        <v>1</v>
      </c>
    </row>
    <row r="338" spans="1:11" ht="15.75">
      <c r="A338" s="100">
        <v>335</v>
      </c>
      <c r="D338" s="407">
        <v>161217212</v>
      </c>
      <c r="E338" s="411" t="s">
        <v>1723</v>
      </c>
      <c r="F338" s="225" t="s">
        <v>652</v>
      </c>
      <c r="H338" s="107"/>
      <c r="I338" s="103" t="s">
        <v>78</v>
      </c>
      <c r="J338" s="85">
        <f t="shared" si="11"/>
        <v>335</v>
      </c>
      <c r="K338" s="85">
        <f t="shared" si="10"/>
        <v>1</v>
      </c>
    </row>
    <row r="339" spans="1:11" ht="15.75">
      <c r="A339" s="100">
        <v>336</v>
      </c>
      <c r="D339" s="407">
        <v>161325780</v>
      </c>
      <c r="E339" s="411" t="s">
        <v>250</v>
      </c>
      <c r="F339" s="225" t="s">
        <v>726</v>
      </c>
      <c r="H339" s="107"/>
      <c r="I339" s="103" t="s">
        <v>78</v>
      </c>
      <c r="J339" s="85">
        <f t="shared" si="11"/>
        <v>336</v>
      </c>
      <c r="K339" s="85">
        <f t="shared" si="10"/>
        <v>1</v>
      </c>
    </row>
    <row r="340" spans="1:11" ht="15.75">
      <c r="A340" s="100">
        <v>337</v>
      </c>
      <c r="D340" s="407">
        <v>161157564</v>
      </c>
      <c r="E340" s="411" t="s">
        <v>2582</v>
      </c>
      <c r="F340" s="225" t="s">
        <v>2583</v>
      </c>
      <c r="H340" s="107"/>
      <c r="I340" s="103" t="s">
        <v>78</v>
      </c>
      <c r="J340" s="85">
        <f t="shared" si="11"/>
        <v>337</v>
      </c>
      <c r="K340" s="85">
        <f t="shared" si="10"/>
        <v>1</v>
      </c>
    </row>
    <row r="341" spans="1:11" ht="15.75">
      <c r="A341" s="100">
        <v>338</v>
      </c>
      <c r="D341" s="407">
        <v>161157658</v>
      </c>
      <c r="E341" s="411" t="s">
        <v>2584</v>
      </c>
      <c r="F341" s="225" t="s">
        <v>2585</v>
      </c>
      <c r="H341" s="107"/>
      <c r="I341" s="103" t="s">
        <v>78</v>
      </c>
      <c r="J341" s="85">
        <f t="shared" si="11"/>
        <v>338</v>
      </c>
      <c r="K341" s="85">
        <f t="shared" si="10"/>
        <v>1</v>
      </c>
    </row>
    <row r="342" spans="1:11" ht="15.75">
      <c r="A342" s="100">
        <v>339</v>
      </c>
      <c r="D342" s="407">
        <v>151135125</v>
      </c>
      <c r="E342" s="411" t="s">
        <v>2586</v>
      </c>
      <c r="F342" s="225" t="s">
        <v>305</v>
      </c>
      <c r="H342" s="107"/>
      <c r="I342" s="103" t="s">
        <v>78</v>
      </c>
      <c r="J342" s="85">
        <f t="shared" si="11"/>
        <v>339</v>
      </c>
      <c r="K342" s="85">
        <f t="shared" si="10"/>
        <v>1</v>
      </c>
    </row>
    <row r="343" spans="1:11" ht="15.75">
      <c r="A343" s="100">
        <v>340</v>
      </c>
      <c r="D343" s="407">
        <v>151135128</v>
      </c>
      <c r="E343" s="411" t="s">
        <v>1356</v>
      </c>
      <c r="F343" s="225" t="s">
        <v>642</v>
      </c>
      <c r="H343" s="107"/>
      <c r="I343" s="103" t="s">
        <v>78</v>
      </c>
      <c r="J343" s="85">
        <f t="shared" si="11"/>
        <v>340</v>
      </c>
      <c r="K343" s="85">
        <f t="shared" si="10"/>
        <v>1</v>
      </c>
    </row>
    <row r="344" spans="1:11" ht="15.75">
      <c r="A344" s="100">
        <v>341</v>
      </c>
      <c r="D344" s="407">
        <v>151135287</v>
      </c>
      <c r="E344" s="411" t="s">
        <v>1962</v>
      </c>
      <c r="F344" s="225" t="s">
        <v>444</v>
      </c>
      <c r="H344" s="107"/>
      <c r="I344" s="103" t="s">
        <v>78</v>
      </c>
      <c r="J344" s="85">
        <f t="shared" si="11"/>
        <v>341</v>
      </c>
      <c r="K344" s="85">
        <f t="shared" si="10"/>
        <v>1</v>
      </c>
    </row>
    <row r="345" spans="1:11" ht="15.75">
      <c r="A345" s="100">
        <v>342</v>
      </c>
      <c r="D345" s="407">
        <v>151135814</v>
      </c>
      <c r="E345" s="411" t="s">
        <v>1026</v>
      </c>
      <c r="F345" s="225" t="s">
        <v>2587</v>
      </c>
      <c r="H345" s="107"/>
      <c r="I345" s="103" t="s">
        <v>78</v>
      </c>
      <c r="J345" s="85">
        <f t="shared" si="11"/>
        <v>342</v>
      </c>
      <c r="K345" s="85">
        <f t="shared" si="10"/>
        <v>1</v>
      </c>
    </row>
    <row r="346" spans="1:11" ht="15.75">
      <c r="A346" s="100">
        <v>343</v>
      </c>
      <c r="D346" s="407">
        <v>141133803</v>
      </c>
      <c r="E346" s="411" t="s">
        <v>2588</v>
      </c>
      <c r="F346" s="225" t="s">
        <v>2589</v>
      </c>
      <c r="H346" s="107"/>
      <c r="I346" s="103" t="s">
        <v>78</v>
      </c>
      <c r="J346" s="85">
        <f t="shared" si="11"/>
        <v>343</v>
      </c>
      <c r="K346" s="85">
        <f t="shared" si="10"/>
        <v>1</v>
      </c>
    </row>
    <row r="347" spans="1:11" ht="15.75">
      <c r="A347" s="100">
        <v>344</v>
      </c>
      <c r="D347" s="407">
        <v>161135956</v>
      </c>
      <c r="E347" s="411" t="s">
        <v>1024</v>
      </c>
      <c r="F347" s="225" t="s">
        <v>257</v>
      </c>
      <c r="H347" s="107"/>
      <c r="I347" s="103" t="s">
        <v>78</v>
      </c>
      <c r="J347" s="85">
        <f t="shared" si="11"/>
        <v>344</v>
      </c>
      <c r="K347" s="85">
        <f t="shared" si="10"/>
        <v>1</v>
      </c>
    </row>
    <row r="348" spans="1:11" ht="15.75">
      <c r="A348" s="100">
        <v>345</v>
      </c>
      <c r="D348" s="407">
        <v>161135879</v>
      </c>
      <c r="E348" s="411" t="s">
        <v>2590</v>
      </c>
      <c r="F348" s="225" t="s">
        <v>486</v>
      </c>
      <c r="H348" s="107"/>
      <c r="I348" s="103" t="s">
        <v>78</v>
      </c>
      <c r="J348" s="85">
        <f t="shared" si="11"/>
        <v>345</v>
      </c>
      <c r="K348" s="85">
        <f t="shared" si="10"/>
        <v>1</v>
      </c>
    </row>
    <row r="349" spans="1:11" ht="15.75">
      <c r="A349" s="100">
        <v>346</v>
      </c>
      <c r="D349" s="407">
        <v>161135882</v>
      </c>
      <c r="E349" s="411" t="s">
        <v>2201</v>
      </c>
      <c r="F349" s="225" t="s">
        <v>408</v>
      </c>
      <c r="H349" s="107"/>
      <c r="I349" s="103" t="s">
        <v>78</v>
      </c>
      <c r="J349" s="85">
        <f t="shared" si="11"/>
        <v>346</v>
      </c>
      <c r="K349" s="85">
        <f t="shared" si="10"/>
        <v>1</v>
      </c>
    </row>
    <row r="350" spans="1:11" ht="15.75">
      <c r="A350" s="100">
        <v>347</v>
      </c>
      <c r="D350" s="407">
        <v>161135884</v>
      </c>
      <c r="E350" s="411" t="s">
        <v>2591</v>
      </c>
      <c r="F350" s="225" t="s">
        <v>408</v>
      </c>
      <c r="H350" s="107"/>
      <c r="I350" s="103" t="s">
        <v>78</v>
      </c>
      <c r="J350" s="85">
        <f t="shared" si="11"/>
        <v>347</v>
      </c>
      <c r="K350" s="85">
        <f t="shared" si="10"/>
        <v>1</v>
      </c>
    </row>
    <row r="351" spans="1:11" ht="15.75">
      <c r="A351" s="100">
        <v>348</v>
      </c>
      <c r="D351" s="407">
        <v>161135896</v>
      </c>
      <c r="E351" s="411" t="s">
        <v>2414</v>
      </c>
      <c r="F351" s="225" t="s">
        <v>323</v>
      </c>
      <c r="H351" s="107"/>
      <c r="I351" s="103" t="s">
        <v>78</v>
      </c>
      <c r="J351" s="85">
        <f t="shared" si="11"/>
        <v>348</v>
      </c>
      <c r="K351" s="85">
        <f t="shared" si="10"/>
        <v>1</v>
      </c>
    </row>
    <row r="352" spans="1:11" ht="15.75">
      <c r="A352" s="100">
        <v>349</v>
      </c>
      <c r="D352" s="407">
        <v>161135897</v>
      </c>
      <c r="E352" s="411" t="s">
        <v>668</v>
      </c>
      <c r="F352" s="225" t="s">
        <v>196</v>
      </c>
      <c r="H352" s="107"/>
      <c r="I352" s="103" t="s">
        <v>78</v>
      </c>
      <c r="J352" s="85">
        <f t="shared" si="11"/>
        <v>349</v>
      </c>
      <c r="K352" s="85">
        <f t="shared" si="10"/>
        <v>1</v>
      </c>
    </row>
    <row r="353" spans="1:11" ht="15.75">
      <c r="A353" s="100">
        <v>350</v>
      </c>
      <c r="D353" s="407">
        <v>161135909</v>
      </c>
      <c r="E353" s="411" t="s">
        <v>2592</v>
      </c>
      <c r="F353" s="225" t="s">
        <v>205</v>
      </c>
      <c r="H353" s="107"/>
      <c r="I353" s="103" t="s">
        <v>78</v>
      </c>
      <c r="J353" s="85">
        <f t="shared" si="11"/>
        <v>350</v>
      </c>
      <c r="K353" s="85">
        <f t="shared" si="10"/>
        <v>1</v>
      </c>
    </row>
    <row r="354" spans="1:11" ht="15.75">
      <c r="A354" s="100">
        <v>351</v>
      </c>
      <c r="D354" s="407">
        <v>161135910</v>
      </c>
      <c r="E354" s="411" t="s">
        <v>350</v>
      </c>
      <c r="F354" s="225" t="s">
        <v>432</v>
      </c>
      <c r="H354" s="107"/>
      <c r="I354" s="103" t="s">
        <v>78</v>
      </c>
      <c r="J354" s="85">
        <f t="shared" si="11"/>
        <v>351</v>
      </c>
      <c r="K354" s="85">
        <f t="shared" si="10"/>
        <v>1</v>
      </c>
    </row>
    <row r="355" spans="1:11" ht="15.75">
      <c r="A355" s="100">
        <v>352</v>
      </c>
      <c r="D355" s="407">
        <v>161135920</v>
      </c>
      <c r="E355" s="411" t="s">
        <v>248</v>
      </c>
      <c r="F355" s="225" t="s">
        <v>2593</v>
      </c>
      <c r="H355" s="107"/>
      <c r="I355" s="103" t="s">
        <v>78</v>
      </c>
      <c r="J355" s="85">
        <f t="shared" si="11"/>
        <v>352</v>
      </c>
      <c r="K355" s="85">
        <f t="shared" si="10"/>
        <v>1</v>
      </c>
    </row>
    <row r="356" spans="1:11" ht="15.75">
      <c r="A356" s="100">
        <v>353</v>
      </c>
      <c r="D356" s="407">
        <v>161135921</v>
      </c>
      <c r="E356" s="411" t="s">
        <v>2594</v>
      </c>
      <c r="F356" s="225" t="s">
        <v>218</v>
      </c>
      <c r="H356" s="107"/>
      <c r="I356" s="103" t="s">
        <v>78</v>
      </c>
      <c r="J356" s="85">
        <f t="shared" si="11"/>
        <v>353</v>
      </c>
      <c r="K356" s="85">
        <f t="shared" si="10"/>
        <v>1</v>
      </c>
    </row>
    <row r="357" spans="1:11" ht="15.75">
      <c r="A357" s="100">
        <v>354</v>
      </c>
      <c r="D357" s="407">
        <v>161135923</v>
      </c>
      <c r="E357" s="411" t="s">
        <v>1735</v>
      </c>
      <c r="F357" s="225" t="s">
        <v>218</v>
      </c>
      <c r="H357" s="107"/>
      <c r="I357" s="103" t="s">
        <v>78</v>
      </c>
      <c r="J357" s="85">
        <f t="shared" si="11"/>
        <v>354</v>
      </c>
      <c r="K357" s="85">
        <f t="shared" si="10"/>
        <v>1</v>
      </c>
    </row>
    <row r="358" spans="1:11" ht="15.75">
      <c r="A358" s="100">
        <v>355</v>
      </c>
      <c r="D358" s="407">
        <v>161135924</v>
      </c>
      <c r="E358" s="411" t="s">
        <v>2595</v>
      </c>
      <c r="F358" s="225" t="s">
        <v>218</v>
      </c>
      <c r="H358" s="107"/>
      <c r="I358" s="103" t="s">
        <v>78</v>
      </c>
      <c r="J358" s="85">
        <f t="shared" si="11"/>
        <v>355</v>
      </c>
      <c r="K358" s="85">
        <f t="shared" si="10"/>
        <v>1</v>
      </c>
    </row>
    <row r="359" spans="1:11" ht="15.75">
      <c r="A359" s="100">
        <v>356</v>
      </c>
      <c r="D359" s="407">
        <v>161135926</v>
      </c>
      <c r="E359" s="411" t="s">
        <v>1283</v>
      </c>
      <c r="F359" s="225" t="s">
        <v>218</v>
      </c>
      <c r="H359" s="107"/>
      <c r="I359" s="103" t="s">
        <v>78</v>
      </c>
      <c r="J359" s="85">
        <f t="shared" si="11"/>
        <v>356</v>
      </c>
      <c r="K359" s="85">
        <f t="shared" si="10"/>
        <v>1</v>
      </c>
    </row>
    <row r="360" spans="1:11" ht="15.75">
      <c r="A360" s="100">
        <v>357</v>
      </c>
      <c r="D360" s="407">
        <v>161135937</v>
      </c>
      <c r="E360" s="411" t="s">
        <v>210</v>
      </c>
      <c r="F360" s="225" t="s">
        <v>1918</v>
      </c>
      <c r="H360" s="107"/>
      <c r="I360" s="103" t="s">
        <v>78</v>
      </c>
      <c r="J360" s="85">
        <f t="shared" si="11"/>
        <v>357</v>
      </c>
      <c r="K360" s="85">
        <f t="shared" si="10"/>
        <v>1</v>
      </c>
    </row>
    <row r="361" spans="1:11" ht="15.75">
      <c r="A361" s="100">
        <v>358</v>
      </c>
      <c r="D361" s="407">
        <v>161135943</v>
      </c>
      <c r="E361" s="411" t="s">
        <v>198</v>
      </c>
      <c r="F361" s="225" t="s">
        <v>124</v>
      </c>
      <c r="H361" s="107"/>
      <c r="I361" s="103" t="s">
        <v>78</v>
      </c>
      <c r="J361" s="85">
        <f t="shared" si="11"/>
        <v>358</v>
      </c>
      <c r="K361" s="85">
        <f t="shared" si="10"/>
        <v>1</v>
      </c>
    </row>
    <row r="362" spans="1:11" ht="15.75">
      <c r="A362" s="100">
        <v>359</v>
      </c>
      <c r="D362" s="407">
        <v>161135944</v>
      </c>
      <c r="E362" s="411" t="s">
        <v>542</v>
      </c>
      <c r="F362" s="225" t="s">
        <v>124</v>
      </c>
      <c r="H362" s="107"/>
      <c r="I362" s="103" t="s">
        <v>78</v>
      </c>
      <c r="J362" s="85">
        <f t="shared" si="11"/>
        <v>359</v>
      </c>
      <c r="K362" s="85">
        <f t="shared" si="10"/>
        <v>1</v>
      </c>
    </row>
    <row r="363" spans="1:11" ht="15.75">
      <c r="A363" s="100">
        <v>360</v>
      </c>
      <c r="D363" s="407">
        <v>161135958</v>
      </c>
      <c r="E363" s="411" t="s">
        <v>625</v>
      </c>
      <c r="F363" s="417" t="s">
        <v>262</v>
      </c>
      <c r="H363" s="107"/>
      <c r="I363" s="103" t="s">
        <v>78</v>
      </c>
      <c r="J363" s="85">
        <f t="shared" si="11"/>
        <v>360</v>
      </c>
      <c r="K363" s="85">
        <f t="shared" si="10"/>
        <v>1</v>
      </c>
    </row>
    <row r="364" spans="1:11" ht="15.75">
      <c r="A364" s="100">
        <v>361</v>
      </c>
      <c r="D364" s="407">
        <v>161135961</v>
      </c>
      <c r="E364" s="411" t="s">
        <v>542</v>
      </c>
      <c r="F364" s="225" t="s">
        <v>361</v>
      </c>
      <c r="H364" s="107"/>
      <c r="I364" s="103" t="s">
        <v>78</v>
      </c>
      <c r="J364" s="85">
        <f t="shared" si="11"/>
        <v>361</v>
      </c>
      <c r="K364" s="85">
        <f t="shared" si="10"/>
        <v>1</v>
      </c>
    </row>
    <row r="365" spans="1:11" ht="15.75">
      <c r="A365" s="100">
        <v>362</v>
      </c>
      <c r="D365" s="407">
        <v>161135972</v>
      </c>
      <c r="E365" s="411" t="s">
        <v>2408</v>
      </c>
      <c r="F365" s="225" t="s">
        <v>1284</v>
      </c>
      <c r="H365" s="107"/>
      <c r="I365" s="103" t="s">
        <v>78</v>
      </c>
      <c r="J365" s="85">
        <f t="shared" si="11"/>
        <v>362</v>
      </c>
      <c r="K365" s="85">
        <f t="shared" si="10"/>
        <v>1</v>
      </c>
    </row>
    <row r="366" spans="1:11" ht="15.75">
      <c r="A366" s="100">
        <v>363</v>
      </c>
      <c r="D366" s="407">
        <v>161135975</v>
      </c>
      <c r="E366" s="411" t="s">
        <v>284</v>
      </c>
      <c r="F366" s="225" t="s">
        <v>642</v>
      </c>
      <c r="H366" s="107"/>
      <c r="I366" s="103" t="s">
        <v>78</v>
      </c>
      <c r="J366" s="85">
        <f t="shared" si="11"/>
        <v>363</v>
      </c>
      <c r="K366" s="85">
        <f t="shared" si="10"/>
        <v>1</v>
      </c>
    </row>
    <row r="367" spans="1:11" ht="15.75">
      <c r="A367" s="100">
        <v>364</v>
      </c>
      <c r="D367" s="407">
        <v>161135976</v>
      </c>
      <c r="E367" s="411" t="s">
        <v>1684</v>
      </c>
      <c r="F367" s="225" t="s">
        <v>642</v>
      </c>
      <c r="H367" s="107"/>
      <c r="I367" s="103" t="s">
        <v>78</v>
      </c>
      <c r="J367" s="85">
        <f t="shared" si="11"/>
        <v>364</v>
      </c>
      <c r="K367" s="85">
        <f t="shared" si="10"/>
        <v>1</v>
      </c>
    </row>
    <row r="368" spans="1:11" ht="15.75">
      <c r="A368" s="100">
        <v>365</v>
      </c>
      <c r="D368" s="407">
        <v>161135979</v>
      </c>
      <c r="E368" s="411" t="s">
        <v>1661</v>
      </c>
      <c r="F368" s="225" t="s">
        <v>642</v>
      </c>
      <c r="H368" s="107"/>
      <c r="I368" s="103" t="s">
        <v>78</v>
      </c>
      <c r="J368" s="85">
        <f t="shared" si="11"/>
        <v>365</v>
      </c>
      <c r="K368" s="85">
        <f t="shared" si="10"/>
        <v>1</v>
      </c>
    </row>
    <row r="369" spans="1:11" ht="15.75">
      <c r="A369" s="100">
        <v>366</v>
      </c>
      <c r="D369" s="407">
        <v>161135981</v>
      </c>
      <c r="E369" s="411" t="s">
        <v>330</v>
      </c>
      <c r="F369" s="225" t="s">
        <v>546</v>
      </c>
      <c r="H369" s="107"/>
      <c r="I369" s="103" t="s">
        <v>78</v>
      </c>
      <c r="J369" s="85">
        <f t="shared" si="11"/>
        <v>366</v>
      </c>
      <c r="K369" s="85">
        <f t="shared" si="10"/>
        <v>1</v>
      </c>
    </row>
    <row r="370" spans="1:11" ht="15.75">
      <c r="A370" s="100">
        <v>367</v>
      </c>
      <c r="D370" s="407">
        <v>161135983</v>
      </c>
      <c r="E370" s="411" t="s">
        <v>1677</v>
      </c>
      <c r="F370" s="225" t="s">
        <v>649</v>
      </c>
      <c r="H370" s="107"/>
      <c r="I370" s="103" t="s">
        <v>78</v>
      </c>
      <c r="J370" s="85">
        <f t="shared" si="11"/>
        <v>367</v>
      </c>
      <c r="K370" s="85">
        <f t="shared" si="10"/>
        <v>1</v>
      </c>
    </row>
    <row r="371" spans="1:11" ht="15.75">
      <c r="A371" s="100">
        <v>368</v>
      </c>
      <c r="D371" s="407">
        <v>161135984</v>
      </c>
      <c r="E371" s="411" t="s">
        <v>201</v>
      </c>
      <c r="F371" s="225" t="s">
        <v>712</v>
      </c>
      <c r="H371" s="107"/>
      <c r="I371" s="103" t="s">
        <v>78</v>
      </c>
      <c r="J371" s="85">
        <f t="shared" si="11"/>
        <v>368</v>
      </c>
      <c r="K371" s="85">
        <f t="shared" si="10"/>
        <v>1</v>
      </c>
    </row>
    <row r="372" spans="1:11" ht="15.75">
      <c r="A372" s="100">
        <v>369</v>
      </c>
      <c r="D372" s="407">
        <v>161135990</v>
      </c>
      <c r="E372" s="411" t="s">
        <v>2596</v>
      </c>
      <c r="F372" s="225" t="s">
        <v>652</v>
      </c>
      <c r="H372" s="107"/>
      <c r="I372" s="103" t="s">
        <v>78</v>
      </c>
      <c r="J372" s="85">
        <f t="shared" si="11"/>
        <v>369</v>
      </c>
      <c r="K372" s="85">
        <f t="shared" si="10"/>
        <v>1</v>
      </c>
    </row>
    <row r="373" spans="1:11" ht="15.75">
      <c r="A373" s="100">
        <v>370</v>
      </c>
      <c r="D373" s="407">
        <v>161135992</v>
      </c>
      <c r="E373" s="411" t="s">
        <v>198</v>
      </c>
      <c r="F373" s="225" t="s">
        <v>291</v>
      </c>
      <c r="H373" s="107"/>
      <c r="I373" s="103" t="s">
        <v>78</v>
      </c>
      <c r="J373" s="85">
        <f t="shared" si="11"/>
        <v>370</v>
      </c>
      <c r="K373" s="85">
        <f t="shared" si="10"/>
        <v>1</v>
      </c>
    </row>
    <row r="374" spans="1:11" ht="15.75">
      <c r="A374" s="100">
        <v>371</v>
      </c>
      <c r="D374" s="407">
        <v>161136001</v>
      </c>
      <c r="E374" s="411" t="s">
        <v>2597</v>
      </c>
      <c r="F374" s="225" t="s">
        <v>660</v>
      </c>
      <c r="H374" s="107"/>
      <c r="I374" s="103" t="s">
        <v>78</v>
      </c>
      <c r="J374" s="85">
        <f t="shared" si="11"/>
        <v>371</v>
      </c>
      <c r="K374" s="85">
        <f t="shared" si="10"/>
        <v>1</v>
      </c>
    </row>
    <row r="375" spans="1:11" ht="15.75">
      <c r="A375" s="100">
        <v>372</v>
      </c>
      <c r="D375" s="407">
        <v>161136004</v>
      </c>
      <c r="E375" s="411" t="s">
        <v>2598</v>
      </c>
      <c r="F375" s="225" t="s">
        <v>726</v>
      </c>
      <c r="H375" s="107"/>
      <c r="I375" s="103" t="s">
        <v>78</v>
      </c>
      <c r="J375" s="85">
        <f t="shared" si="11"/>
        <v>372</v>
      </c>
      <c r="K375" s="85">
        <f t="shared" si="10"/>
        <v>1</v>
      </c>
    </row>
    <row r="376" spans="1:11" ht="15.75">
      <c r="A376" s="100">
        <v>373</v>
      </c>
      <c r="D376" s="407">
        <v>161136012</v>
      </c>
      <c r="E376" s="411" t="s">
        <v>2599</v>
      </c>
      <c r="F376" s="225" t="s">
        <v>305</v>
      </c>
      <c r="H376" s="107"/>
      <c r="I376" s="103" t="s">
        <v>78</v>
      </c>
      <c r="J376" s="85">
        <f t="shared" si="11"/>
        <v>373</v>
      </c>
      <c r="K376" s="85">
        <f t="shared" si="10"/>
        <v>1</v>
      </c>
    </row>
    <row r="377" spans="1:11" ht="15.75">
      <c r="A377" s="100">
        <v>374</v>
      </c>
      <c r="D377" s="407">
        <v>161136015</v>
      </c>
      <c r="E377" s="408" t="s">
        <v>661</v>
      </c>
      <c r="F377" s="224" t="s">
        <v>730</v>
      </c>
      <c r="H377" s="107"/>
      <c r="I377" s="103" t="s">
        <v>78</v>
      </c>
      <c r="J377" s="85">
        <f t="shared" si="11"/>
        <v>374</v>
      </c>
      <c r="K377" s="85">
        <f t="shared" si="10"/>
        <v>1</v>
      </c>
    </row>
    <row r="378" spans="1:11" ht="15.75">
      <c r="A378" s="100">
        <v>375</v>
      </c>
      <c r="D378" s="407">
        <v>161136016</v>
      </c>
      <c r="E378" s="411" t="s">
        <v>648</v>
      </c>
      <c r="F378" s="225" t="s">
        <v>565</v>
      </c>
      <c r="H378" s="107"/>
      <c r="I378" s="103" t="s">
        <v>78</v>
      </c>
      <c r="J378" s="85">
        <f t="shared" si="11"/>
        <v>375</v>
      </c>
      <c r="K378" s="85">
        <f t="shared" si="10"/>
        <v>1</v>
      </c>
    </row>
    <row r="379" spans="1:11" ht="15.75">
      <c r="A379" s="100">
        <v>376</v>
      </c>
      <c r="D379" s="407">
        <v>161136025</v>
      </c>
      <c r="E379" s="411" t="s">
        <v>1010</v>
      </c>
      <c r="F379" s="225" t="s">
        <v>1015</v>
      </c>
      <c r="H379" s="107"/>
      <c r="I379" s="103" t="s">
        <v>78</v>
      </c>
      <c r="J379" s="85">
        <f t="shared" si="11"/>
        <v>376</v>
      </c>
      <c r="K379" s="85">
        <f t="shared" si="10"/>
        <v>1</v>
      </c>
    </row>
    <row r="380" spans="1:11" ht="15.75">
      <c r="A380" s="100">
        <v>377</v>
      </c>
      <c r="D380" s="407">
        <v>161136483</v>
      </c>
      <c r="E380" s="411" t="s">
        <v>2023</v>
      </c>
      <c r="F380" s="225" t="s">
        <v>556</v>
      </c>
      <c r="H380" s="107"/>
      <c r="I380" s="103" t="s">
        <v>78</v>
      </c>
      <c r="J380" s="85">
        <f t="shared" si="11"/>
        <v>377</v>
      </c>
      <c r="K380" s="85">
        <f t="shared" si="10"/>
        <v>1</v>
      </c>
    </row>
    <row r="381" spans="1:11" ht="15.75">
      <c r="A381" s="100">
        <v>378</v>
      </c>
      <c r="D381" s="407">
        <v>161136686</v>
      </c>
      <c r="E381" s="411" t="s">
        <v>2600</v>
      </c>
      <c r="F381" s="225" t="s">
        <v>1078</v>
      </c>
      <c r="H381" s="107"/>
      <c r="I381" s="103" t="s">
        <v>78</v>
      </c>
      <c r="J381" s="85">
        <f t="shared" si="11"/>
        <v>378</v>
      </c>
      <c r="K381" s="85">
        <f t="shared" si="10"/>
        <v>1</v>
      </c>
    </row>
    <row r="382" spans="1:11" ht="15.75">
      <c r="A382" s="100">
        <v>379</v>
      </c>
      <c r="D382" s="407">
        <v>161136688</v>
      </c>
      <c r="E382" s="411" t="s">
        <v>1952</v>
      </c>
      <c r="F382" s="225" t="s">
        <v>444</v>
      </c>
      <c r="H382" s="107"/>
      <c r="I382" s="103" t="s">
        <v>78</v>
      </c>
      <c r="J382" s="85">
        <f t="shared" si="11"/>
        <v>379</v>
      </c>
      <c r="K382" s="85">
        <f t="shared" si="10"/>
        <v>1</v>
      </c>
    </row>
    <row r="383" spans="1:11" ht="15.75">
      <c r="A383" s="100">
        <v>380</v>
      </c>
      <c r="D383" s="407">
        <v>161136691</v>
      </c>
      <c r="E383" s="411" t="s">
        <v>2601</v>
      </c>
      <c r="F383" s="225" t="s">
        <v>1658</v>
      </c>
      <c r="H383" s="107"/>
      <c r="I383" s="103" t="s">
        <v>78</v>
      </c>
      <c r="J383" s="85">
        <f t="shared" si="11"/>
        <v>380</v>
      </c>
      <c r="K383" s="85">
        <f t="shared" si="10"/>
        <v>1</v>
      </c>
    </row>
    <row r="384" spans="1:11" ht="15.75">
      <c r="A384" s="100">
        <v>381</v>
      </c>
      <c r="D384" s="407">
        <v>161136750</v>
      </c>
      <c r="E384" s="411" t="s">
        <v>989</v>
      </c>
      <c r="F384" s="225" t="s">
        <v>2602</v>
      </c>
      <c r="H384" s="107"/>
      <c r="I384" s="103" t="s">
        <v>78</v>
      </c>
      <c r="J384" s="85">
        <f t="shared" si="11"/>
        <v>381</v>
      </c>
      <c r="K384" s="85">
        <f t="shared" si="10"/>
        <v>1</v>
      </c>
    </row>
    <row r="385" spans="1:11" ht="15.75">
      <c r="A385" s="100">
        <v>382</v>
      </c>
      <c r="D385" s="407">
        <v>161136754</v>
      </c>
      <c r="E385" s="411" t="s">
        <v>307</v>
      </c>
      <c r="F385" s="225" t="s">
        <v>1900</v>
      </c>
      <c r="H385" s="107"/>
      <c r="I385" s="103" t="s">
        <v>78</v>
      </c>
      <c r="J385" s="85">
        <f t="shared" si="11"/>
        <v>382</v>
      </c>
      <c r="K385" s="85">
        <f t="shared" si="10"/>
        <v>1</v>
      </c>
    </row>
    <row r="386" spans="1:11" ht="15.75">
      <c r="A386" s="100">
        <v>383</v>
      </c>
      <c r="D386" s="407">
        <v>161137150</v>
      </c>
      <c r="E386" s="411" t="s">
        <v>732</v>
      </c>
      <c r="F386" s="225" t="s">
        <v>1036</v>
      </c>
      <c r="H386" s="107"/>
      <c r="I386" s="103" t="s">
        <v>78</v>
      </c>
      <c r="J386" s="85">
        <f t="shared" si="11"/>
        <v>383</v>
      </c>
      <c r="K386" s="85">
        <f t="shared" si="10"/>
        <v>1</v>
      </c>
    </row>
    <row r="387" spans="1:11" ht="15.75">
      <c r="A387" s="100">
        <v>384</v>
      </c>
      <c r="D387" s="407">
        <v>161137243</v>
      </c>
      <c r="E387" s="411" t="s">
        <v>529</v>
      </c>
      <c r="F387" s="225" t="s">
        <v>205</v>
      </c>
      <c r="H387" s="107"/>
      <c r="I387" s="103" t="s">
        <v>78</v>
      </c>
      <c r="J387" s="85">
        <f t="shared" si="11"/>
        <v>384</v>
      </c>
      <c r="K387" s="85">
        <f t="shared" si="10"/>
        <v>1</v>
      </c>
    </row>
    <row r="388" spans="1:11" ht="15.75">
      <c r="A388" s="100">
        <v>385</v>
      </c>
      <c r="D388" s="407">
        <v>161137245</v>
      </c>
      <c r="E388" s="411" t="s">
        <v>469</v>
      </c>
      <c r="F388" s="225" t="s">
        <v>636</v>
      </c>
      <c r="H388" s="107"/>
      <c r="I388" s="103" t="s">
        <v>78</v>
      </c>
      <c r="J388" s="85">
        <f t="shared" si="11"/>
        <v>385</v>
      </c>
      <c r="K388" s="85">
        <f t="shared" ref="K388:K451" si="12">COUNTIF($D$4:$D$889,D388)</f>
        <v>1</v>
      </c>
    </row>
    <row r="389" spans="1:11" ht="15.75">
      <c r="A389" s="100">
        <v>386</v>
      </c>
      <c r="D389" s="407">
        <v>161137307</v>
      </c>
      <c r="E389" s="411" t="s">
        <v>248</v>
      </c>
      <c r="F389" s="225" t="s">
        <v>308</v>
      </c>
      <c r="H389" s="107"/>
      <c r="I389" s="103" t="s">
        <v>78</v>
      </c>
      <c r="J389" s="85">
        <f t="shared" ref="J389:J452" si="13">IF(H389&lt;&gt;H388,1,J388+1)</f>
        <v>386</v>
      </c>
      <c r="K389" s="85">
        <f t="shared" si="12"/>
        <v>1</v>
      </c>
    </row>
    <row r="390" spans="1:11" ht="15.75">
      <c r="A390" s="100">
        <v>387</v>
      </c>
      <c r="D390" s="407">
        <v>161137460</v>
      </c>
      <c r="E390" s="411" t="s">
        <v>2603</v>
      </c>
      <c r="F390" s="225" t="s">
        <v>2604</v>
      </c>
      <c r="H390" s="107"/>
      <c r="I390" s="103" t="s">
        <v>78</v>
      </c>
      <c r="J390" s="85">
        <f t="shared" si="13"/>
        <v>387</v>
      </c>
      <c r="K390" s="85">
        <f t="shared" si="12"/>
        <v>1</v>
      </c>
    </row>
    <row r="391" spans="1:11" ht="15.75">
      <c r="A391" s="100">
        <v>388</v>
      </c>
      <c r="D391" s="407">
        <v>161137524</v>
      </c>
      <c r="E391" s="411" t="s">
        <v>695</v>
      </c>
      <c r="F391" s="225" t="s">
        <v>683</v>
      </c>
      <c r="H391" s="107"/>
      <c r="I391" s="103" t="s">
        <v>78</v>
      </c>
      <c r="J391" s="85">
        <f t="shared" si="13"/>
        <v>388</v>
      </c>
      <c r="K391" s="85">
        <f t="shared" si="12"/>
        <v>1</v>
      </c>
    </row>
    <row r="392" spans="1:11" ht="15.75">
      <c r="A392" s="100">
        <v>389</v>
      </c>
      <c r="D392" s="407">
        <v>161215114</v>
      </c>
      <c r="E392" s="411" t="s">
        <v>2605</v>
      </c>
      <c r="F392" s="225" t="s">
        <v>1078</v>
      </c>
      <c r="H392" s="107"/>
      <c r="I392" s="103" t="s">
        <v>78</v>
      </c>
      <c r="J392" s="85">
        <f t="shared" si="13"/>
        <v>389</v>
      </c>
      <c r="K392" s="85">
        <f t="shared" si="12"/>
        <v>1</v>
      </c>
    </row>
    <row r="393" spans="1:11" ht="15.75">
      <c r="A393" s="100">
        <v>390</v>
      </c>
      <c r="D393" s="407">
        <v>161325777</v>
      </c>
      <c r="E393" s="411" t="s">
        <v>2606</v>
      </c>
      <c r="F393" s="225" t="s">
        <v>480</v>
      </c>
      <c r="H393" s="107"/>
      <c r="I393" s="103" t="s">
        <v>78</v>
      </c>
      <c r="J393" s="85">
        <f t="shared" si="13"/>
        <v>390</v>
      </c>
      <c r="K393" s="85">
        <f t="shared" si="12"/>
        <v>1</v>
      </c>
    </row>
    <row r="394" spans="1:11" ht="15.75">
      <c r="A394" s="100">
        <v>391</v>
      </c>
      <c r="D394" s="407">
        <v>161325783</v>
      </c>
      <c r="E394" s="411" t="s">
        <v>793</v>
      </c>
      <c r="F394" s="225" t="s">
        <v>303</v>
      </c>
      <c r="H394" s="107"/>
      <c r="I394" s="103" t="s">
        <v>78</v>
      </c>
      <c r="J394" s="85">
        <f t="shared" si="13"/>
        <v>391</v>
      </c>
      <c r="K394" s="85">
        <f t="shared" si="12"/>
        <v>1</v>
      </c>
    </row>
    <row r="395" spans="1:11" ht="15.75">
      <c r="A395" s="100">
        <v>392</v>
      </c>
      <c r="D395" s="407">
        <v>161325857</v>
      </c>
      <c r="E395" s="411" t="s">
        <v>2607</v>
      </c>
      <c r="F395" s="225" t="s">
        <v>282</v>
      </c>
      <c r="H395" s="107"/>
      <c r="I395" s="103" t="s">
        <v>78</v>
      </c>
      <c r="J395" s="85">
        <f t="shared" si="13"/>
        <v>392</v>
      </c>
      <c r="K395" s="85">
        <f t="shared" si="12"/>
        <v>1</v>
      </c>
    </row>
    <row r="396" spans="1:11" ht="15.75">
      <c r="A396" s="100">
        <v>393</v>
      </c>
      <c r="D396" s="407">
        <v>141134070</v>
      </c>
      <c r="E396" s="411" t="s">
        <v>2608</v>
      </c>
      <c r="F396" s="225" t="s">
        <v>2609</v>
      </c>
      <c r="H396" s="107"/>
      <c r="I396" s="103" t="s">
        <v>78</v>
      </c>
      <c r="J396" s="85">
        <f t="shared" si="13"/>
        <v>393</v>
      </c>
      <c r="K396" s="85">
        <f t="shared" si="12"/>
        <v>1</v>
      </c>
    </row>
    <row r="397" spans="1:11" ht="15.75">
      <c r="A397" s="100">
        <v>394</v>
      </c>
      <c r="D397" s="418">
        <v>151135288</v>
      </c>
      <c r="E397" s="411" t="s">
        <v>2610</v>
      </c>
      <c r="F397" s="225" t="s">
        <v>282</v>
      </c>
      <c r="H397" s="107"/>
      <c r="I397" s="103" t="s">
        <v>78</v>
      </c>
      <c r="J397" s="85">
        <f t="shared" si="13"/>
        <v>394</v>
      </c>
      <c r="K397" s="85">
        <f t="shared" si="12"/>
        <v>1</v>
      </c>
    </row>
    <row r="398" spans="1:11" ht="15.75">
      <c r="A398" s="100">
        <v>395</v>
      </c>
      <c r="D398" s="407">
        <v>151446190</v>
      </c>
      <c r="E398" s="411" t="s">
        <v>2611</v>
      </c>
      <c r="F398" s="225" t="s">
        <v>2612</v>
      </c>
      <c r="H398" s="107"/>
      <c r="I398" s="103" t="s">
        <v>78</v>
      </c>
      <c r="J398" s="85">
        <f t="shared" si="13"/>
        <v>395</v>
      </c>
      <c r="K398" s="85">
        <f t="shared" si="12"/>
        <v>1</v>
      </c>
    </row>
    <row r="399" spans="1:11" ht="15.75">
      <c r="A399" s="100">
        <v>396</v>
      </c>
      <c r="D399" s="419">
        <v>151135264</v>
      </c>
      <c r="E399" s="226" t="s">
        <v>2613</v>
      </c>
      <c r="F399" s="227" t="s">
        <v>1348</v>
      </c>
      <c r="H399" s="107"/>
      <c r="I399" s="103" t="s">
        <v>78</v>
      </c>
      <c r="J399" s="85">
        <f t="shared" si="13"/>
        <v>396</v>
      </c>
      <c r="K399" s="85">
        <f t="shared" si="12"/>
        <v>1</v>
      </c>
    </row>
    <row r="400" spans="1:11" ht="15.75">
      <c r="A400" s="100">
        <v>397</v>
      </c>
      <c r="D400" s="407">
        <v>151135081</v>
      </c>
      <c r="E400" s="411" t="s">
        <v>668</v>
      </c>
      <c r="F400" s="225" t="s">
        <v>480</v>
      </c>
      <c r="H400" s="107"/>
      <c r="I400" s="103" t="s">
        <v>78</v>
      </c>
      <c r="J400" s="85">
        <f t="shared" si="13"/>
        <v>397</v>
      </c>
      <c r="K400" s="85">
        <f t="shared" si="12"/>
        <v>1</v>
      </c>
    </row>
    <row r="401" spans="1:11" ht="15.75">
      <c r="A401" s="100">
        <v>398</v>
      </c>
      <c r="D401" s="407">
        <v>161137605</v>
      </c>
      <c r="E401" s="411" t="s">
        <v>2614</v>
      </c>
      <c r="F401" s="225" t="s">
        <v>2615</v>
      </c>
      <c r="H401" s="107"/>
      <c r="I401" s="103" t="s">
        <v>78</v>
      </c>
      <c r="J401" s="85">
        <f t="shared" si="13"/>
        <v>398</v>
      </c>
      <c r="K401" s="85">
        <f t="shared" si="12"/>
        <v>1</v>
      </c>
    </row>
    <row r="402" spans="1:11" ht="15.75">
      <c r="A402" s="100">
        <v>399</v>
      </c>
      <c r="D402" s="407">
        <v>151135156</v>
      </c>
      <c r="E402" s="411" t="s">
        <v>529</v>
      </c>
      <c r="F402" s="225" t="s">
        <v>1207</v>
      </c>
      <c r="H402" s="107"/>
      <c r="I402" s="103" t="s">
        <v>78</v>
      </c>
      <c r="J402" s="85">
        <f t="shared" si="13"/>
        <v>399</v>
      </c>
      <c r="K402" s="85">
        <f t="shared" si="12"/>
        <v>1</v>
      </c>
    </row>
    <row r="403" spans="1:11" ht="15.75">
      <c r="A403" s="100">
        <v>400</v>
      </c>
      <c r="D403" s="407">
        <v>161215082</v>
      </c>
      <c r="E403" s="411" t="s">
        <v>2616</v>
      </c>
      <c r="F403" s="225" t="s">
        <v>486</v>
      </c>
      <c r="H403" s="107"/>
      <c r="I403" s="103" t="s">
        <v>78</v>
      </c>
      <c r="J403" s="85">
        <f t="shared" si="13"/>
        <v>400</v>
      </c>
      <c r="K403" s="85">
        <f t="shared" si="12"/>
        <v>1</v>
      </c>
    </row>
    <row r="404" spans="1:11" ht="15.75">
      <c r="A404" s="100">
        <v>401</v>
      </c>
      <c r="D404" s="407">
        <v>151214547</v>
      </c>
      <c r="E404" s="411" t="s">
        <v>2617</v>
      </c>
      <c r="F404" s="225" t="s">
        <v>2335</v>
      </c>
      <c r="H404" s="107"/>
      <c r="I404" s="103" t="s">
        <v>78</v>
      </c>
      <c r="J404" s="85">
        <f t="shared" si="13"/>
        <v>401</v>
      </c>
      <c r="K404" s="85">
        <f t="shared" si="12"/>
        <v>1</v>
      </c>
    </row>
    <row r="405" spans="1:11" ht="15.75">
      <c r="A405" s="100">
        <v>402</v>
      </c>
      <c r="D405" s="407">
        <v>161215089</v>
      </c>
      <c r="E405" s="411" t="s">
        <v>1884</v>
      </c>
      <c r="F405" s="225" t="s">
        <v>1118</v>
      </c>
      <c r="H405" s="107"/>
      <c r="I405" s="103" t="s">
        <v>78</v>
      </c>
      <c r="J405" s="85">
        <f t="shared" si="13"/>
        <v>402</v>
      </c>
      <c r="K405" s="85">
        <f t="shared" si="12"/>
        <v>1</v>
      </c>
    </row>
    <row r="406" spans="1:11" ht="15.75">
      <c r="A406" s="100">
        <v>403</v>
      </c>
      <c r="D406" s="407">
        <v>161215090</v>
      </c>
      <c r="E406" s="411" t="s">
        <v>469</v>
      </c>
      <c r="F406" s="225" t="s">
        <v>1118</v>
      </c>
      <c r="H406" s="107"/>
      <c r="I406" s="103" t="s">
        <v>78</v>
      </c>
      <c r="J406" s="85">
        <f t="shared" si="13"/>
        <v>403</v>
      </c>
      <c r="K406" s="85">
        <f t="shared" si="12"/>
        <v>1</v>
      </c>
    </row>
    <row r="407" spans="1:11" ht="15.75">
      <c r="A407" s="100">
        <v>404</v>
      </c>
      <c r="D407" s="420">
        <v>161216460</v>
      </c>
      <c r="E407" s="408" t="s">
        <v>210</v>
      </c>
      <c r="F407" s="224" t="s">
        <v>1941</v>
      </c>
      <c r="H407" s="107"/>
      <c r="I407" s="103" t="s">
        <v>78</v>
      </c>
      <c r="J407" s="85">
        <f t="shared" si="13"/>
        <v>404</v>
      </c>
      <c r="K407" s="85">
        <f t="shared" si="12"/>
        <v>1</v>
      </c>
    </row>
    <row r="408" spans="1:11" ht="15.75">
      <c r="A408" s="100">
        <v>405</v>
      </c>
      <c r="D408" s="407">
        <v>162257349</v>
      </c>
      <c r="E408" s="411" t="s">
        <v>2618</v>
      </c>
      <c r="F408" s="225" t="s">
        <v>2619</v>
      </c>
      <c r="H408" s="107"/>
      <c r="I408" s="103" t="s">
        <v>78</v>
      </c>
      <c r="J408" s="85">
        <f t="shared" si="13"/>
        <v>405</v>
      </c>
      <c r="K408" s="85">
        <f t="shared" si="12"/>
        <v>1</v>
      </c>
    </row>
    <row r="409" spans="1:11" ht="15.75">
      <c r="A409" s="100">
        <v>406</v>
      </c>
      <c r="D409" s="409">
        <v>161215093</v>
      </c>
      <c r="E409" s="405" t="s">
        <v>2620</v>
      </c>
      <c r="F409" s="406" t="s">
        <v>2621</v>
      </c>
      <c r="H409" s="107"/>
      <c r="I409" s="103" t="s">
        <v>78</v>
      </c>
      <c r="J409" s="85">
        <f t="shared" si="13"/>
        <v>406</v>
      </c>
      <c r="K409" s="85">
        <f t="shared" si="12"/>
        <v>1</v>
      </c>
    </row>
    <row r="410" spans="1:11" ht="15.75">
      <c r="A410" s="100">
        <v>407</v>
      </c>
      <c r="D410" s="407">
        <v>161215094</v>
      </c>
      <c r="E410" s="411" t="s">
        <v>1008</v>
      </c>
      <c r="F410" s="225" t="s">
        <v>803</v>
      </c>
      <c r="H410" s="107"/>
      <c r="I410" s="103" t="s">
        <v>78</v>
      </c>
      <c r="J410" s="85">
        <f t="shared" si="13"/>
        <v>407</v>
      </c>
      <c r="K410" s="85">
        <f t="shared" si="12"/>
        <v>1</v>
      </c>
    </row>
    <row r="411" spans="1:11" ht="15.75">
      <c r="A411" s="100">
        <v>408</v>
      </c>
      <c r="D411" s="407">
        <v>161215096</v>
      </c>
      <c r="E411" s="411" t="s">
        <v>2622</v>
      </c>
      <c r="F411" s="225" t="s">
        <v>184</v>
      </c>
      <c r="H411" s="107"/>
      <c r="I411" s="103" t="s">
        <v>78</v>
      </c>
      <c r="J411" s="85">
        <f t="shared" si="13"/>
        <v>408</v>
      </c>
      <c r="K411" s="85">
        <f t="shared" si="12"/>
        <v>1</v>
      </c>
    </row>
    <row r="412" spans="1:11" ht="15.75">
      <c r="A412" s="100">
        <v>409</v>
      </c>
      <c r="D412" s="407">
        <v>161215097</v>
      </c>
      <c r="E412" s="411" t="s">
        <v>2623</v>
      </c>
      <c r="F412" s="225" t="s">
        <v>184</v>
      </c>
      <c r="H412" s="107"/>
      <c r="I412" s="103" t="s">
        <v>78</v>
      </c>
      <c r="J412" s="85">
        <f t="shared" si="13"/>
        <v>409</v>
      </c>
      <c r="K412" s="85">
        <f t="shared" si="12"/>
        <v>1</v>
      </c>
    </row>
    <row r="413" spans="1:11" ht="15.75">
      <c r="A413" s="100">
        <v>410</v>
      </c>
      <c r="D413" s="407">
        <v>161215098</v>
      </c>
      <c r="E413" s="411" t="s">
        <v>625</v>
      </c>
      <c r="F413" s="225" t="s">
        <v>184</v>
      </c>
      <c r="H413" s="107"/>
      <c r="I413" s="103" t="s">
        <v>78</v>
      </c>
      <c r="J413" s="85">
        <f t="shared" si="13"/>
        <v>410</v>
      </c>
      <c r="K413" s="85">
        <f t="shared" si="12"/>
        <v>1</v>
      </c>
    </row>
    <row r="414" spans="1:11" ht="15.75">
      <c r="A414" s="100">
        <v>411</v>
      </c>
      <c r="D414" s="407">
        <v>161216462</v>
      </c>
      <c r="E414" s="411" t="s">
        <v>2624</v>
      </c>
      <c r="F414" s="225" t="s">
        <v>184</v>
      </c>
      <c r="H414" s="107"/>
      <c r="I414" s="103" t="s">
        <v>78</v>
      </c>
      <c r="J414" s="85">
        <f t="shared" si="13"/>
        <v>411</v>
      </c>
      <c r="K414" s="85">
        <f t="shared" si="12"/>
        <v>1</v>
      </c>
    </row>
    <row r="415" spans="1:11" ht="15.75">
      <c r="A415" s="100">
        <v>412</v>
      </c>
      <c r="D415" s="407">
        <v>161215101</v>
      </c>
      <c r="E415" s="411" t="s">
        <v>1068</v>
      </c>
      <c r="F415" s="225" t="s">
        <v>2625</v>
      </c>
      <c r="H415" s="107"/>
      <c r="I415" s="103" t="s">
        <v>78</v>
      </c>
      <c r="J415" s="85">
        <f t="shared" si="13"/>
        <v>412</v>
      </c>
      <c r="K415" s="85">
        <f t="shared" si="12"/>
        <v>1</v>
      </c>
    </row>
    <row r="416" spans="1:11" ht="15.75">
      <c r="A416" s="100">
        <v>413</v>
      </c>
      <c r="D416" s="407">
        <v>161217209</v>
      </c>
      <c r="E416" s="411" t="s">
        <v>2626</v>
      </c>
      <c r="F416" s="225" t="s">
        <v>1983</v>
      </c>
      <c r="H416" s="107"/>
      <c r="I416" s="103" t="s">
        <v>78</v>
      </c>
      <c r="J416" s="85">
        <f t="shared" si="13"/>
        <v>413</v>
      </c>
      <c r="K416" s="85">
        <f t="shared" si="12"/>
        <v>1</v>
      </c>
    </row>
    <row r="417" spans="1:11" ht="15.75">
      <c r="A417" s="100">
        <v>414</v>
      </c>
      <c r="D417" s="407">
        <v>161215102</v>
      </c>
      <c r="E417" s="411" t="s">
        <v>2627</v>
      </c>
      <c r="F417" s="225" t="s">
        <v>193</v>
      </c>
      <c r="H417" s="107"/>
      <c r="I417" s="103" t="s">
        <v>78</v>
      </c>
      <c r="J417" s="85">
        <f t="shared" si="13"/>
        <v>414</v>
      </c>
      <c r="K417" s="85">
        <f t="shared" si="12"/>
        <v>1</v>
      </c>
    </row>
    <row r="418" spans="1:11" ht="15.75">
      <c r="A418" s="100">
        <v>415</v>
      </c>
      <c r="D418" s="407">
        <v>161215103</v>
      </c>
      <c r="E418" s="411" t="s">
        <v>2628</v>
      </c>
      <c r="F418" s="225" t="s">
        <v>193</v>
      </c>
      <c r="H418" s="107"/>
      <c r="I418" s="103" t="s">
        <v>78</v>
      </c>
      <c r="J418" s="85">
        <f t="shared" si="13"/>
        <v>415</v>
      </c>
      <c r="K418" s="85">
        <f t="shared" si="12"/>
        <v>1</v>
      </c>
    </row>
    <row r="419" spans="1:11" ht="15.75">
      <c r="A419" s="100">
        <v>416</v>
      </c>
      <c r="D419" s="407">
        <v>161215105</v>
      </c>
      <c r="E419" s="411" t="s">
        <v>269</v>
      </c>
      <c r="F419" s="225" t="s">
        <v>193</v>
      </c>
      <c r="H419" s="107"/>
      <c r="I419" s="103" t="s">
        <v>78</v>
      </c>
      <c r="J419" s="85">
        <f t="shared" si="13"/>
        <v>416</v>
      </c>
      <c r="K419" s="85">
        <f t="shared" si="12"/>
        <v>1</v>
      </c>
    </row>
    <row r="420" spans="1:11" ht="15.75">
      <c r="A420" s="100">
        <v>417</v>
      </c>
      <c r="D420" s="407">
        <v>161216789</v>
      </c>
      <c r="E420" s="411" t="s">
        <v>2629</v>
      </c>
      <c r="F420" s="225" t="s">
        <v>196</v>
      </c>
      <c r="H420" s="107"/>
      <c r="I420" s="103" t="s">
        <v>78</v>
      </c>
      <c r="J420" s="85">
        <f t="shared" si="13"/>
        <v>417</v>
      </c>
      <c r="K420" s="85">
        <f t="shared" si="12"/>
        <v>1</v>
      </c>
    </row>
    <row r="421" spans="1:11" ht="15.75">
      <c r="A421" s="100">
        <v>418</v>
      </c>
      <c r="D421" s="407">
        <v>161215108</v>
      </c>
      <c r="E421" s="411" t="s">
        <v>2419</v>
      </c>
      <c r="F421" s="225" t="s">
        <v>115</v>
      </c>
      <c r="H421" s="107"/>
      <c r="I421" s="103" t="s">
        <v>78</v>
      </c>
      <c r="J421" s="85">
        <f t="shared" si="13"/>
        <v>418</v>
      </c>
      <c r="K421" s="85">
        <f t="shared" si="12"/>
        <v>1</v>
      </c>
    </row>
    <row r="422" spans="1:11" ht="15.75">
      <c r="A422" s="100">
        <v>419</v>
      </c>
      <c r="D422" s="407">
        <v>161217592</v>
      </c>
      <c r="E422" s="411" t="s">
        <v>2618</v>
      </c>
      <c r="F422" s="225" t="s">
        <v>115</v>
      </c>
      <c r="H422" s="107"/>
      <c r="I422" s="103" t="s">
        <v>78</v>
      </c>
      <c r="J422" s="85">
        <f t="shared" si="13"/>
        <v>419</v>
      </c>
      <c r="K422" s="85">
        <f t="shared" si="12"/>
        <v>1</v>
      </c>
    </row>
    <row r="423" spans="1:11" ht="15.75">
      <c r="A423" s="100">
        <v>420</v>
      </c>
      <c r="D423" s="407">
        <v>161215110</v>
      </c>
      <c r="E423" s="411" t="s">
        <v>1728</v>
      </c>
      <c r="F423" s="225" t="s">
        <v>328</v>
      </c>
      <c r="H423" s="107"/>
      <c r="I423" s="103" t="s">
        <v>78</v>
      </c>
      <c r="J423" s="85">
        <f t="shared" si="13"/>
        <v>420</v>
      </c>
      <c r="K423" s="85">
        <f t="shared" si="12"/>
        <v>1</v>
      </c>
    </row>
    <row r="424" spans="1:11" ht="15.75">
      <c r="A424" s="100">
        <v>421</v>
      </c>
      <c r="D424" s="407">
        <v>161217443</v>
      </c>
      <c r="E424" s="411" t="s">
        <v>210</v>
      </c>
      <c r="F424" s="225" t="s">
        <v>331</v>
      </c>
      <c r="H424" s="107"/>
      <c r="I424" s="103" t="s">
        <v>78</v>
      </c>
      <c r="J424" s="85">
        <f t="shared" si="13"/>
        <v>421</v>
      </c>
      <c r="K424" s="85">
        <f t="shared" si="12"/>
        <v>1</v>
      </c>
    </row>
    <row r="425" spans="1:11" ht="15.75">
      <c r="A425" s="100">
        <v>422</v>
      </c>
      <c r="D425" s="407">
        <v>161215111</v>
      </c>
      <c r="E425" s="411" t="s">
        <v>211</v>
      </c>
      <c r="F425" s="225" t="s">
        <v>504</v>
      </c>
      <c r="H425" s="107"/>
      <c r="I425" s="103" t="s">
        <v>78</v>
      </c>
      <c r="J425" s="85">
        <f t="shared" si="13"/>
        <v>422</v>
      </c>
      <c r="K425" s="85">
        <f t="shared" si="12"/>
        <v>1</v>
      </c>
    </row>
    <row r="426" spans="1:11" ht="15.75">
      <c r="A426" s="100">
        <v>423</v>
      </c>
      <c r="D426" s="407">
        <v>161217382</v>
      </c>
      <c r="E426" s="411" t="s">
        <v>210</v>
      </c>
      <c r="F426" s="225" t="s">
        <v>504</v>
      </c>
      <c r="H426" s="107"/>
      <c r="I426" s="103" t="s">
        <v>78</v>
      </c>
      <c r="J426" s="85">
        <f t="shared" si="13"/>
        <v>423</v>
      </c>
      <c r="K426" s="85">
        <f t="shared" si="12"/>
        <v>1</v>
      </c>
    </row>
    <row r="427" spans="1:11" ht="15.75">
      <c r="A427" s="100">
        <v>424</v>
      </c>
      <c r="D427" s="407">
        <v>161136687</v>
      </c>
      <c r="E427" s="411" t="s">
        <v>2630</v>
      </c>
      <c r="F427" s="225" t="s">
        <v>211</v>
      </c>
      <c r="H427" s="107"/>
      <c r="I427" s="103" t="s">
        <v>78</v>
      </c>
      <c r="J427" s="85">
        <f t="shared" si="13"/>
        <v>424</v>
      </c>
      <c r="K427" s="85">
        <f t="shared" si="12"/>
        <v>1</v>
      </c>
    </row>
    <row r="428" spans="1:11" ht="15.75">
      <c r="A428" s="100">
        <v>425</v>
      </c>
      <c r="D428" s="407">
        <v>161215119</v>
      </c>
      <c r="E428" s="411" t="s">
        <v>2631</v>
      </c>
      <c r="F428" s="225" t="s">
        <v>211</v>
      </c>
      <c r="H428" s="107"/>
      <c r="I428" s="103" t="s">
        <v>78</v>
      </c>
      <c r="J428" s="85">
        <f t="shared" si="13"/>
        <v>425</v>
      </c>
      <c r="K428" s="85">
        <f t="shared" si="12"/>
        <v>1</v>
      </c>
    </row>
    <row r="429" spans="1:11" ht="15.75">
      <c r="A429" s="100">
        <v>426</v>
      </c>
      <c r="D429" s="407">
        <v>161215120</v>
      </c>
      <c r="E429" s="411" t="s">
        <v>1959</v>
      </c>
      <c r="F429" s="225" t="s">
        <v>211</v>
      </c>
      <c r="H429" s="107"/>
      <c r="I429" s="103" t="s">
        <v>78</v>
      </c>
      <c r="J429" s="85">
        <f t="shared" si="13"/>
        <v>426</v>
      </c>
      <c r="K429" s="85">
        <f t="shared" si="12"/>
        <v>1</v>
      </c>
    </row>
    <row r="430" spans="1:11" ht="15.75">
      <c r="A430" s="100">
        <v>427</v>
      </c>
      <c r="D430" s="407">
        <v>161215122</v>
      </c>
      <c r="E430" s="411" t="s">
        <v>2632</v>
      </c>
      <c r="F430" s="225" t="s">
        <v>211</v>
      </c>
      <c r="H430" s="107"/>
      <c r="I430" s="103" t="s">
        <v>78</v>
      </c>
      <c r="J430" s="85">
        <f t="shared" si="13"/>
        <v>427</v>
      </c>
      <c r="K430" s="85">
        <f t="shared" si="12"/>
        <v>1</v>
      </c>
    </row>
    <row r="431" spans="1:11" ht="15.75">
      <c r="A431" s="100">
        <v>428</v>
      </c>
      <c r="D431" s="407">
        <v>161215123</v>
      </c>
      <c r="E431" s="411" t="s">
        <v>2633</v>
      </c>
      <c r="F431" s="225" t="s">
        <v>211</v>
      </c>
      <c r="H431" s="107"/>
      <c r="I431" s="103" t="s">
        <v>78</v>
      </c>
      <c r="J431" s="85">
        <f t="shared" si="13"/>
        <v>428</v>
      </c>
      <c r="K431" s="85">
        <f t="shared" si="12"/>
        <v>1</v>
      </c>
    </row>
    <row r="432" spans="1:11" ht="15.75">
      <c r="A432" s="100">
        <v>429</v>
      </c>
      <c r="D432" s="407">
        <v>161217122</v>
      </c>
      <c r="E432" s="411" t="s">
        <v>1582</v>
      </c>
      <c r="F432" s="225" t="s">
        <v>146</v>
      </c>
      <c r="H432" s="107"/>
      <c r="I432" s="103" t="s">
        <v>78</v>
      </c>
      <c r="J432" s="85">
        <f t="shared" si="13"/>
        <v>429</v>
      </c>
      <c r="K432" s="85">
        <f t="shared" si="12"/>
        <v>1</v>
      </c>
    </row>
    <row r="433" spans="1:11" ht="15.75">
      <c r="A433" s="100">
        <v>430</v>
      </c>
      <c r="D433" s="407">
        <v>162257255</v>
      </c>
      <c r="E433" s="411" t="s">
        <v>791</v>
      </c>
      <c r="F433" s="225" t="s">
        <v>146</v>
      </c>
      <c r="H433" s="107"/>
      <c r="I433" s="103" t="s">
        <v>78</v>
      </c>
      <c r="J433" s="85">
        <f t="shared" si="13"/>
        <v>430</v>
      </c>
      <c r="K433" s="85">
        <f t="shared" si="12"/>
        <v>1</v>
      </c>
    </row>
    <row r="434" spans="1:11" ht="15.75">
      <c r="A434" s="100">
        <v>431</v>
      </c>
      <c r="D434" s="407">
        <v>161215129</v>
      </c>
      <c r="E434" s="411" t="s">
        <v>360</v>
      </c>
      <c r="F434" s="225" t="s">
        <v>218</v>
      </c>
      <c r="H434" s="107"/>
      <c r="I434" s="103" t="s">
        <v>78</v>
      </c>
      <c r="J434" s="85">
        <f t="shared" si="13"/>
        <v>431</v>
      </c>
      <c r="K434" s="85">
        <f t="shared" si="12"/>
        <v>1</v>
      </c>
    </row>
    <row r="435" spans="1:11" ht="15.75">
      <c r="A435" s="100">
        <v>432</v>
      </c>
      <c r="D435" s="407">
        <v>161215131</v>
      </c>
      <c r="E435" s="411" t="s">
        <v>201</v>
      </c>
      <c r="F435" s="225" t="s">
        <v>218</v>
      </c>
      <c r="H435" s="107"/>
      <c r="I435" s="103" t="s">
        <v>78</v>
      </c>
      <c r="J435" s="85">
        <f t="shared" si="13"/>
        <v>432</v>
      </c>
      <c r="K435" s="85">
        <f t="shared" si="12"/>
        <v>1</v>
      </c>
    </row>
    <row r="436" spans="1:11" ht="15.75">
      <c r="A436" s="100">
        <v>433</v>
      </c>
      <c r="D436" s="407">
        <v>161216562</v>
      </c>
      <c r="E436" s="408" t="s">
        <v>1371</v>
      </c>
      <c r="F436" s="224" t="s">
        <v>218</v>
      </c>
      <c r="H436" s="107"/>
      <c r="I436" s="103" t="s">
        <v>78</v>
      </c>
      <c r="J436" s="85">
        <f t="shared" si="13"/>
        <v>433</v>
      </c>
      <c r="K436" s="85">
        <f t="shared" si="12"/>
        <v>1</v>
      </c>
    </row>
    <row r="437" spans="1:11" ht="15.75">
      <c r="A437" s="100">
        <v>434</v>
      </c>
      <c r="D437" s="407">
        <v>161217210</v>
      </c>
      <c r="E437" s="411" t="s">
        <v>2634</v>
      </c>
      <c r="F437" s="225" t="s">
        <v>218</v>
      </c>
      <c r="H437" s="107"/>
      <c r="I437" s="103" t="s">
        <v>78</v>
      </c>
      <c r="J437" s="85">
        <f t="shared" si="13"/>
        <v>434</v>
      </c>
      <c r="K437" s="85">
        <f t="shared" si="12"/>
        <v>1</v>
      </c>
    </row>
    <row r="438" spans="1:11" ht="15.75">
      <c r="A438" s="100">
        <v>435</v>
      </c>
      <c r="D438" s="407">
        <v>161215133</v>
      </c>
      <c r="E438" s="411" t="s">
        <v>2635</v>
      </c>
      <c r="F438" s="225" t="s">
        <v>221</v>
      </c>
      <c r="H438" s="107"/>
      <c r="I438" s="103" t="s">
        <v>78</v>
      </c>
      <c r="J438" s="85">
        <f t="shared" si="13"/>
        <v>435</v>
      </c>
      <c r="K438" s="85">
        <f t="shared" si="12"/>
        <v>1</v>
      </c>
    </row>
    <row r="439" spans="1:11" ht="15.75">
      <c r="A439" s="100">
        <v>436</v>
      </c>
      <c r="D439" s="407">
        <v>161215135</v>
      </c>
      <c r="E439" s="411" t="s">
        <v>269</v>
      </c>
      <c r="F439" s="225" t="s">
        <v>221</v>
      </c>
      <c r="H439" s="107"/>
      <c r="I439" s="103" t="s">
        <v>78</v>
      </c>
      <c r="J439" s="85">
        <f t="shared" si="13"/>
        <v>436</v>
      </c>
      <c r="K439" s="85">
        <f t="shared" si="12"/>
        <v>1</v>
      </c>
    </row>
    <row r="440" spans="1:11" ht="15.75">
      <c r="A440" s="100">
        <v>437</v>
      </c>
      <c r="D440" s="407">
        <v>161215136</v>
      </c>
      <c r="E440" s="411" t="s">
        <v>304</v>
      </c>
      <c r="F440" s="225" t="s">
        <v>221</v>
      </c>
      <c r="H440" s="107"/>
      <c r="I440" s="103" t="s">
        <v>78</v>
      </c>
      <c r="J440" s="85">
        <f t="shared" si="13"/>
        <v>437</v>
      </c>
      <c r="K440" s="85">
        <f t="shared" si="12"/>
        <v>1</v>
      </c>
    </row>
    <row r="441" spans="1:11" ht="15.75">
      <c r="A441" s="100">
        <v>438</v>
      </c>
      <c r="D441" s="407">
        <v>161217068</v>
      </c>
      <c r="E441" s="408" t="s">
        <v>2313</v>
      </c>
      <c r="F441" s="225" t="s">
        <v>1084</v>
      </c>
      <c r="H441" s="107"/>
      <c r="I441" s="103" t="s">
        <v>78</v>
      </c>
      <c r="J441" s="85">
        <f t="shared" si="13"/>
        <v>438</v>
      </c>
      <c r="K441" s="85">
        <f t="shared" si="12"/>
        <v>1</v>
      </c>
    </row>
    <row r="442" spans="1:11" ht="15.75">
      <c r="A442" s="100">
        <v>439</v>
      </c>
      <c r="D442" s="407">
        <v>161215137</v>
      </c>
      <c r="E442" s="411" t="s">
        <v>307</v>
      </c>
      <c r="F442" s="225" t="s">
        <v>224</v>
      </c>
      <c r="H442" s="107"/>
      <c r="I442" s="103" t="s">
        <v>78</v>
      </c>
      <c r="J442" s="85">
        <f t="shared" si="13"/>
        <v>439</v>
      </c>
      <c r="K442" s="85">
        <f t="shared" si="12"/>
        <v>1</v>
      </c>
    </row>
    <row r="443" spans="1:11" ht="15.75">
      <c r="A443" s="100">
        <v>440</v>
      </c>
      <c r="D443" s="407">
        <v>161217123</v>
      </c>
      <c r="E443" s="411" t="s">
        <v>2636</v>
      </c>
      <c r="F443" s="225" t="s">
        <v>238</v>
      </c>
      <c r="H443" s="107"/>
      <c r="I443" s="103" t="s">
        <v>78</v>
      </c>
      <c r="J443" s="85">
        <f t="shared" si="13"/>
        <v>440</v>
      </c>
      <c r="K443" s="85">
        <f t="shared" si="12"/>
        <v>1</v>
      </c>
    </row>
    <row r="444" spans="1:11" ht="15.75">
      <c r="A444" s="100">
        <v>441</v>
      </c>
      <c r="D444" s="407">
        <v>161215141</v>
      </c>
      <c r="E444" s="411" t="s">
        <v>281</v>
      </c>
      <c r="F444" s="225" t="s">
        <v>112</v>
      </c>
      <c r="H444" s="107"/>
      <c r="I444" s="103" t="s">
        <v>78</v>
      </c>
      <c r="J444" s="85">
        <f t="shared" si="13"/>
        <v>441</v>
      </c>
      <c r="K444" s="85">
        <f t="shared" si="12"/>
        <v>1</v>
      </c>
    </row>
    <row r="445" spans="1:11" ht="15.75">
      <c r="A445" s="100">
        <v>442</v>
      </c>
      <c r="D445" s="407">
        <v>161215142</v>
      </c>
      <c r="E445" s="411" t="s">
        <v>281</v>
      </c>
      <c r="F445" s="225" t="s">
        <v>112</v>
      </c>
      <c r="H445" s="107"/>
      <c r="I445" s="103" t="s">
        <v>78</v>
      </c>
      <c r="J445" s="85">
        <f t="shared" si="13"/>
        <v>442</v>
      </c>
      <c r="K445" s="85">
        <f t="shared" si="12"/>
        <v>1</v>
      </c>
    </row>
    <row r="446" spans="1:11" ht="15.75">
      <c r="A446" s="100">
        <v>443</v>
      </c>
      <c r="D446" s="407">
        <v>161215143</v>
      </c>
      <c r="E446" s="411" t="s">
        <v>248</v>
      </c>
      <c r="F446" s="225" t="s">
        <v>112</v>
      </c>
      <c r="H446" s="107"/>
      <c r="I446" s="103" t="s">
        <v>78</v>
      </c>
      <c r="J446" s="85">
        <f t="shared" si="13"/>
        <v>443</v>
      </c>
      <c r="K446" s="85">
        <f t="shared" si="12"/>
        <v>1</v>
      </c>
    </row>
    <row r="447" spans="1:11" ht="15.75">
      <c r="A447" s="100">
        <v>444</v>
      </c>
      <c r="D447" s="407">
        <v>161215144</v>
      </c>
      <c r="E447" s="411" t="s">
        <v>750</v>
      </c>
      <c r="F447" s="225" t="s">
        <v>124</v>
      </c>
      <c r="H447" s="107"/>
      <c r="I447" s="103" t="s">
        <v>78</v>
      </c>
      <c r="J447" s="85">
        <f t="shared" si="13"/>
        <v>444</v>
      </c>
      <c r="K447" s="85">
        <f t="shared" si="12"/>
        <v>1</v>
      </c>
    </row>
    <row r="448" spans="1:11" ht="15.75">
      <c r="A448" s="100">
        <v>445</v>
      </c>
      <c r="D448" s="407">
        <v>161216888</v>
      </c>
      <c r="E448" s="411" t="s">
        <v>281</v>
      </c>
      <c r="F448" s="225" t="s">
        <v>139</v>
      </c>
      <c r="H448" s="107"/>
      <c r="I448" s="103" t="s">
        <v>78</v>
      </c>
      <c r="J448" s="85">
        <f t="shared" si="13"/>
        <v>445</v>
      </c>
      <c r="K448" s="85">
        <f t="shared" si="12"/>
        <v>1</v>
      </c>
    </row>
    <row r="449" spans="1:11" ht="15.75">
      <c r="A449" s="100">
        <v>446</v>
      </c>
      <c r="D449" s="407">
        <v>161215147</v>
      </c>
      <c r="E449" s="408" t="s">
        <v>1952</v>
      </c>
      <c r="F449" s="224" t="s">
        <v>1089</v>
      </c>
      <c r="H449" s="107"/>
      <c r="I449" s="103" t="s">
        <v>78</v>
      </c>
      <c r="J449" s="85">
        <f t="shared" si="13"/>
        <v>446</v>
      </c>
      <c r="K449" s="85">
        <f t="shared" si="12"/>
        <v>1</v>
      </c>
    </row>
    <row r="450" spans="1:11" ht="15.75">
      <c r="A450" s="100">
        <v>447</v>
      </c>
      <c r="D450" s="407">
        <v>151445310</v>
      </c>
      <c r="E450" s="411" t="s">
        <v>2637</v>
      </c>
      <c r="F450" s="225" t="s">
        <v>455</v>
      </c>
      <c r="H450" s="107"/>
      <c r="I450" s="103" t="s">
        <v>78</v>
      </c>
      <c r="J450" s="85">
        <f t="shared" si="13"/>
        <v>447</v>
      </c>
      <c r="K450" s="85">
        <f t="shared" si="12"/>
        <v>1</v>
      </c>
    </row>
    <row r="451" spans="1:11" ht="15.75">
      <c r="A451" s="100">
        <v>448</v>
      </c>
      <c r="D451" s="407">
        <v>161217211</v>
      </c>
      <c r="E451" s="411" t="s">
        <v>2638</v>
      </c>
      <c r="F451" s="225" t="s">
        <v>767</v>
      </c>
      <c r="H451" s="107"/>
      <c r="I451" s="103" t="s">
        <v>78</v>
      </c>
      <c r="J451" s="85">
        <f t="shared" si="13"/>
        <v>448</v>
      </c>
      <c r="K451" s="85">
        <f t="shared" si="12"/>
        <v>1</v>
      </c>
    </row>
    <row r="452" spans="1:11" ht="15.75">
      <c r="A452" s="100">
        <v>449</v>
      </c>
      <c r="D452" s="407">
        <v>161217124</v>
      </c>
      <c r="E452" s="411" t="s">
        <v>2639</v>
      </c>
      <c r="F452" s="225" t="s">
        <v>459</v>
      </c>
      <c r="H452" s="107"/>
      <c r="I452" s="103" t="s">
        <v>78</v>
      </c>
      <c r="J452" s="85">
        <f t="shared" si="13"/>
        <v>449</v>
      </c>
      <c r="K452" s="85">
        <f t="shared" ref="K452:K515" si="14">COUNTIF($D$4:$D$889,D452)</f>
        <v>1</v>
      </c>
    </row>
    <row r="453" spans="1:11" ht="15.75">
      <c r="A453" s="100">
        <v>450</v>
      </c>
      <c r="D453" s="407">
        <v>161215148</v>
      </c>
      <c r="E453" s="411" t="s">
        <v>1074</v>
      </c>
      <c r="F453" s="225" t="s">
        <v>345</v>
      </c>
      <c r="H453" s="107"/>
      <c r="I453" s="103" t="s">
        <v>78</v>
      </c>
      <c r="J453" s="85">
        <f t="shared" ref="J453:J516" si="15">IF(H453&lt;&gt;H452,1,J452+1)</f>
        <v>450</v>
      </c>
      <c r="K453" s="85">
        <f t="shared" si="14"/>
        <v>1</v>
      </c>
    </row>
    <row r="454" spans="1:11" ht="15.75">
      <c r="A454" s="100">
        <v>451</v>
      </c>
      <c r="D454" s="407">
        <v>161215150</v>
      </c>
      <c r="E454" s="411" t="s">
        <v>791</v>
      </c>
      <c r="F454" s="225" t="s">
        <v>348</v>
      </c>
      <c r="H454" s="107"/>
      <c r="I454" s="103" t="s">
        <v>78</v>
      </c>
      <c r="J454" s="85">
        <f t="shared" si="15"/>
        <v>451</v>
      </c>
      <c r="K454" s="85">
        <f t="shared" si="14"/>
        <v>1</v>
      </c>
    </row>
    <row r="455" spans="1:11" ht="15.75">
      <c r="A455" s="100">
        <v>452</v>
      </c>
      <c r="D455" s="407">
        <v>161217594</v>
      </c>
      <c r="E455" s="411" t="s">
        <v>2640</v>
      </c>
      <c r="F455" s="225" t="s">
        <v>2641</v>
      </c>
      <c r="H455" s="107"/>
      <c r="I455" s="103" t="s">
        <v>78</v>
      </c>
      <c r="J455" s="85">
        <f t="shared" si="15"/>
        <v>452</v>
      </c>
      <c r="K455" s="85">
        <f t="shared" si="14"/>
        <v>1</v>
      </c>
    </row>
    <row r="456" spans="1:11" ht="15.75">
      <c r="A456" s="100">
        <v>453</v>
      </c>
      <c r="D456" s="407">
        <v>161215153</v>
      </c>
      <c r="E456" s="411" t="s">
        <v>886</v>
      </c>
      <c r="F456" s="225" t="s">
        <v>254</v>
      </c>
      <c r="H456" s="107"/>
      <c r="I456" s="103" t="s">
        <v>78</v>
      </c>
      <c r="J456" s="85">
        <f t="shared" si="15"/>
        <v>453</v>
      </c>
      <c r="K456" s="85">
        <f t="shared" si="14"/>
        <v>1</v>
      </c>
    </row>
    <row r="457" spans="1:11" ht="15.75">
      <c r="A457" s="100">
        <v>454</v>
      </c>
      <c r="D457" s="407">
        <v>161156390</v>
      </c>
      <c r="E457" s="411" t="s">
        <v>1684</v>
      </c>
      <c r="F457" s="225" t="s">
        <v>839</v>
      </c>
      <c r="H457" s="107"/>
      <c r="I457" s="103" t="s">
        <v>78</v>
      </c>
      <c r="J457" s="85">
        <f t="shared" si="15"/>
        <v>454</v>
      </c>
      <c r="K457" s="85">
        <f t="shared" si="14"/>
        <v>1</v>
      </c>
    </row>
    <row r="458" spans="1:11" ht="15.75">
      <c r="A458" s="100">
        <v>455</v>
      </c>
      <c r="D458" s="407">
        <v>161216730</v>
      </c>
      <c r="E458" s="411" t="s">
        <v>2642</v>
      </c>
      <c r="F458" s="225" t="s">
        <v>257</v>
      </c>
      <c r="H458" s="107"/>
      <c r="I458" s="103" t="s">
        <v>78</v>
      </c>
      <c r="J458" s="85">
        <f t="shared" si="15"/>
        <v>455</v>
      </c>
      <c r="K458" s="85">
        <f t="shared" si="14"/>
        <v>1</v>
      </c>
    </row>
    <row r="459" spans="1:11" ht="15.75">
      <c r="A459" s="100">
        <v>456</v>
      </c>
      <c r="D459" s="407">
        <v>161217328</v>
      </c>
      <c r="E459" s="411" t="s">
        <v>281</v>
      </c>
      <c r="F459" s="225" t="s">
        <v>1096</v>
      </c>
      <c r="H459" s="107"/>
      <c r="I459" s="103" t="s">
        <v>78</v>
      </c>
      <c r="J459" s="85">
        <f t="shared" si="15"/>
        <v>456</v>
      </c>
      <c r="K459" s="85">
        <f t="shared" si="14"/>
        <v>1</v>
      </c>
    </row>
    <row r="460" spans="1:11" ht="15.75">
      <c r="A460" s="100">
        <v>457</v>
      </c>
      <c r="D460" s="407">
        <v>161215156</v>
      </c>
      <c r="E460" s="411" t="s">
        <v>416</v>
      </c>
      <c r="F460" s="225" t="s">
        <v>262</v>
      </c>
      <c r="H460" s="107"/>
      <c r="I460" s="103" t="s">
        <v>78</v>
      </c>
      <c r="J460" s="85">
        <f t="shared" si="15"/>
        <v>457</v>
      </c>
      <c r="K460" s="85">
        <f t="shared" si="14"/>
        <v>1</v>
      </c>
    </row>
    <row r="461" spans="1:11" ht="15.75">
      <c r="A461" s="100">
        <v>458</v>
      </c>
      <c r="D461" s="407">
        <v>161215159</v>
      </c>
      <c r="E461" s="411" t="s">
        <v>866</v>
      </c>
      <c r="F461" s="225" t="s">
        <v>121</v>
      </c>
      <c r="H461" s="107"/>
      <c r="I461" s="103" t="s">
        <v>78</v>
      </c>
      <c r="J461" s="85">
        <f t="shared" si="15"/>
        <v>458</v>
      </c>
      <c r="K461" s="85">
        <f t="shared" si="14"/>
        <v>1</v>
      </c>
    </row>
    <row r="462" spans="1:11" ht="15.75">
      <c r="A462" s="100">
        <v>459</v>
      </c>
      <c r="D462" s="407">
        <v>161215160</v>
      </c>
      <c r="E462" s="411" t="s">
        <v>2643</v>
      </c>
      <c r="F462" s="225" t="s">
        <v>121</v>
      </c>
      <c r="H462" s="107"/>
      <c r="I462" s="103" t="s">
        <v>78</v>
      </c>
      <c r="J462" s="85">
        <f t="shared" si="15"/>
        <v>459</v>
      </c>
      <c r="K462" s="85">
        <f t="shared" si="14"/>
        <v>1</v>
      </c>
    </row>
    <row r="463" spans="1:11" ht="15.75">
      <c r="A463" s="100">
        <v>460</v>
      </c>
      <c r="D463" s="407">
        <v>161216858</v>
      </c>
      <c r="E463" s="411" t="s">
        <v>281</v>
      </c>
      <c r="F463" s="225" t="s">
        <v>121</v>
      </c>
      <c r="H463" s="107"/>
      <c r="I463" s="103" t="s">
        <v>78</v>
      </c>
      <c r="J463" s="85">
        <f t="shared" si="15"/>
        <v>460</v>
      </c>
      <c r="K463" s="85">
        <f t="shared" si="14"/>
        <v>1</v>
      </c>
    </row>
    <row r="464" spans="1:11" ht="15.75">
      <c r="A464" s="100">
        <v>461</v>
      </c>
      <c r="D464" s="407">
        <v>161217484</v>
      </c>
      <c r="E464" s="411" t="s">
        <v>2644</v>
      </c>
      <c r="F464" s="225" t="s">
        <v>121</v>
      </c>
      <c r="H464" s="107"/>
      <c r="I464" s="103" t="s">
        <v>78</v>
      </c>
      <c r="J464" s="85">
        <f t="shared" si="15"/>
        <v>461</v>
      </c>
      <c r="K464" s="85">
        <f t="shared" si="14"/>
        <v>1</v>
      </c>
    </row>
    <row r="465" spans="1:11" ht="15.75">
      <c r="A465" s="100">
        <v>462</v>
      </c>
      <c r="D465" s="407">
        <v>161215163</v>
      </c>
      <c r="E465" s="411" t="s">
        <v>2645</v>
      </c>
      <c r="F465" s="225" t="s">
        <v>361</v>
      </c>
      <c r="H465" s="107"/>
      <c r="I465" s="103" t="s">
        <v>78</v>
      </c>
      <c r="J465" s="85">
        <f t="shared" si="15"/>
        <v>462</v>
      </c>
      <c r="K465" s="85">
        <f t="shared" si="14"/>
        <v>1</v>
      </c>
    </row>
    <row r="466" spans="1:11" ht="15.75">
      <c r="A466" s="100">
        <v>463</v>
      </c>
      <c r="D466" s="407">
        <v>161217595</v>
      </c>
      <c r="E466" s="411" t="s">
        <v>542</v>
      </c>
      <c r="F466" s="225" t="s">
        <v>361</v>
      </c>
      <c r="H466" s="107"/>
      <c r="I466" s="103" t="s">
        <v>78</v>
      </c>
      <c r="J466" s="85">
        <f t="shared" si="15"/>
        <v>463</v>
      </c>
      <c r="K466" s="85">
        <f t="shared" si="14"/>
        <v>1</v>
      </c>
    </row>
    <row r="467" spans="1:11" ht="15.75">
      <c r="A467" s="100">
        <v>464</v>
      </c>
      <c r="D467" s="407">
        <v>161217289</v>
      </c>
      <c r="E467" s="411" t="s">
        <v>281</v>
      </c>
      <c r="F467" s="225" t="s">
        <v>364</v>
      </c>
      <c r="H467" s="107"/>
      <c r="I467" s="103" t="s">
        <v>78</v>
      </c>
      <c r="J467" s="85">
        <f t="shared" si="15"/>
        <v>464</v>
      </c>
      <c r="K467" s="85">
        <f t="shared" si="14"/>
        <v>1</v>
      </c>
    </row>
    <row r="468" spans="1:11" ht="15.75">
      <c r="A468" s="100">
        <v>465</v>
      </c>
      <c r="D468" s="407">
        <v>161215171</v>
      </c>
      <c r="E468" s="411" t="s">
        <v>2646</v>
      </c>
      <c r="F468" s="225" t="s">
        <v>276</v>
      </c>
      <c r="H468" s="107"/>
      <c r="I468" s="103" t="s">
        <v>78</v>
      </c>
      <c r="J468" s="85">
        <f t="shared" si="15"/>
        <v>465</v>
      </c>
      <c r="K468" s="85">
        <f t="shared" si="14"/>
        <v>1</v>
      </c>
    </row>
    <row r="469" spans="1:11" ht="15.75">
      <c r="A469" s="100">
        <v>466</v>
      </c>
      <c r="D469" s="407">
        <v>161215172</v>
      </c>
      <c r="E469" s="411" t="s">
        <v>1010</v>
      </c>
      <c r="F469" s="225" t="s">
        <v>2647</v>
      </c>
      <c r="H469" s="107"/>
      <c r="I469" s="103" t="s">
        <v>78</v>
      </c>
      <c r="J469" s="85">
        <f t="shared" si="15"/>
        <v>466</v>
      </c>
      <c r="K469" s="85">
        <f t="shared" si="14"/>
        <v>1</v>
      </c>
    </row>
    <row r="470" spans="1:11" ht="15.75">
      <c r="A470" s="100">
        <v>467</v>
      </c>
      <c r="D470" s="407">
        <v>161215173</v>
      </c>
      <c r="E470" s="411" t="s">
        <v>1010</v>
      </c>
      <c r="F470" s="225" t="s">
        <v>282</v>
      </c>
      <c r="H470" s="107"/>
      <c r="I470" s="103" t="s">
        <v>78</v>
      </c>
      <c r="J470" s="85">
        <f t="shared" si="15"/>
        <v>467</v>
      </c>
      <c r="K470" s="85">
        <f t="shared" si="14"/>
        <v>1</v>
      </c>
    </row>
    <row r="471" spans="1:11" ht="15.75">
      <c r="A471" s="100">
        <v>468</v>
      </c>
      <c r="D471" s="407">
        <v>161217313</v>
      </c>
      <c r="E471" s="411" t="s">
        <v>2648</v>
      </c>
      <c r="F471" s="225" t="s">
        <v>379</v>
      </c>
      <c r="H471" s="107"/>
      <c r="I471" s="103" t="s">
        <v>78</v>
      </c>
      <c r="J471" s="85">
        <f t="shared" si="15"/>
        <v>468</v>
      </c>
      <c r="K471" s="85">
        <f t="shared" si="14"/>
        <v>1</v>
      </c>
    </row>
    <row r="472" spans="1:11" ht="15.75">
      <c r="A472" s="100">
        <v>469</v>
      </c>
      <c r="D472" s="407">
        <v>161216791</v>
      </c>
      <c r="E472" s="411" t="s">
        <v>272</v>
      </c>
      <c r="F472" s="225" t="s">
        <v>1043</v>
      </c>
      <c r="H472" s="107"/>
      <c r="I472" s="103" t="s">
        <v>78</v>
      </c>
      <c r="J472" s="85">
        <f t="shared" si="15"/>
        <v>469</v>
      </c>
      <c r="K472" s="85">
        <f t="shared" si="14"/>
        <v>1</v>
      </c>
    </row>
    <row r="473" spans="1:11" ht="15.75">
      <c r="A473" s="100">
        <v>470</v>
      </c>
      <c r="D473" s="407">
        <v>161215178</v>
      </c>
      <c r="E473" s="411" t="s">
        <v>2649</v>
      </c>
      <c r="F473" s="225" t="s">
        <v>1284</v>
      </c>
      <c r="H473" s="107"/>
      <c r="I473" s="103" t="s">
        <v>78</v>
      </c>
      <c r="J473" s="85">
        <f t="shared" si="15"/>
        <v>470</v>
      </c>
      <c r="K473" s="85">
        <f t="shared" si="14"/>
        <v>1</v>
      </c>
    </row>
    <row r="474" spans="1:11" ht="15.75">
      <c r="A474" s="100">
        <v>471</v>
      </c>
      <c r="D474" s="407">
        <v>161215181</v>
      </c>
      <c r="E474" s="411" t="s">
        <v>1670</v>
      </c>
      <c r="F474" s="225" t="s">
        <v>642</v>
      </c>
      <c r="H474" s="107"/>
      <c r="I474" s="103" t="s">
        <v>78</v>
      </c>
      <c r="J474" s="85">
        <f t="shared" si="15"/>
        <v>471</v>
      </c>
      <c r="K474" s="85">
        <f t="shared" si="14"/>
        <v>1</v>
      </c>
    </row>
    <row r="475" spans="1:11" ht="15.75">
      <c r="A475" s="100">
        <v>472</v>
      </c>
      <c r="D475" s="407">
        <v>161217626</v>
      </c>
      <c r="E475" s="411" t="s">
        <v>2650</v>
      </c>
      <c r="F475" s="225" t="s">
        <v>1602</v>
      </c>
      <c r="H475" s="107"/>
      <c r="I475" s="103" t="s">
        <v>78</v>
      </c>
      <c r="J475" s="85">
        <f t="shared" si="15"/>
        <v>472</v>
      </c>
      <c r="K475" s="85">
        <f t="shared" si="14"/>
        <v>1</v>
      </c>
    </row>
    <row r="476" spans="1:11" ht="15.75">
      <c r="A476" s="100">
        <v>473</v>
      </c>
      <c r="D476" s="407">
        <v>161215187</v>
      </c>
      <c r="E476" s="411" t="s">
        <v>1047</v>
      </c>
      <c r="F476" s="225" t="s">
        <v>2587</v>
      </c>
      <c r="H476" s="107"/>
      <c r="I476" s="103" t="s">
        <v>78</v>
      </c>
      <c r="J476" s="85">
        <f t="shared" si="15"/>
        <v>473</v>
      </c>
      <c r="K476" s="85">
        <f t="shared" si="14"/>
        <v>1</v>
      </c>
    </row>
    <row r="477" spans="1:11" ht="15.75">
      <c r="A477" s="100">
        <v>474</v>
      </c>
      <c r="D477" s="407">
        <v>151214579</v>
      </c>
      <c r="E477" s="411" t="s">
        <v>542</v>
      </c>
      <c r="F477" s="225" t="s">
        <v>2651</v>
      </c>
      <c r="H477" s="107"/>
      <c r="I477" s="103" t="s">
        <v>78</v>
      </c>
      <c r="J477" s="85">
        <f t="shared" si="15"/>
        <v>474</v>
      </c>
      <c r="K477" s="85">
        <f t="shared" si="14"/>
        <v>1</v>
      </c>
    </row>
    <row r="478" spans="1:11" ht="15.75">
      <c r="A478" s="100">
        <v>475</v>
      </c>
      <c r="D478" s="407">
        <v>161327399</v>
      </c>
      <c r="E478" s="411" t="s">
        <v>114</v>
      </c>
      <c r="F478" s="225" t="s">
        <v>652</v>
      </c>
      <c r="H478" s="107"/>
      <c r="I478" s="103" t="s">
        <v>78</v>
      </c>
      <c r="J478" s="85">
        <f t="shared" si="15"/>
        <v>475</v>
      </c>
      <c r="K478" s="85">
        <f t="shared" si="14"/>
        <v>1</v>
      </c>
    </row>
    <row r="479" spans="1:11" ht="15.75">
      <c r="A479" s="100">
        <v>476</v>
      </c>
      <c r="D479" s="407">
        <v>161217126</v>
      </c>
      <c r="E479" s="411" t="s">
        <v>1900</v>
      </c>
      <c r="F479" s="225" t="s">
        <v>288</v>
      </c>
      <c r="H479" s="107"/>
      <c r="I479" s="103" t="s">
        <v>78</v>
      </c>
      <c r="J479" s="85">
        <f t="shared" si="15"/>
        <v>476</v>
      </c>
      <c r="K479" s="85">
        <f t="shared" si="14"/>
        <v>1</v>
      </c>
    </row>
    <row r="480" spans="1:11" ht="15.75">
      <c r="A480" s="100">
        <v>477</v>
      </c>
      <c r="D480" s="407">
        <v>161217314</v>
      </c>
      <c r="E480" s="411" t="s">
        <v>1010</v>
      </c>
      <c r="F480" s="225" t="s">
        <v>288</v>
      </c>
      <c r="H480" s="107"/>
      <c r="I480" s="103" t="s">
        <v>78</v>
      </c>
      <c r="J480" s="85">
        <f t="shared" si="15"/>
        <v>477</v>
      </c>
      <c r="K480" s="85">
        <f t="shared" si="14"/>
        <v>1</v>
      </c>
    </row>
    <row r="481" spans="1:11" ht="15.75">
      <c r="A481" s="100">
        <v>478</v>
      </c>
      <c r="D481" s="407">
        <v>161216564</v>
      </c>
      <c r="E481" s="411" t="s">
        <v>2652</v>
      </c>
      <c r="F481" s="225" t="s">
        <v>396</v>
      </c>
      <c r="H481" s="107"/>
      <c r="I481" s="103" t="s">
        <v>78</v>
      </c>
      <c r="J481" s="85">
        <f t="shared" si="15"/>
        <v>478</v>
      </c>
      <c r="K481" s="85">
        <f t="shared" si="14"/>
        <v>1</v>
      </c>
    </row>
    <row r="482" spans="1:11" ht="15.75">
      <c r="A482" s="100">
        <v>479</v>
      </c>
      <c r="D482" s="407">
        <v>161215196</v>
      </c>
      <c r="E482" s="411" t="s">
        <v>2644</v>
      </c>
      <c r="F482" s="225" t="s">
        <v>786</v>
      </c>
      <c r="H482" s="107"/>
      <c r="I482" s="103" t="s">
        <v>78</v>
      </c>
      <c r="J482" s="85">
        <f t="shared" si="15"/>
        <v>479</v>
      </c>
      <c r="K482" s="85">
        <f t="shared" si="14"/>
        <v>1</v>
      </c>
    </row>
    <row r="483" spans="1:11" ht="15.75">
      <c r="A483" s="100">
        <v>480</v>
      </c>
      <c r="D483" s="407">
        <v>161215197</v>
      </c>
      <c r="E483" s="411" t="s">
        <v>2653</v>
      </c>
      <c r="F483" s="225" t="s">
        <v>786</v>
      </c>
      <c r="H483" s="107"/>
      <c r="I483" s="103" t="s">
        <v>78</v>
      </c>
      <c r="J483" s="85">
        <f t="shared" si="15"/>
        <v>480</v>
      </c>
      <c r="K483" s="85">
        <f t="shared" si="14"/>
        <v>1</v>
      </c>
    </row>
    <row r="484" spans="1:11" ht="15.75">
      <c r="A484" s="100">
        <v>481</v>
      </c>
      <c r="D484" s="407">
        <v>161215198</v>
      </c>
      <c r="E484" s="411" t="s">
        <v>2654</v>
      </c>
      <c r="F484" s="225" t="s">
        <v>480</v>
      </c>
      <c r="H484" s="107"/>
      <c r="I484" s="103" t="s">
        <v>78</v>
      </c>
      <c r="J484" s="85">
        <f t="shared" si="15"/>
        <v>481</v>
      </c>
      <c r="K484" s="85">
        <f t="shared" si="14"/>
        <v>1</v>
      </c>
    </row>
    <row r="485" spans="1:11" ht="15.75">
      <c r="A485" s="100">
        <v>482</v>
      </c>
      <c r="D485" s="407">
        <v>161215199</v>
      </c>
      <c r="E485" s="411" t="s">
        <v>992</v>
      </c>
      <c r="F485" s="225" t="s">
        <v>480</v>
      </c>
      <c r="H485" s="107"/>
      <c r="I485" s="103" t="s">
        <v>78</v>
      </c>
      <c r="J485" s="85">
        <f t="shared" si="15"/>
        <v>482</v>
      </c>
      <c r="K485" s="85">
        <f t="shared" si="14"/>
        <v>1</v>
      </c>
    </row>
    <row r="486" spans="1:11" ht="15.75">
      <c r="A486" s="100">
        <v>483</v>
      </c>
      <c r="D486" s="407">
        <v>161217031</v>
      </c>
      <c r="E486" s="411" t="s">
        <v>207</v>
      </c>
      <c r="F486" s="225" t="s">
        <v>480</v>
      </c>
      <c r="H486" s="107"/>
      <c r="I486" s="103" t="s">
        <v>78</v>
      </c>
      <c r="J486" s="85">
        <f t="shared" si="15"/>
        <v>483</v>
      </c>
      <c r="K486" s="85">
        <f t="shared" si="14"/>
        <v>1</v>
      </c>
    </row>
    <row r="487" spans="1:11" ht="15.75">
      <c r="A487" s="100">
        <v>484</v>
      </c>
      <c r="D487" s="407">
        <v>161217384</v>
      </c>
      <c r="E487" s="411" t="s">
        <v>615</v>
      </c>
      <c r="F487" s="225" t="s">
        <v>480</v>
      </c>
      <c r="H487" s="107"/>
      <c r="I487" s="103" t="s">
        <v>78</v>
      </c>
      <c r="J487" s="85">
        <f t="shared" si="15"/>
        <v>484</v>
      </c>
      <c r="K487" s="85">
        <f t="shared" si="14"/>
        <v>1</v>
      </c>
    </row>
    <row r="488" spans="1:11" ht="15.75">
      <c r="A488" s="100">
        <v>485</v>
      </c>
      <c r="D488" s="407">
        <v>161215200</v>
      </c>
      <c r="E488" s="411" t="s">
        <v>2655</v>
      </c>
      <c r="F488" s="225" t="s">
        <v>300</v>
      </c>
      <c r="H488" s="107"/>
      <c r="I488" s="103" t="s">
        <v>78</v>
      </c>
      <c r="J488" s="85">
        <f t="shared" si="15"/>
        <v>485</v>
      </c>
      <c r="K488" s="85">
        <f t="shared" si="14"/>
        <v>1</v>
      </c>
    </row>
    <row r="489" spans="1:11" ht="15.75">
      <c r="A489" s="100">
        <v>486</v>
      </c>
      <c r="D489" s="407">
        <v>161216731</v>
      </c>
      <c r="E489" s="411" t="s">
        <v>2656</v>
      </c>
      <c r="F489" s="225" t="s">
        <v>300</v>
      </c>
      <c r="H489" s="107"/>
      <c r="I489" s="103" t="s">
        <v>78</v>
      </c>
      <c r="J489" s="85">
        <f t="shared" si="15"/>
        <v>486</v>
      </c>
      <c r="K489" s="85">
        <f t="shared" si="14"/>
        <v>1</v>
      </c>
    </row>
    <row r="490" spans="1:11" ht="15.75">
      <c r="A490" s="100">
        <v>487</v>
      </c>
      <c r="D490" s="407">
        <v>161217487</v>
      </c>
      <c r="E490" s="411" t="s">
        <v>2317</v>
      </c>
      <c r="F490" s="225" t="s">
        <v>300</v>
      </c>
      <c r="H490" s="107"/>
      <c r="I490" s="103" t="s">
        <v>78</v>
      </c>
      <c r="J490" s="85">
        <f t="shared" si="15"/>
        <v>487</v>
      </c>
      <c r="K490" s="85">
        <f t="shared" si="14"/>
        <v>1</v>
      </c>
    </row>
    <row r="491" spans="1:11" ht="15.75">
      <c r="A491" s="100">
        <v>488</v>
      </c>
      <c r="D491" s="407">
        <v>161215203</v>
      </c>
      <c r="E491" s="411" t="s">
        <v>1055</v>
      </c>
      <c r="F491" s="225" t="s">
        <v>303</v>
      </c>
      <c r="H491" s="107"/>
      <c r="I491" s="103" t="s">
        <v>78</v>
      </c>
      <c r="J491" s="85">
        <f t="shared" si="15"/>
        <v>488</v>
      </c>
      <c r="K491" s="85">
        <f t="shared" si="14"/>
        <v>1</v>
      </c>
    </row>
    <row r="492" spans="1:11" ht="15.75">
      <c r="A492" s="100">
        <v>489</v>
      </c>
      <c r="D492" s="407">
        <v>161215204</v>
      </c>
      <c r="E492" s="411" t="s">
        <v>529</v>
      </c>
      <c r="F492" s="225" t="s">
        <v>303</v>
      </c>
      <c r="H492" s="107"/>
      <c r="I492" s="103" t="s">
        <v>78</v>
      </c>
      <c r="J492" s="85">
        <f t="shared" si="15"/>
        <v>489</v>
      </c>
      <c r="K492" s="85">
        <f t="shared" si="14"/>
        <v>1</v>
      </c>
    </row>
    <row r="493" spans="1:11" ht="15.75">
      <c r="A493" s="100">
        <v>490</v>
      </c>
      <c r="D493" s="407">
        <v>161215206</v>
      </c>
      <c r="E493" s="411" t="s">
        <v>2657</v>
      </c>
      <c r="F493" s="225" t="s">
        <v>303</v>
      </c>
      <c r="H493" s="107"/>
      <c r="I493" s="103" t="s">
        <v>78</v>
      </c>
      <c r="J493" s="85">
        <f t="shared" si="15"/>
        <v>490</v>
      </c>
      <c r="K493" s="85">
        <f t="shared" si="14"/>
        <v>1</v>
      </c>
    </row>
    <row r="494" spans="1:11" ht="15.75">
      <c r="A494" s="100">
        <v>491</v>
      </c>
      <c r="D494" s="407">
        <v>161215208</v>
      </c>
      <c r="E494" s="411" t="s">
        <v>2390</v>
      </c>
      <c r="F494" s="225" t="s">
        <v>303</v>
      </c>
      <c r="H494" s="107"/>
      <c r="I494" s="103" t="s">
        <v>78</v>
      </c>
      <c r="J494" s="85">
        <f t="shared" si="15"/>
        <v>491</v>
      </c>
      <c r="K494" s="85">
        <f t="shared" si="14"/>
        <v>1</v>
      </c>
    </row>
    <row r="495" spans="1:11" ht="15.75">
      <c r="A495" s="100">
        <v>492</v>
      </c>
      <c r="D495" s="407">
        <v>161215209</v>
      </c>
      <c r="E495" s="411" t="s">
        <v>692</v>
      </c>
      <c r="F495" s="225" t="s">
        <v>303</v>
      </c>
      <c r="H495" s="107"/>
      <c r="I495" s="103" t="s">
        <v>78</v>
      </c>
      <c r="J495" s="85">
        <f t="shared" si="15"/>
        <v>492</v>
      </c>
      <c r="K495" s="85">
        <f t="shared" si="14"/>
        <v>1</v>
      </c>
    </row>
    <row r="496" spans="1:11" ht="15.75">
      <c r="A496" s="100">
        <v>493</v>
      </c>
      <c r="D496" s="407">
        <v>161217508</v>
      </c>
      <c r="E496" s="411" t="s">
        <v>1574</v>
      </c>
      <c r="F496" s="225" t="s">
        <v>303</v>
      </c>
      <c r="H496" s="107"/>
      <c r="I496" s="103" t="s">
        <v>78</v>
      </c>
      <c r="J496" s="85">
        <f t="shared" si="15"/>
        <v>493</v>
      </c>
      <c r="K496" s="85">
        <f t="shared" si="14"/>
        <v>1</v>
      </c>
    </row>
    <row r="497" spans="1:11" ht="15.75">
      <c r="A497" s="100">
        <v>494</v>
      </c>
      <c r="D497" s="407">
        <v>161215210</v>
      </c>
      <c r="E497" s="411" t="s">
        <v>2658</v>
      </c>
      <c r="F497" s="225" t="s">
        <v>305</v>
      </c>
      <c r="H497" s="107"/>
      <c r="I497" s="103" t="s">
        <v>78</v>
      </c>
      <c r="J497" s="85">
        <f t="shared" si="15"/>
        <v>494</v>
      </c>
      <c r="K497" s="85">
        <f t="shared" si="14"/>
        <v>1</v>
      </c>
    </row>
    <row r="498" spans="1:11" ht="15.75">
      <c r="A498" s="100">
        <v>495</v>
      </c>
      <c r="D498" s="407">
        <v>161215212</v>
      </c>
      <c r="E498" s="411" t="s">
        <v>210</v>
      </c>
      <c r="F498" s="225" t="s">
        <v>305</v>
      </c>
      <c r="H498" s="107"/>
      <c r="I498" s="103" t="s">
        <v>78</v>
      </c>
      <c r="J498" s="85">
        <f t="shared" si="15"/>
        <v>495</v>
      </c>
      <c r="K498" s="85">
        <f t="shared" si="14"/>
        <v>1</v>
      </c>
    </row>
    <row r="499" spans="1:11" ht="15.75">
      <c r="A499" s="100">
        <v>496</v>
      </c>
      <c r="D499" s="407">
        <v>161215213</v>
      </c>
      <c r="E499" s="411" t="s">
        <v>675</v>
      </c>
      <c r="F499" s="225" t="s">
        <v>1241</v>
      </c>
      <c r="H499" s="107"/>
      <c r="I499" s="103" t="s">
        <v>78</v>
      </c>
      <c r="J499" s="85">
        <f t="shared" si="15"/>
        <v>496</v>
      </c>
      <c r="K499" s="85">
        <f t="shared" si="14"/>
        <v>1</v>
      </c>
    </row>
    <row r="500" spans="1:11" ht="15.75">
      <c r="A500" s="100">
        <v>497</v>
      </c>
      <c r="D500" s="407">
        <v>161215216</v>
      </c>
      <c r="E500" s="411" t="s">
        <v>2659</v>
      </c>
      <c r="F500" s="225" t="s">
        <v>565</v>
      </c>
      <c r="H500" s="107"/>
      <c r="I500" s="103" t="s">
        <v>78</v>
      </c>
      <c r="J500" s="85">
        <f t="shared" si="15"/>
        <v>497</v>
      </c>
      <c r="K500" s="85">
        <f t="shared" si="14"/>
        <v>1</v>
      </c>
    </row>
    <row r="501" spans="1:11" ht="15.75">
      <c r="A501" s="100">
        <v>498</v>
      </c>
      <c r="D501" s="407">
        <v>151324930</v>
      </c>
      <c r="E501" s="411" t="s">
        <v>1074</v>
      </c>
      <c r="F501" s="225" t="s">
        <v>911</v>
      </c>
      <c r="H501" s="107"/>
      <c r="I501" s="103" t="s">
        <v>78</v>
      </c>
      <c r="J501" s="85">
        <f t="shared" si="15"/>
        <v>498</v>
      </c>
      <c r="K501" s="85">
        <f t="shared" si="14"/>
        <v>1</v>
      </c>
    </row>
    <row r="502" spans="1:11" ht="15.75">
      <c r="A502" s="100">
        <v>499</v>
      </c>
      <c r="D502" s="407">
        <v>151216130</v>
      </c>
      <c r="E502" s="411" t="s">
        <v>1371</v>
      </c>
      <c r="F502" s="225" t="s">
        <v>218</v>
      </c>
      <c r="H502" s="107"/>
      <c r="I502" s="103" t="s">
        <v>78</v>
      </c>
      <c r="J502" s="85">
        <f t="shared" si="15"/>
        <v>499</v>
      </c>
      <c r="K502" s="85">
        <f t="shared" si="14"/>
        <v>1</v>
      </c>
    </row>
    <row r="503" spans="1:11" ht="15.75">
      <c r="A503" s="100">
        <v>500</v>
      </c>
      <c r="D503" s="407">
        <v>142211301</v>
      </c>
      <c r="E503" s="411" t="s">
        <v>2660</v>
      </c>
      <c r="F503" s="225" t="s">
        <v>2661</v>
      </c>
      <c r="H503" s="107"/>
      <c r="I503" s="103" t="s">
        <v>78</v>
      </c>
      <c r="J503" s="85">
        <f t="shared" si="15"/>
        <v>500</v>
      </c>
      <c r="K503" s="85">
        <f t="shared" si="14"/>
        <v>1</v>
      </c>
    </row>
    <row r="504" spans="1:11" ht="15.75">
      <c r="A504" s="100">
        <v>501</v>
      </c>
      <c r="D504" s="407">
        <v>161217032</v>
      </c>
      <c r="E504" s="411" t="s">
        <v>2662</v>
      </c>
      <c r="F504" s="225" t="s">
        <v>308</v>
      </c>
      <c r="H504" s="107"/>
      <c r="I504" s="103" t="s">
        <v>78</v>
      </c>
      <c r="J504" s="85">
        <f t="shared" si="15"/>
        <v>501</v>
      </c>
      <c r="K504" s="85">
        <f t="shared" si="14"/>
        <v>1</v>
      </c>
    </row>
    <row r="505" spans="1:11" ht="15.75">
      <c r="A505" s="100">
        <v>502</v>
      </c>
      <c r="D505" s="407">
        <v>161216565</v>
      </c>
      <c r="E505" s="411" t="s">
        <v>791</v>
      </c>
      <c r="F505" s="225" t="s">
        <v>311</v>
      </c>
      <c r="H505" s="107"/>
      <c r="I505" s="103" t="s">
        <v>78</v>
      </c>
      <c r="J505" s="85">
        <f t="shared" si="15"/>
        <v>502</v>
      </c>
      <c r="K505" s="85">
        <f t="shared" si="14"/>
        <v>1</v>
      </c>
    </row>
    <row r="506" spans="1:11" ht="15.75">
      <c r="A506" s="100">
        <v>503</v>
      </c>
      <c r="D506" s="407">
        <v>161325836</v>
      </c>
      <c r="E506" s="411" t="s">
        <v>681</v>
      </c>
      <c r="F506" s="225" t="s">
        <v>2663</v>
      </c>
      <c r="H506" s="107"/>
      <c r="I506" s="103" t="s">
        <v>78</v>
      </c>
      <c r="J506" s="85">
        <f t="shared" si="15"/>
        <v>503</v>
      </c>
      <c r="K506" s="85">
        <f t="shared" si="14"/>
        <v>1</v>
      </c>
    </row>
    <row r="507" spans="1:11" ht="15.75">
      <c r="A507" s="100">
        <v>504</v>
      </c>
      <c r="D507" s="407">
        <v>161325218</v>
      </c>
      <c r="E507" s="411" t="s">
        <v>2664</v>
      </c>
      <c r="F507" s="225" t="s">
        <v>1348</v>
      </c>
      <c r="H507" s="107"/>
      <c r="I507" s="103" t="s">
        <v>78</v>
      </c>
      <c r="J507" s="85">
        <f t="shared" si="15"/>
        <v>504</v>
      </c>
      <c r="K507" s="85">
        <f t="shared" si="14"/>
        <v>1</v>
      </c>
    </row>
    <row r="508" spans="1:11" ht="15.75">
      <c r="A508" s="100">
        <v>505</v>
      </c>
      <c r="D508" s="407">
        <v>161327291</v>
      </c>
      <c r="E508" s="411" t="s">
        <v>2052</v>
      </c>
      <c r="F508" s="225" t="s">
        <v>1348</v>
      </c>
      <c r="H508" s="107"/>
      <c r="I508" s="103" t="s">
        <v>78</v>
      </c>
      <c r="J508" s="85">
        <f t="shared" si="15"/>
        <v>505</v>
      </c>
      <c r="K508" s="85">
        <f t="shared" si="14"/>
        <v>1</v>
      </c>
    </row>
    <row r="509" spans="1:11" ht="15.75">
      <c r="A509" s="100">
        <v>506</v>
      </c>
      <c r="D509" s="407">
        <v>161327489</v>
      </c>
      <c r="E509" s="411" t="s">
        <v>350</v>
      </c>
      <c r="F509" s="225" t="s">
        <v>1348</v>
      </c>
      <c r="H509" s="107"/>
      <c r="I509" s="103" t="s">
        <v>78</v>
      </c>
      <c r="J509" s="85">
        <f t="shared" si="15"/>
        <v>506</v>
      </c>
      <c r="K509" s="85">
        <f t="shared" si="14"/>
        <v>1</v>
      </c>
    </row>
    <row r="510" spans="1:11" ht="15.75">
      <c r="A510" s="100">
        <v>507</v>
      </c>
      <c r="D510" s="407">
        <v>161325220</v>
      </c>
      <c r="E510" s="411" t="s">
        <v>2665</v>
      </c>
      <c r="F510" s="225" t="s">
        <v>2335</v>
      </c>
      <c r="H510" s="107"/>
      <c r="I510" s="103" t="s">
        <v>78</v>
      </c>
      <c r="J510" s="85">
        <f t="shared" si="15"/>
        <v>507</v>
      </c>
      <c r="K510" s="85">
        <f t="shared" si="14"/>
        <v>1</v>
      </c>
    </row>
    <row r="511" spans="1:11" ht="15.75">
      <c r="A511" s="100">
        <v>508</v>
      </c>
      <c r="D511" s="407">
        <v>161325222</v>
      </c>
      <c r="E511" s="411" t="s">
        <v>602</v>
      </c>
      <c r="F511" s="225" t="s">
        <v>486</v>
      </c>
      <c r="H511" s="107"/>
      <c r="I511" s="103" t="s">
        <v>78</v>
      </c>
      <c r="J511" s="85">
        <f t="shared" si="15"/>
        <v>508</v>
      </c>
      <c r="K511" s="85">
        <f t="shared" si="14"/>
        <v>1</v>
      </c>
    </row>
    <row r="512" spans="1:11" ht="15.75">
      <c r="A512" s="100">
        <v>509</v>
      </c>
      <c r="D512" s="407">
        <v>161325227</v>
      </c>
      <c r="E512" s="411" t="s">
        <v>2666</v>
      </c>
      <c r="F512" s="225" t="s">
        <v>486</v>
      </c>
      <c r="H512" s="107"/>
      <c r="I512" s="103" t="s">
        <v>78</v>
      </c>
      <c r="J512" s="85">
        <f t="shared" si="15"/>
        <v>509</v>
      </c>
      <c r="K512" s="85">
        <f t="shared" si="14"/>
        <v>1</v>
      </c>
    </row>
    <row r="513" spans="1:11" ht="15.75">
      <c r="A513" s="100">
        <v>510</v>
      </c>
      <c r="D513" s="407">
        <v>161325228</v>
      </c>
      <c r="E513" s="411" t="s">
        <v>2667</v>
      </c>
      <c r="F513" s="225" t="s">
        <v>486</v>
      </c>
      <c r="H513" s="107"/>
      <c r="I513" s="103" t="s">
        <v>78</v>
      </c>
      <c r="J513" s="85">
        <f t="shared" si="15"/>
        <v>510</v>
      </c>
      <c r="K513" s="85">
        <f t="shared" si="14"/>
        <v>1</v>
      </c>
    </row>
    <row r="514" spans="1:11" ht="15.75">
      <c r="A514" s="100">
        <v>511</v>
      </c>
      <c r="D514" s="407">
        <v>161325229</v>
      </c>
      <c r="E514" s="411" t="s">
        <v>989</v>
      </c>
      <c r="F514" s="225" t="s">
        <v>486</v>
      </c>
      <c r="H514" s="107"/>
      <c r="I514" s="103" t="s">
        <v>78</v>
      </c>
      <c r="J514" s="85">
        <f t="shared" si="15"/>
        <v>511</v>
      </c>
      <c r="K514" s="85">
        <f t="shared" si="14"/>
        <v>1</v>
      </c>
    </row>
    <row r="515" spans="1:11" ht="15.75">
      <c r="A515" s="100">
        <v>512</v>
      </c>
      <c r="D515" s="407">
        <v>161325230</v>
      </c>
      <c r="E515" s="411" t="s">
        <v>1587</v>
      </c>
      <c r="F515" s="225" t="s">
        <v>486</v>
      </c>
      <c r="H515" s="107"/>
      <c r="I515" s="103" t="s">
        <v>78</v>
      </c>
      <c r="J515" s="85">
        <f t="shared" si="15"/>
        <v>512</v>
      </c>
      <c r="K515" s="85">
        <f t="shared" si="14"/>
        <v>1</v>
      </c>
    </row>
    <row r="516" spans="1:11" ht="15.75">
      <c r="A516" s="100">
        <v>513</v>
      </c>
      <c r="D516" s="407">
        <v>161325232</v>
      </c>
      <c r="E516" s="411" t="s">
        <v>2254</v>
      </c>
      <c r="F516" s="225" t="s">
        <v>486</v>
      </c>
      <c r="H516" s="107"/>
      <c r="I516" s="103" t="s">
        <v>78</v>
      </c>
      <c r="J516" s="85">
        <f t="shared" si="15"/>
        <v>513</v>
      </c>
      <c r="K516" s="85">
        <f t="shared" ref="K516:K579" si="16">COUNTIF($D$4:$D$889,D516)</f>
        <v>1</v>
      </c>
    </row>
    <row r="517" spans="1:11" ht="15.75">
      <c r="A517" s="100">
        <v>514</v>
      </c>
      <c r="D517" s="407">
        <v>161327445</v>
      </c>
      <c r="E517" s="411" t="s">
        <v>1366</v>
      </c>
      <c r="F517" s="225" t="s">
        <v>486</v>
      </c>
      <c r="H517" s="107"/>
      <c r="I517" s="103" t="s">
        <v>78</v>
      </c>
      <c r="J517" s="85">
        <f t="shared" ref="J517:J580" si="17">IF(H517&lt;&gt;H516,1,J516+1)</f>
        <v>514</v>
      </c>
      <c r="K517" s="85">
        <f t="shared" si="16"/>
        <v>1</v>
      </c>
    </row>
    <row r="518" spans="1:11" ht="15.75">
      <c r="A518" s="100">
        <v>515</v>
      </c>
      <c r="D518" s="407">
        <v>161446046</v>
      </c>
      <c r="E518" s="411" t="s">
        <v>1231</v>
      </c>
      <c r="F518" s="225" t="s">
        <v>486</v>
      </c>
      <c r="H518" s="107"/>
      <c r="I518" s="103" t="s">
        <v>78</v>
      </c>
      <c r="J518" s="85">
        <f t="shared" si="17"/>
        <v>515</v>
      </c>
      <c r="K518" s="85">
        <f t="shared" si="16"/>
        <v>1</v>
      </c>
    </row>
    <row r="519" spans="1:11" ht="15.75">
      <c r="A519" s="100">
        <v>516</v>
      </c>
      <c r="D519" s="407">
        <v>161327330</v>
      </c>
      <c r="E519" s="411" t="s">
        <v>1496</v>
      </c>
      <c r="F519" s="225" t="s">
        <v>2668</v>
      </c>
      <c r="H519" s="107"/>
      <c r="I519" s="103" t="s">
        <v>78</v>
      </c>
      <c r="J519" s="85">
        <f t="shared" si="17"/>
        <v>516</v>
      </c>
      <c r="K519" s="85">
        <f t="shared" si="16"/>
        <v>1</v>
      </c>
    </row>
    <row r="520" spans="1:11" ht="15.75">
      <c r="A520" s="100">
        <v>517</v>
      </c>
      <c r="D520" s="407">
        <v>161327447</v>
      </c>
      <c r="E520" s="411" t="s">
        <v>2669</v>
      </c>
      <c r="F520" s="225" t="s">
        <v>914</v>
      </c>
      <c r="H520" s="107"/>
      <c r="I520" s="103" t="s">
        <v>78</v>
      </c>
      <c r="J520" s="85">
        <f t="shared" si="17"/>
        <v>517</v>
      </c>
      <c r="K520" s="85">
        <f t="shared" si="16"/>
        <v>1</v>
      </c>
    </row>
    <row r="521" spans="1:11" ht="15.75">
      <c r="A521" s="100">
        <v>518</v>
      </c>
      <c r="D521" s="407">
        <v>161325246</v>
      </c>
      <c r="E521" s="411" t="s">
        <v>393</v>
      </c>
      <c r="F521" s="225" t="s">
        <v>408</v>
      </c>
      <c r="H521" s="107"/>
      <c r="I521" s="103" t="s">
        <v>78</v>
      </c>
      <c r="J521" s="85">
        <f t="shared" si="17"/>
        <v>518</v>
      </c>
      <c r="K521" s="85">
        <f t="shared" si="16"/>
        <v>1</v>
      </c>
    </row>
    <row r="522" spans="1:11" ht="15.75">
      <c r="A522" s="100">
        <v>519</v>
      </c>
      <c r="D522" s="407">
        <v>161325248</v>
      </c>
      <c r="E522" s="411" t="s">
        <v>304</v>
      </c>
      <c r="F522" s="225" t="s">
        <v>2670</v>
      </c>
      <c r="H522" s="107"/>
      <c r="I522" s="103" t="s">
        <v>78</v>
      </c>
      <c r="J522" s="85">
        <f t="shared" si="17"/>
        <v>519</v>
      </c>
      <c r="K522" s="85">
        <f t="shared" si="16"/>
        <v>1</v>
      </c>
    </row>
    <row r="523" spans="1:11" ht="15.75">
      <c r="A523" s="100">
        <v>520</v>
      </c>
      <c r="D523" s="407">
        <v>161325251</v>
      </c>
      <c r="E523" s="411" t="s">
        <v>2056</v>
      </c>
      <c r="F523" s="225" t="s">
        <v>1118</v>
      </c>
      <c r="H523" s="107"/>
      <c r="I523" s="103" t="s">
        <v>78</v>
      </c>
      <c r="J523" s="85">
        <f t="shared" si="17"/>
        <v>520</v>
      </c>
      <c r="K523" s="85">
        <f t="shared" si="16"/>
        <v>1</v>
      </c>
    </row>
    <row r="524" spans="1:11" ht="15.75">
      <c r="A524" s="100">
        <v>521</v>
      </c>
      <c r="D524" s="407">
        <v>161325254</v>
      </c>
      <c r="E524" s="411" t="s">
        <v>534</v>
      </c>
      <c r="F524" s="225" t="s">
        <v>1579</v>
      </c>
      <c r="H524" s="107"/>
      <c r="I524" s="103" t="s">
        <v>78</v>
      </c>
      <c r="J524" s="85">
        <f t="shared" si="17"/>
        <v>521</v>
      </c>
      <c r="K524" s="85">
        <f t="shared" si="16"/>
        <v>1</v>
      </c>
    </row>
    <row r="525" spans="1:11" ht="15.75">
      <c r="A525" s="100">
        <v>522</v>
      </c>
      <c r="D525" s="407">
        <v>161327217</v>
      </c>
      <c r="E525" s="411" t="s">
        <v>688</v>
      </c>
      <c r="F525" s="225" t="s">
        <v>1579</v>
      </c>
      <c r="H525" s="107"/>
      <c r="I525" s="103" t="s">
        <v>78</v>
      </c>
      <c r="J525" s="85">
        <f t="shared" si="17"/>
        <v>522</v>
      </c>
      <c r="K525" s="85">
        <f t="shared" si="16"/>
        <v>1</v>
      </c>
    </row>
    <row r="526" spans="1:11" ht="15.75">
      <c r="A526" s="100">
        <v>523</v>
      </c>
      <c r="D526" s="407">
        <v>161325255</v>
      </c>
      <c r="E526" s="411" t="s">
        <v>1010</v>
      </c>
      <c r="F526" s="225" t="s">
        <v>1298</v>
      </c>
      <c r="H526" s="107"/>
      <c r="I526" s="103" t="s">
        <v>78</v>
      </c>
      <c r="J526" s="85">
        <f t="shared" si="17"/>
        <v>523</v>
      </c>
      <c r="K526" s="85">
        <f t="shared" si="16"/>
        <v>1</v>
      </c>
    </row>
    <row r="527" spans="1:11" ht="15.75">
      <c r="A527" s="100">
        <v>524</v>
      </c>
      <c r="D527" s="407">
        <v>161327034</v>
      </c>
      <c r="E527" s="411" t="s">
        <v>2671</v>
      </c>
      <c r="F527" s="225" t="s">
        <v>2672</v>
      </c>
      <c r="H527" s="107"/>
      <c r="I527" s="103" t="s">
        <v>78</v>
      </c>
      <c r="J527" s="85">
        <f t="shared" si="17"/>
        <v>524</v>
      </c>
      <c r="K527" s="85">
        <f t="shared" si="16"/>
        <v>1</v>
      </c>
    </row>
    <row r="528" spans="1:11" ht="15.75">
      <c r="A528" s="100">
        <v>525</v>
      </c>
      <c r="D528" s="407">
        <v>161325258</v>
      </c>
      <c r="E528" s="411" t="s">
        <v>2193</v>
      </c>
      <c r="F528" s="225" t="s">
        <v>1470</v>
      </c>
      <c r="H528" s="107"/>
      <c r="I528" s="103" t="s">
        <v>78</v>
      </c>
      <c r="J528" s="85">
        <f t="shared" si="17"/>
        <v>525</v>
      </c>
      <c r="K528" s="85">
        <f t="shared" si="16"/>
        <v>1</v>
      </c>
    </row>
    <row r="529" spans="1:11" ht="15.75">
      <c r="A529" s="100">
        <v>526</v>
      </c>
      <c r="D529" s="387">
        <v>161326466</v>
      </c>
      <c r="E529" s="208" t="s">
        <v>1357</v>
      </c>
      <c r="F529" s="209" t="s">
        <v>1470</v>
      </c>
      <c r="H529" s="107"/>
      <c r="I529" s="103" t="s">
        <v>78</v>
      </c>
      <c r="J529" s="85">
        <f t="shared" si="17"/>
        <v>526</v>
      </c>
      <c r="K529" s="85">
        <f t="shared" si="16"/>
        <v>1</v>
      </c>
    </row>
    <row r="530" spans="1:11" ht="15.75">
      <c r="A530" s="100">
        <v>527</v>
      </c>
      <c r="D530" s="387">
        <v>161327448</v>
      </c>
      <c r="E530" s="208" t="s">
        <v>2673</v>
      </c>
      <c r="F530" s="209" t="s">
        <v>1470</v>
      </c>
      <c r="H530" s="107"/>
      <c r="I530" s="103" t="s">
        <v>78</v>
      </c>
      <c r="J530" s="85">
        <f t="shared" si="17"/>
        <v>527</v>
      </c>
      <c r="K530" s="85">
        <f t="shared" si="16"/>
        <v>1</v>
      </c>
    </row>
    <row r="531" spans="1:11" ht="15.75">
      <c r="A531" s="100">
        <v>528</v>
      </c>
      <c r="D531" s="387">
        <v>161326970</v>
      </c>
      <c r="E531" s="208" t="s">
        <v>2674</v>
      </c>
      <c r="F531" s="209" t="s">
        <v>184</v>
      </c>
      <c r="H531" s="107"/>
      <c r="I531" s="103" t="s">
        <v>78</v>
      </c>
      <c r="J531" s="85">
        <f t="shared" si="17"/>
        <v>528</v>
      </c>
      <c r="K531" s="85">
        <f t="shared" si="16"/>
        <v>1</v>
      </c>
    </row>
    <row r="532" spans="1:11" ht="15.75">
      <c r="A532" s="100">
        <v>529</v>
      </c>
      <c r="D532" s="407">
        <v>161325261</v>
      </c>
      <c r="E532" s="411" t="s">
        <v>2195</v>
      </c>
      <c r="F532" s="225" t="s">
        <v>424</v>
      </c>
      <c r="H532" s="107"/>
      <c r="I532" s="103" t="s">
        <v>78</v>
      </c>
      <c r="J532" s="85">
        <f t="shared" si="17"/>
        <v>529</v>
      </c>
      <c r="K532" s="85">
        <f t="shared" si="16"/>
        <v>1</v>
      </c>
    </row>
    <row r="533" spans="1:11" ht="15.75">
      <c r="A533" s="100">
        <v>530</v>
      </c>
      <c r="D533" s="387">
        <v>161327218</v>
      </c>
      <c r="E533" s="208" t="s">
        <v>443</v>
      </c>
      <c r="F533" s="209" t="s">
        <v>424</v>
      </c>
      <c r="H533" s="107"/>
      <c r="I533" s="103" t="s">
        <v>78</v>
      </c>
      <c r="J533" s="85">
        <f t="shared" si="17"/>
        <v>530</v>
      </c>
      <c r="K533" s="85">
        <f t="shared" si="16"/>
        <v>1</v>
      </c>
    </row>
    <row r="534" spans="1:11" ht="15.75">
      <c r="A534" s="100">
        <v>531</v>
      </c>
      <c r="D534" s="407">
        <v>161325263</v>
      </c>
      <c r="E534" s="411" t="s">
        <v>287</v>
      </c>
      <c r="F534" s="225" t="s">
        <v>2675</v>
      </c>
      <c r="H534" s="107"/>
      <c r="I534" s="103" t="s">
        <v>78</v>
      </c>
      <c r="J534" s="85">
        <f t="shared" si="17"/>
        <v>531</v>
      </c>
      <c r="K534" s="85">
        <f t="shared" si="16"/>
        <v>1</v>
      </c>
    </row>
    <row r="535" spans="1:11" ht="15.75">
      <c r="A535" s="100">
        <v>532</v>
      </c>
      <c r="D535" s="407">
        <v>161325264</v>
      </c>
      <c r="E535" s="411" t="s">
        <v>2498</v>
      </c>
      <c r="F535" s="225" t="s">
        <v>2675</v>
      </c>
      <c r="H535" s="107"/>
      <c r="I535" s="103" t="s">
        <v>78</v>
      </c>
      <c r="J535" s="85">
        <f t="shared" si="17"/>
        <v>532</v>
      </c>
      <c r="K535" s="85">
        <f t="shared" si="16"/>
        <v>1</v>
      </c>
    </row>
    <row r="536" spans="1:11" ht="15.75">
      <c r="A536" s="100">
        <v>533</v>
      </c>
      <c r="D536" s="421">
        <v>161325265</v>
      </c>
      <c r="E536" s="422" t="s">
        <v>695</v>
      </c>
      <c r="F536" s="423" t="s">
        <v>2676</v>
      </c>
      <c r="H536" s="107"/>
      <c r="I536" s="103" t="s">
        <v>78</v>
      </c>
      <c r="J536" s="85">
        <f t="shared" si="17"/>
        <v>533</v>
      </c>
      <c r="K536" s="85">
        <f t="shared" si="16"/>
        <v>1</v>
      </c>
    </row>
    <row r="537" spans="1:11" ht="15.75">
      <c r="A537" s="100">
        <v>534</v>
      </c>
      <c r="D537" s="421">
        <v>161326567</v>
      </c>
      <c r="E537" s="422" t="s">
        <v>198</v>
      </c>
      <c r="F537" s="423" t="s">
        <v>1122</v>
      </c>
      <c r="H537" s="107"/>
      <c r="I537" s="103" t="s">
        <v>78</v>
      </c>
      <c r="J537" s="85">
        <f t="shared" si="17"/>
        <v>534</v>
      </c>
      <c r="K537" s="85">
        <f t="shared" si="16"/>
        <v>1</v>
      </c>
    </row>
    <row r="538" spans="1:11" ht="15.75">
      <c r="A538" s="100">
        <v>535</v>
      </c>
      <c r="D538" s="421">
        <v>151325064</v>
      </c>
      <c r="E538" s="422" t="s">
        <v>2677</v>
      </c>
      <c r="F538" s="423" t="s">
        <v>495</v>
      </c>
      <c r="H538" s="107"/>
      <c r="I538" s="103" t="s">
        <v>78</v>
      </c>
      <c r="J538" s="85">
        <f t="shared" si="17"/>
        <v>535</v>
      </c>
      <c r="K538" s="85">
        <f t="shared" si="16"/>
        <v>1</v>
      </c>
    </row>
    <row r="539" spans="1:11" ht="15.75">
      <c r="A539" s="100">
        <v>536</v>
      </c>
      <c r="D539" s="421">
        <v>161325268</v>
      </c>
      <c r="E539" s="422" t="s">
        <v>2678</v>
      </c>
      <c r="F539" s="423" t="s">
        <v>2505</v>
      </c>
      <c r="H539" s="107"/>
      <c r="I539" s="103" t="s">
        <v>78</v>
      </c>
      <c r="J539" s="85">
        <f t="shared" si="17"/>
        <v>536</v>
      </c>
      <c r="K539" s="85">
        <f t="shared" si="16"/>
        <v>1</v>
      </c>
    </row>
    <row r="540" spans="1:11" ht="15.75">
      <c r="A540" s="100">
        <v>537</v>
      </c>
      <c r="D540" s="421">
        <v>161327511</v>
      </c>
      <c r="E540" s="422" t="s">
        <v>2679</v>
      </c>
      <c r="F540" s="423" t="s">
        <v>2680</v>
      </c>
      <c r="H540" s="107"/>
      <c r="I540" s="103" t="s">
        <v>78</v>
      </c>
      <c r="J540" s="85">
        <f t="shared" si="17"/>
        <v>537</v>
      </c>
      <c r="K540" s="85">
        <f t="shared" si="16"/>
        <v>1</v>
      </c>
    </row>
    <row r="541" spans="1:11" ht="15.75">
      <c r="A541" s="100">
        <v>538</v>
      </c>
      <c r="D541" s="424">
        <v>151324815</v>
      </c>
      <c r="E541" s="425" t="s">
        <v>607</v>
      </c>
      <c r="F541" s="426" t="s">
        <v>1983</v>
      </c>
      <c r="H541" s="107"/>
      <c r="I541" s="103" t="s">
        <v>78</v>
      </c>
      <c r="J541" s="85">
        <f t="shared" si="17"/>
        <v>538</v>
      </c>
      <c r="K541" s="85">
        <f t="shared" si="16"/>
        <v>1</v>
      </c>
    </row>
    <row r="542" spans="1:11" ht="15.75">
      <c r="A542" s="100">
        <v>539</v>
      </c>
      <c r="D542" s="421">
        <v>161135891</v>
      </c>
      <c r="E542" s="422" t="s">
        <v>2681</v>
      </c>
      <c r="F542" s="423" t="s">
        <v>2409</v>
      </c>
      <c r="H542" s="107"/>
      <c r="I542" s="103" t="s">
        <v>78</v>
      </c>
      <c r="J542" s="85">
        <f t="shared" si="17"/>
        <v>539</v>
      </c>
      <c r="K542" s="85">
        <f t="shared" si="16"/>
        <v>1</v>
      </c>
    </row>
    <row r="543" spans="1:11" ht="15.75">
      <c r="A543" s="100">
        <v>540</v>
      </c>
      <c r="D543" s="421">
        <v>161327512</v>
      </c>
      <c r="E543" s="422" t="s">
        <v>2682</v>
      </c>
      <c r="F543" s="423" t="s">
        <v>2409</v>
      </c>
      <c r="H543" s="107"/>
      <c r="I543" s="103" t="s">
        <v>78</v>
      </c>
      <c r="J543" s="85">
        <f t="shared" si="17"/>
        <v>540</v>
      </c>
      <c r="K543" s="85">
        <f t="shared" si="16"/>
        <v>1</v>
      </c>
    </row>
    <row r="544" spans="1:11" ht="15.75">
      <c r="A544" s="100">
        <v>541</v>
      </c>
      <c r="D544" s="424">
        <v>161325271</v>
      </c>
      <c r="E544" s="425" t="s">
        <v>668</v>
      </c>
      <c r="F544" s="426" t="s">
        <v>193</v>
      </c>
      <c r="H544" s="107"/>
      <c r="I544" s="103" t="s">
        <v>78</v>
      </c>
      <c r="J544" s="85">
        <f t="shared" si="17"/>
        <v>541</v>
      </c>
      <c r="K544" s="85">
        <f t="shared" si="16"/>
        <v>1</v>
      </c>
    </row>
    <row r="545" spans="1:11" ht="15.75">
      <c r="A545" s="100">
        <v>542</v>
      </c>
      <c r="D545" s="427">
        <v>161327332</v>
      </c>
      <c r="E545" s="428" t="s">
        <v>2683</v>
      </c>
      <c r="F545" s="429" t="s">
        <v>193</v>
      </c>
      <c r="H545" s="107"/>
      <c r="I545" s="103" t="s">
        <v>78</v>
      </c>
      <c r="J545" s="85">
        <f t="shared" si="17"/>
        <v>542</v>
      </c>
      <c r="K545" s="85">
        <f t="shared" si="16"/>
        <v>1</v>
      </c>
    </row>
    <row r="546" spans="1:11" ht="15.75">
      <c r="A546" s="100">
        <v>543</v>
      </c>
      <c r="D546" s="421">
        <v>161325273</v>
      </c>
      <c r="E546" s="422" t="s">
        <v>1629</v>
      </c>
      <c r="F546" s="423" t="s">
        <v>323</v>
      </c>
      <c r="H546" s="107"/>
      <c r="I546" s="103" t="s">
        <v>78</v>
      </c>
      <c r="J546" s="85">
        <f t="shared" si="17"/>
        <v>543</v>
      </c>
      <c r="K546" s="85">
        <f t="shared" si="16"/>
        <v>1</v>
      </c>
    </row>
    <row r="547" spans="1:11" ht="15.75">
      <c r="A547" s="100">
        <v>544</v>
      </c>
      <c r="D547" s="421">
        <v>161325274</v>
      </c>
      <c r="E547" s="422" t="s">
        <v>2684</v>
      </c>
      <c r="F547" s="423" t="s">
        <v>323</v>
      </c>
      <c r="H547" s="107"/>
      <c r="I547" s="103" t="s">
        <v>78</v>
      </c>
      <c r="J547" s="85">
        <f t="shared" si="17"/>
        <v>544</v>
      </c>
      <c r="K547" s="85">
        <f t="shared" si="16"/>
        <v>1</v>
      </c>
    </row>
    <row r="548" spans="1:11" ht="15.75">
      <c r="A548" s="100">
        <v>545</v>
      </c>
      <c r="D548" s="421">
        <v>161325275</v>
      </c>
      <c r="E548" s="422" t="s">
        <v>322</v>
      </c>
      <c r="F548" s="430" t="s">
        <v>323</v>
      </c>
      <c r="H548" s="107"/>
      <c r="I548" s="103" t="s">
        <v>78</v>
      </c>
      <c r="J548" s="85">
        <f t="shared" si="17"/>
        <v>545</v>
      </c>
      <c r="K548" s="85">
        <f t="shared" si="16"/>
        <v>1</v>
      </c>
    </row>
    <row r="549" spans="1:11" ht="15.75">
      <c r="A549" s="100">
        <v>546</v>
      </c>
      <c r="D549" s="421">
        <v>161326467</v>
      </c>
      <c r="E549" s="422" t="s">
        <v>471</v>
      </c>
      <c r="F549" s="430" t="s">
        <v>323</v>
      </c>
      <c r="H549" s="107"/>
      <c r="I549" s="103" t="s">
        <v>78</v>
      </c>
      <c r="J549" s="85">
        <f t="shared" si="17"/>
        <v>546</v>
      </c>
      <c r="K549" s="85">
        <f t="shared" si="16"/>
        <v>1</v>
      </c>
    </row>
    <row r="550" spans="1:11" ht="15.75">
      <c r="A550" s="100">
        <v>547</v>
      </c>
      <c r="D550" s="421">
        <v>161327035</v>
      </c>
      <c r="E550" s="422" t="s">
        <v>2273</v>
      </c>
      <c r="F550" s="430" t="s">
        <v>323</v>
      </c>
      <c r="H550" s="107"/>
      <c r="I550" s="103" t="s">
        <v>78</v>
      </c>
      <c r="J550" s="85">
        <f t="shared" si="17"/>
        <v>547</v>
      </c>
      <c r="K550" s="85">
        <f t="shared" si="16"/>
        <v>1</v>
      </c>
    </row>
    <row r="551" spans="1:11" ht="15.75">
      <c r="A551" s="100">
        <v>548</v>
      </c>
      <c r="D551" s="421">
        <v>161327220</v>
      </c>
      <c r="E551" s="422" t="s">
        <v>2685</v>
      </c>
      <c r="F551" s="430" t="s">
        <v>323</v>
      </c>
      <c r="H551" s="107"/>
      <c r="I551" s="103" t="s">
        <v>78</v>
      </c>
      <c r="J551" s="85">
        <f t="shared" si="17"/>
        <v>548</v>
      </c>
      <c r="K551" s="85">
        <f t="shared" si="16"/>
        <v>1</v>
      </c>
    </row>
    <row r="552" spans="1:11" ht="15.75">
      <c r="A552" s="100">
        <v>549</v>
      </c>
      <c r="D552" s="421">
        <v>161326968</v>
      </c>
      <c r="E552" s="422" t="s">
        <v>2686</v>
      </c>
      <c r="F552" s="430" t="s">
        <v>808</v>
      </c>
      <c r="H552" s="107"/>
      <c r="I552" s="103" t="s">
        <v>78</v>
      </c>
      <c r="J552" s="85">
        <f t="shared" si="17"/>
        <v>549</v>
      </c>
      <c r="K552" s="85">
        <f t="shared" si="16"/>
        <v>1</v>
      </c>
    </row>
    <row r="553" spans="1:11" ht="15.75">
      <c r="A553" s="100">
        <v>550</v>
      </c>
      <c r="D553" s="421">
        <v>161325281</v>
      </c>
      <c r="E553" s="422" t="s">
        <v>2687</v>
      </c>
      <c r="F553" s="430" t="s">
        <v>924</v>
      </c>
      <c r="H553" s="107"/>
      <c r="I553" s="103" t="s">
        <v>78</v>
      </c>
      <c r="J553" s="85">
        <f t="shared" si="17"/>
        <v>550</v>
      </c>
      <c r="K553" s="85">
        <f t="shared" si="16"/>
        <v>1</v>
      </c>
    </row>
    <row r="554" spans="1:11" ht="15.75">
      <c r="A554" s="100">
        <v>551</v>
      </c>
      <c r="D554" s="421">
        <v>161325282</v>
      </c>
      <c r="E554" s="422" t="s">
        <v>2688</v>
      </c>
      <c r="F554" s="430" t="s">
        <v>924</v>
      </c>
      <c r="H554" s="107"/>
      <c r="I554" s="103" t="s">
        <v>78</v>
      </c>
      <c r="J554" s="85">
        <f t="shared" si="17"/>
        <v>551</v>
      </c>
      <c r="K554" s="85">
        <f t="shared" si="16"/>
        <v>1</v>
      </c>
    </row>
    <row r="555" spans="1:11" ht="15.75">
      <c r="A555" s="100">
        <v>552</v>
      </c>
      <c r="D555" s="421">
        <v>161325284</v>
      </c>
      <c r="E555" s="422" t="s">
        <v>1464</v>
      </c>
      <c r="F555" s="430" t="s">
        <v>924</v>
      </c>
      <c r="H555" s="107"/>
      <c r="I555" s="103" t="s">
        <v>78</v>
      </c>
      <c r="J555" s="85">
        <f t="shared" si="17"/>
        <v>552</v>
      </c>
      <c r="K555" s="85">
        <f t="shared" si="16"/>
        <v>1</v>
      </c>
    </row>
    <row r="556" spans="1:11" ht="15.75">
      <c r="A556" s="100">
        <v>553</v>
      </c>
      <c r="D556" s="421">
        <v>161326569</v>
      </c>
      <c r="E556" s="422" t="s">
        <v>2689</v>
      </c>
      <c r="F556" s="430" t="s">
        <v>924</v>
      </c>
      <c r="H556" s="107"/>
      <c r="I556" s="103" t="s">
        <v>78</v>
      </c>
      <c r="J556" s="85">
        <f t="shared" si="17"/>
        <v>553</v>
      </c>
      <c r="K556" s="85">
        <f t="shared" si="16"/>
        <v>1</v>
      </c>
    </row>
    <row r="557" spans="1:11" ht="15.75">
      <c r="A557" s="100">
        <v>554</v>
      </c>
      <c r="D557" s="421">
        <v>161327387</v>
      </c>
      <c r="E557" s="422" t="s">
        <v>427</v>
      </c>
      <c r="F557" s="430" t="s">
        <v>924</v>
      </c>
      <c r="H557" s="107"/>
      <c r="I557" s="103" t="s">
        <v>78</v>
      </c>
      <c r="J557" s="85">
        <f t="shared" si="17"/>
        <v>554</v>
      </c>
      <c r="K557" s="85">
        <f t="shared" si="16"/>
        <v>1</v>
      </c>
    </row>
    <row r="558" spans="1:11" ht="15.75">
      <c r="A558" s="100">
        <v>555</v>
      </c>
      <c r="D558" s="421">
        <v>161325294</v>
      </c>
      <c r="E558" s="422" t="s">
        <v>2690</v>
      </c>
      <c r="F558" s="430" t="s">
        <v>331</v>
      </c>
      <c r="H558" s="107"/>
      <c r="I558" s="103" t="s">
        <v>78</v>
      </c>
      <c r="J558" s="85">
        <f t="shared" si="17"/>
        <v>555</v>
      </c>
      <c r="K558" s="85">
        <f t="shared" si="16"/>
        <v>1</v>
      </c>
    </row>
    <row r="559" spans="1:11" ht="15.75">
      <c r="A559" s="100">
        <v>556</v>
      </c>
      <c r="D559" s="421">
        <v>161325297</v>
      </c>
      <c r="E559" s="422" t="s">
        <v>290</v>
      </c>
      <c r="F559" s="430" t="s">
        <v>331</v>
      </c>
      <c r="H559" s="107"/>
      <c r="I559" s="103" t="s">
        <v>78</v>
      </c>
      <c r="J559" s="85">
        <f t="shared" si="17"/>
        <v>556</v>
      </c>
      <c r="K559" s="85">
        <f t="shared" si="16"/>
        <v>1</v>
      </c>
    </row>
    <row r="560" spans="1:11" ht="15.75">
      <c r="A560" s="100">
        <v>557</v>
      </c>
      <c r="D560" s="421">
        <v>161325298</v>
      </c>
      <c r="E560" s="422" t="s">
        <v>2300</v>
      </c>
      <c r="F560" s="430" t="s">
        <v>331</v>
      </c>
      <c r="H560" s="107"/>
      <c r="I560" s="103" t="s">
        <v>78</v>
      </c>
      <c r="J560" s="85">
        <f t="shared" si="17"/>
        <v>557</v>
      </c>
      <c r="K560" s="85">
        <f t="shared" si="16"/>
        <v>1</v>
      </c>
    </row>
    <row r="561" spans="1:11" ht="15.75">
      <c r="A561" s="100">
        <v>558</v>
      </c>
      <c r="D561" s="421">
        <v>161325300</v>
      </c>
      <c r="E561" s="422" t="s">
        <v>1497</v>
      </c>
      <c r="F561" s="430" t="s">
        <v>331</v>
      </c>
      <c r="H561" s="107"/>
      <c r="I561" s="103" t="s">
        <v>78</v>
      </c>
      <c r="J561" s="85">
        <f t="shared" si="17"/>
        <v>558</v>
      </c>
      <c r="K561" s="85">
        <f t="shared" si="16"/>
        <v>1</v>
      </c>
    </row>
    <row r="562" spans="1:11" ht="15.75">
      <c r="A562" s="100">
        <v>559</v>
      </c>
      <c r="D562" s="421">
        <v>161326817</v>
      </c>
      <c r="E562" s="422" t="s">
        <v>350</v>
      </c>
      <c r="F562" s="430" t="s">
        <v>331</v>
      </c>
      <c r="H562" s="107"/>
      <c r="I562" s="103" t="s">
        <v>78</v>
      </c>
      <c r="J562" s="85">
        <f t="shared" si="17"/>
        <v>559</v>
      </c>
      <c r="K562" s="85">
        <f t="shared" si="16"/>
        <v>1</v>
      </c>
    </row>
    <row r="563" spans="1:11" ht="15.75">
      <c r="A563" s="100">
        <v>560</v>
      </c>
      <c r="D563" s="421">
        <v>161325295</v>
      </c>
      <c r="E563" s="422" t="s">
        <v>431</v>
      </c>
      <c r="F563" s="430" t="s">
        <v>331</v>
      </c>
      <c r="H563" s="107"/>
      <c r="I563" s="103" t="s">
        <v>78</v>
      </c>
      <c r="J563" s="85">
        <f t="shared" si="17"/>
        <v>560</v>
      </c>
      <c r="K563" s="85">
        <f t="shared" si="16"/>
        <v>1</v>
      </c>
    </row>
    <row r="564" spans="1:11" ht="15.75">
      <c r="A564" s="100">
        <v>561</v>
      </c>
      <c r="D564" s="421">
        <v>161325305</v>
      </c>
      <c r="E564" s="422" t="s">
        <v>2691</v>
      </c>
      <c r="F564" s="430" t="s">
        <v>1754</v>
      </c>
      <c r="H564" s="107"/>
      <c r="I564" s="103" t="s">
        <v>78</v>
      </c>
      <c r="J564" s="85">
        <f t="shared" si="17"/>
        <v>561</v>
      </c>
      <c r="K564" s="85">
        <f t="shared" si="16"/>
        <v>1</v>
      </c>
    </row>
    <row r="565" spans="1:11" ht="15.75">
      <c r="A565" s="100">
        <v>562</v>
      </c>
      <c r="D565" s="421">
        <v>161325306</v>
      </c>
      <c r="E565" s="422" t="s">
        <v>2692</v>
      </c>
      <c r="F565" s="430" t="s">
        <v>1754</v>
      </c>
      <c r="H565" s="107"/>
      <c r="I565" s="103" t="s">
        <v>78</v>
      </c>
      <c r="J565" s="85">
        <f t="shared" si="17"/>
        <v>562</v>
      </c>
      <c r="K565" s="85">
        <f t="shared" si="16"/>
        <v>1</v>
      </c>
    </row>
    <row r="566" spans="1:11" ht="15.75">
      <c r="A566" s="100">
        <v>563</v>
      </c>
      <c r="D566" s="421">
        <v>161325308</v>
      </c>
      <c r="E566" s="422" t="s">
        <v>2693</v>
      </c>
      <c r="F566" s="430" t="s">
        <v>199</v>
      </c>
      <c r="H566" s="107"/>
      <c r="I566" s="103" t="s">
        <v>78</v>
      </c>
      <c r="J566" s="85">
        <f t="shared" si="17"/>
        <v>563</v>
      </c>
      <c r="K566" s="85">
        <f t="shared" si="16"/>
        <v>1</v>
      </c>
    </row>
    <row r="567" spans="1:11" ht="15.75">
      <c r="A567" s="100">
        <v>564</v>
      </c>
      <c r="D567" s="421">
        <v>161325309</v>
      </c>
      <c r="E567" s="422" t="s">
        <v>1464</v>
      </c>
      <c r="F567" s="430" t="s">
        <v>199</v>
      </c>
      <c r="H567" s="107"/>
      <c r="I567" s="103" t="s">
        <v>78</v>
      </c>
      <c r="J567" s="85">
        <f t="shared" si="17"/>
        <v>564</v>
      </c>
      <c r="K567" s="85">
        <f t="shared" si="16"/>
        <v>1</v>
      </c>
    </row>
    <row r="568" spans="1:11" ht="15.75">
      <c r="A568" s="100">
        <v>565</v>
      </c>
      <c r="D568" s="421">
        <v>161325310</v>
      </c>
      <c r="E568" s="422" t="s">
        <v>123</v>
      </c>
      <c r="F568" s="430" t="s">
        <v>199</v>
      </c>
      <c r="H568" s="107"/>
      <c r="I568" s="103" t="s">
        <v>78</v>
      </c>
      <c r="J568" s="85">
        <f t="shared" si="17"/>
        <v>565</v>
      </c>
      <c r="K568" s="85">
        <f t="shared" si="16"/>
        <v>1</v>
      </c>
    </row>
    <row r="569" spans="1:11" ht="15.75">
      <c r="A569" s="100">
        <v>566</v>
      </c>
      <c r="D569" s="421">
        <v>161325311</v>
      </c>
      <c r="E569" s="422" t="s">
        <v>431</v>
      </c>
      <c r="F569" s="430" t="s">
        <v>199</v>
      </c>
      <c r="H569" s="107"/>
      <c r="I569" s="103" t="s">
        <v>78</v>
      </c>
      <c r="J569" s="85">
        <f t="shared" si="17"/>
        <v>566</v>
      </c>
      <c r="K569" s="85">
        <f t="shared" si="16"/>
        <v>1</v>
      </c>
    </row>
    <row r="570" spans="1:11" ht="15.75">
      <c r="A570" s="100">
        <v>567</v>
      </c>
      <c r="D570" s="421">
        <v>161325312</v>
      </c>
      <c r="E570" s="422" t="s">
        <v>2012</v>
      </c>
      <c r="F570" s="430" t="s">
        <v>199</v>
      </c>
      <c r="H570" s="107"/>
      <c r="I570" s="103" t="s">
        <v>78</v>
      </c>
      <c r="J570" s="85">
        <f t="shared" si="17"/>
        <v>567</v>
      </c>
      <c r="K570" s="85">
        <f t="shared" si="16"/>
        <v>1</v>
      </c>
    </row>
    <row r="571" spans="1:11" ht="15.75">
      <c r="A571" s="100">
        <v>568</v>
      </c>
      <c r="D571" s="421">
        <v>161325315</v>
      </c>
      <c r="E571" s="422" t="s">
        <v>2694</v>
      </c>
      <c r="F571" s="430" t="s">
        <v>199</v>
      </c>
      <c r="H571" s="107"/>
      <c r="I571" s="103" t="s">
        <v>78</v>
      </c>
      <c r="J571" s="85">
        <f t="shared" si="17"/>
        <v>568</v>
      </c>
      <c r="K571" s="85">
        <f t="shared" si="16"/>
        <v>1</v>
      </c>
    </row>
    <row r="572" spans="1:11" ht="15.75">
      <c r="A572" s="100">
        <v>569</v>
      </c>
      <c r="D572" s="421">
        <v>161325316</v>
      </c>
      <c r="E572" s="422" t="s">
        <v>198</v>
      </c>
      <c r="F572" s="430" t="s">
        <v>199</v>
      </c>
      <c r="H572" s="107"/>
      <c r="I572" s="103" t="s">
        <v>78</v>
      </c>
      <c r="J572" s="85">
        <f t="shared" si="17"/>
        <v>569</v>
      </c>
      <c r="K572" s="85">
        <f t="shared" si="16"/>
        <v>1</v>
      </c>
    </row>
    <row r="573" spans="1:11" ht="15.75">
      <c r="A573" s="100">
        <v>570</v>
      </c>
      <c r="D573" s="421">
        <v>161326469</v>
      </c>
      <c r="E573" s="422" t="s">
        <v>2695</v>
      </c>
      <c r="F573" s="430" t="s">
        <v>199</v>
      </c>
      <c r="H573" s="107"/>
      <c r="I573" s="103" t="s">
        <v>78</v>
      </c>
      <c r="J573" s="85">
        <f t="shared" si="17"/>
        <v>570</v>
      </c>
      <c r="K573" s="85">
        <f t="shared" si="16"/>
        <v>1</v>
      </c>
    </row>
    <row r="574" spans="1:11" ht="15.75">
      <c r="A574" s="100">
        <v>571</v>
      </c>
      <c r="D574" s="421">
        <v>161326572</v>
      </c>
      <c r="E574" s="422" t="s">
        <v>681</v>
      </c>
      <c r="F574" s="430" t="s">
        <v>199</v>
      </c>
      <c r="H574" s="107"/>
      <c r="I574" s="103" t="s">
        <v>78</v>
      </c>
      <c r="J574" s="85">
        <f t="shared" si="17"/>
        <v>571</v>
      </c>
      <c r="K574" s="85">
        <f t="shared" si="16"/>
        <v>1</v>
      </c>
    </row>
    <row r="575" spans="1:11" ht="15.75">
      <c r="A575" s="100">
        <v>572</v>
      </c>
      <c r="D575" s="421">
        <v>161325320</v>
      </c>
      <c r="E575" s="422" t="s">
        <v>2696</v>
      </c>
      <c r="F575" s="430" t="s">
        <v>428</v>
      </c>
      <c r="H575" s="107"/>
      <c r="I575" s="103" t="s">
        <v>78</v>
      </c>
      <c r="J575" s="85">
        <f t="shared" si="17"/>
        <v>572</v>
      </c>
      <c r="K575" s="85">
        <f t="shared" si="16"/>
        <v>1</v>
      </c>
    </row>
    <row r="576" spans="1:11" ht="15.75">
      <c r="A576" s="100">
        <v>573</v>
      </c>
      <c r="D576" s="421">
        <v>161325321</v>
      </c>
      <c r="E576" s="422" t="s">
        <v>605</v>
      </c>
      <c r="F576" s="430" t="s">
        <v>428</v>
      </c>
      <c r="H576" s="107"/>
      <c r="I576" s="103" t="s">
        <v>78</v>
      </c>
      <c r="J576" s="85">
        <f t="shared" si="17"/>
        <v>573</v>
      </c>
      <c r="K576" s="85">
        <f t="shared" si="16"/>
        <v>1</v>
      </c>
    </row>
    <row r="577" spans="1:11" ht="15.75">
      <c r="A577" s="100">
        <v>574</v>
      </c>
      <c r="D577" s="421">
        <v>161325322</v>
      </c>
      <c r="E577" s="422" t="s">
        <v>2697</v>
      </c>
      <c r="F577" s="430" t="s">
        <v>428</v>
      </c>
      <c r="H577" s="107"/>
      <c r="I577" s="103" t="s">
        <v>78</v>
      </c>
      <c r="J577" s="85">
        <f t="shared" si="17"/>
        <v>574</v>
      </c>
      <c r="K577" s="85">
        <f t="shared" si="16"/>
        <v>1</v>
      </c>
    </row>
    <row r="578" spans="1:11" ht="15.75">
      <c r="A578" s="100">
        <v>575</v>
      </c>
      <c r="D578" s="421">
        <v>161325323</v>
      </c>
      <c r="E578" s="422" t="s">
        <v>2698</v>
      </c>
      <c r="F578" s="430" t="s">
        <v>428</v>
      </c>
      <c r="H578" s="107"/>
      <c r="I578" s="103" t="s">
        <v>78</v>
      </c>
      <c r="J578" s="85">
        <f t="shared" si="17"/>
        <v>575</v>
      </c>
      <c r="K578" s="85">
        <f t="shared" si="16"/>
        <v>1</v>
      </c>
    </row>
    <row r="579" spans="1:11" ht="15.75">
      <c r="A579" s="100">
        <v>576</v>
      </c>
      <c r="D579" s="421">
        <v>161325324</v>
      </c>
      <c r="E579" s="422" t="s">
        <v>1627</v>
      </c>
      <c r="F579" s="430" t="s">
        <v>428</v>
      </c>
      <c r="H579" s="107"/>
      <c r="I579" s="103" t="s">
        <v>78</v>
      </c>
      <c r="J579" s="85">
        <f t="shared" si="17"/>
        <v>576</v>
      </c>
      <c r="K579" s="85">
        <f t="shared" si="16"/>
        <v>1</v>
      </c>
    </row>
    <row r="580" spans="1:11" ht="15.75">
      <c r="A580" s="100">
        <v>577</v>
      </c>
      <c r="D580" s="421">
        <v>161327221</v>
      </c>
      <c r="E580" s="431" t="s">
        <v>433</v>
      </c>
      <c r="F580" s="432" t="s">
        <v>428</v>
      </c>
      <c r="H580" s="107"/>
      <c r="I580" s="103" t="s">
        <v>78</v>
      </c>
      <c r="J580" s="85">
        <f t="shared" si="17"/>
        <v>577</v>
      </c>
      <c r="K580" s="85">
        <f t="shared" ref="K580:K643" si="18">COUNTIF($D$4:$D$889,D580)</f>
        <v>1</v>
      </c>
    </row>
    <row r="581" spans="1:11" ht="15.75">
      <c r="A581" s="100">
        <v>578</v>
      </c>
      <c r="D581" s="421">
        <v>161327389</v>
      </c>
      <c r="E581" s="422" t="s">
        <v>1559</v>
      </c>
      <c r="F581" s="430" t="s">
        <v>428</v>
      </c>
      <c r="H581" s="107"/>
      <c r="I581" s="103" t="s">
        <v>78</v>
      </c>
      <c r="J581" s="85">
        <f t="shared" ref="J581:J644" si="19">IF(H581&lt;&gt;H580,1,J580+1)</f>
        <v>578</v>
      </c>
      <c r="K581" s="85">
        <f t="shared" si="18"/>
        <v>1</v>
      </c>
    </row>
    <row r="582" spans="1:11" ht="15.75">
      <c r="A582" s="100">
        <v>579</v>
      </c>
      <c r="D582" s="421">
        <v>161327449</v>
      </c>
      <c r="E582" s="422" t="s">
        <v>2421</v>
      </c>
      <c r="F582" s="430" t="s">
        <v>428</v>
      </c>
      <c r="H582" s="107"/>
      <c r="I582" s="103" t="s">
        <v>78</v>
      </c>
      <c r="J582" s="85">
        <f t="shared" si="19"/>
        <v>579</v>
      </c>
      <c r="K582" s="85">
        <f t="shared" si="18"/>
        <v>1</v>
      </c>
    </row>
    <row r="583" spans="1:11" ht="15.75">
      <c r="A583" s="100">
        <v>580</v>
      </c>
      <c r="D583" s="421">
        <v>161327390</v>
      </c>
      <c r="E583" s="422" t="s">
        <v>1360</v>
      </c>
      <c r="F583" s="430" t="s">
        <v>586</v>
      </c>
      <c r="H583" s="107"/>
      <c r="I583" s="103" t="s">
        <v>78</v>
      </c>
      <c r="J583" s="85">
        <f t="shared" si="19"/>
        <v>580</v>
      </c>
      <c r="K583" s="85">
        <f t="shared" si="18"/>
        <v>1</v>
      </c>
    </row>
    <row r="584" spans="1:11" ht="15.75">
      <c r="A584" s="100">
        <v>581</v>
      </c>
      <c r="D584" s="421">
        <v>161325329</v>
      </c>
      <c r="E584" s="431" t="s">
        <v>1381</v>
      </c>
      <c r="F584" s="433" t="s">
        <v>683</v>
      </c>
      <c r="H584" s="107"/>
      <c r="I584" s="103" t="s">
        <v>78</v>
      </c>
      <c r="J584" s="85">
        <f t="shared" si="19"/>
        <v>581</v>
      </c>
      <c r="K584" s="85">
        <f t="shared" si="18"/>
        <v>1</v>
      </c>
    </row>
    <row r="585" spans="1:11" ht="15.75">
      <c r="A585" s="100">
        <v>582</v>
      </c>
      <c r="D585" s="421">
        <v>161325330</v>
      </c>
      <c r="E585" s="422" t="s">
        <v>350</v>
      </c>
      <c r="F585" s="430" t="s">
        <v>683</v>
      </c>
      <c r="H585" s="107"/>
      <c r="I585" s="103" t="s">
        <v>78</v>
      </c>
      <c r="J585" s="85">
        <f t="shared" si="19"/>
        <v>582</v>
      </c>
      <c r="K585" s="85">
        <f t="shared" si="18"/>
        <v>1</v>
      </c>
    </row>
    <row r="586" spans="1:11" ht="15.75">
      <c r="A586" s="100">
        <v>583</v>
      </c>
      <c r="D586" s="421">
        <v>161325331</v>
      </c>
      <c r="E586" s="422" t="s">
        <v>2699</v>
      </c>
      <c r="F586" s="430" t="s">
        <v>683</v>
      </c>
      <c r="H586" s="107"/>
      <c r="I586" s="103" t="s">
        <v>78</v>
      </c>
      <c r="J586" s="85">
        <f t="shared" si="19"/>
        <v>583</v>
      </c>
      <c r="K586" s="85">
        <f t="shared" si="18"/>
        <v>1</v>
      </c>
    </row>
    <row r="587" spans="1:11" ht="15.75">
      <c r="A587" s="100">
        <v>584</v>
      </c>
      <c r="D587" s="421">
        <v>161325335</v>
      </c>
      <c r="E587" s="422" t="s">
        <v>2700</v>
      </c>
      <c r="F587" s="430" t="s">
        <v>683</v>
      </c>
      <c r="H587" s="107"/>
      <c r="I587" s="103" t="s">
        <v>78</v>
      </c>
      <c r="J587" s="85">
        <f t="shared" si="19"/>
        <v>584</v>
      </c>
      <c r="K587" s="85">
        <f t="shared" si="18"/>
        <v>1</v>
      </c>
    </row>
    <row r="588" spans="1:11" ht="15.75">
      <c r="A588" s="100">
        <v>585</v>
      </c>
      <c r="D588" s="421">
        <v>161327037</v>
      </c>
      <c r="E588" s="422" t="s">
        <v>198</v>
      </c>
      <c r="F588" s="430" t="s">
        <v>683</v>
      </c>
      <c r="H588" s="107"/>
      <c r="I588" s="103" t="s">
        <v>78</v>
      </c>
      <c r="J588" s="85">
        <f t="shared" si="19"/>
        <v>585</v>
      </c>
      <c r="K588" s="85">
        <f t="shared" si="18"/>
        <v>1</v>
      </c>
    </row>
    <row r="589" spans="1:11" ht="15.75">
      <c r="A589" s="100">
        <v>586</v>
      </c>
      <c r="D589" s="421">
        <v>161327069</v>
      </c>
      <c r="E589" s="422" t="s">
        <v>1497</v>
      </c>
      <c r="F589" s="430" t="s">
        <v>683</v>
      </c>
      <c r="H589" s="107"/>
      <c r="I589" s="103" t="s">
        <v>78</v>
      </c>
      <c r="J589" s="85">
        <f t="shared" si="19"/>
        <v>586</v>
      </c>
      <c r="K589" s="85">
        <f t="shared" si="18"/>
        <v>1</v>
      </c>
    </row>
    <row r="590" spans="1:11" ht="15.75">
      <c r="A590" s="100">
        <v>587</v>
      </c>
      <c r="D590" s="421">
        <v>161327222</v>
      </c>
      <c r="E590" s="422" t="s">
        <v>330</v>
      </c>
      <c r="F590" s="430" t="s">
        <v>683</v>
      </c>
      <c r="H590" s="107"/>
      <c r="I590" s="103" t="s">
        <v>78</v>
      </c>
      <c r="J590" s="85">
        <f t="shared" si="19"/>
        <v>587</v>
      </c>
      <c r="K590" s="85">
        <f t="shared" si="18"/>
        <v>1</v>
      </c>
    </row>
    <row r="591" spans="1:11" ht="15.75">
      <c r="A591" s="100">
        <v>588</v>
      </c>
      <c r="D591" s="421">
        <v>161327223</v>
      </c>
      <c r="E591" s="422" t="s">
        <v>1627</v>
      </c>
      <c r="F591" s="430" t="s">
        <v>683</v>
      </c>
      <c r="H591" s="107"/>
      <c r="I591" s="103" t="s">
        <v>78</v>
      </c>
      <c r="J591" s="85">
        <f t="shared" si="19"/>
        <v>588</v>
      </c>
      <c r="K591" s="85">
        <f t="shared" si="18"/>
        <v>1</v>
      </c>
    </row>
    <row r="592" spans="1:11" ht="15.75">
      <c r="A592" s="100">
        <v>589</v>
      </c>
      <c r="D592" s="421">
        <v>161327293</v>
      </c>
      <c r="E592" s="422" t="s">
        <v>2701</v>
      </c>
      <c r="F592" s="430" t="s">
        <v>683</v>
      </c>
      <c r="H592" s="107"/>
      <c r="I592" s="103" t="s">
        <v>78</v>
      </c>
      <c r="J592" s="85">
        <f t="shared" si="19"/>
        <v>589</v>
      </c>
      <c r="K592" s="85">
        <f t="shared" si="18"/>
        <v>1</v>
      </c>
    </row>
    <row r="593" spans="1:11" ht="15.75">
      <c r="A593" s="100">
        <v>590</v>
      </c>
      <c r="D593" s="421">
        <v>141323370</v>
      </c>
      <c r="E593" s="422" t="s">
        <v>2702</v>
      </c>
      <c r="F593" s="430" t="s">
        <v>2703</v>
      </c>
      <c r="H593" s="107"/>
      <c r="I593" s="103" t="s">
        <v>78</v>
      </c>
      <c r="J593" s="85">
        <f t="shared" si="19"/>
        <v>590</v>
      </c>
      <c r="K593" s="85">
        <f t="shared" si="18"/>
        <v>1</v>
      </c>
    </row>
    <row r="594" spans="1:11" ht="15.75">
      <c r="A594" s="100">
        <v>591</v>
      </c>
      <c r="D594" s="421">
        <v>161325338</v>
      </c>
      <c r="E594" s="422" t="s">
        <v>461</v>
      </c>
      <c r="F594" s="430" t="s">
        <v>2081</v>
      </c>
      <c r="H594" s="107"/>
      <c r="I594" s="103" t="s">
        <v>78</v>
      </c>
      <c r="J594" s="85">
        <f t="shared" si="19"/>
        <v>591</v>
      </c>
      <c r="K594" s="85">
        <f t="shared" si="18"/>
        <v>1</v>
      </c>
    </row>
    <row r="595" spans="1:11" ht="15.75">
      <c r="A595" s="100">
        <v>592</v>
      </c>
      <c r="D595" s="421">
        <v>161325339</v>
      </c>
      <c r="E595" s="422" t="s">
        <v>1024</v>
      </c>
      <c r="F595" s="430" t="s">
        <v>205</v>
      </c>
      <c r="H595" s="107"/>
      <c r="I595" s="103" t="s">
        <v>78</v>
      </c>
      <c r="J595" s="85">
        <f t="shared" si="19"/>
        <v>592</v>
      </c>
      <c r="K595" s="85">
        <f t="shared" si="18"/>
        <v>1</v>
      </c>
    </row>
    <row r="596" spans="1:11" ht="15.75">
      <c r="A596" s="100">
        <v>593</v>
      </c>
      <c r="D596" s="421">
        <v>161325340</v>
      </c>
      <c r="E596" s="422" t="s">
        <v>1010</v>
      </c>
      <c r="F596" s="430" t="s">
        <v>205</v>
      </c>
      <c r="H596" s="107"/>
      <c r="I596" s="103" t="s">
        <v>78</v>
      </c>
      <c r="J596" s="85">
        <f t="shared" si="19"/>
        <v>593</v>
      </c>
      <c r="K596" s="85">
        <f t="shared" si="18"/>
        <v>1</v>
      </c>
    </row>
    <row r="597" spans="1:11" ht="15.75">
      <c r="A597" s="100">
        <v>594</v>
      </c>
      <c r="D597" s="421">
        <v>161325341</v>
      </c>
      <c r="E597" s="422" t="s">
        <v>635</v>
      </c>
      <c r="F597" s="430" t="s">
        <v>205</v>
      </c>
      <c r="H597" s="107"/>
      <c r="I597" s="103" t="s">
        <v>78</v>
      </c>
      <c r="J597" s="85">
        <f t="shared" si="19"/>
        <v>594</v>
      </c>
      <c r="K597" s="85">
        <f t="shared" si="18"/>
        <v>1</v>
      </c>
    </row>
    <row r="598" spans="1:11" ht="15.75">
      <c r="A598" s="100">
        <v>595</v>
      </c>
      <c r="D598" s="421">
        <v>151324956</v>
      </c>
      <c r="E598" s="422" t="s">
        <v>607</v>
      </c>
      <c r="F598" s="430" t="s">
        <v>205</v>
      </c>
      <c r="H598" s="107"/>
      <c r="I598" s="103" t="s">
        <v>78</v>
      </c>
      <c r="J598" s="85">
        <f t="shared" si="19"/>
        <v>595</v>
      </c>
      <c r="K598" s="85">
        <f t="shared" si="18"/>
        <v>1</v>
      </c>
    </row>
    <row r="599" spans="1:11" ht="15.75">
      <c r="A599" s="100">
        <v>596</v>
      </c>
      <c r="D599" s="421">
        <v>161325345</v>
      </c>
      <c r="E599" s="422" t="s">
        <v>2188</v>
      </c>
      <c r="F599" s="430" t="s">
        <v>1538</v>
      </c>
      <c r="H599" s="107"/>
      <c r="I599" s="103" t="s">
        <v>78</v>
      </c>
      <c r="J599" s="85">
        <f t="shared" si="19"/>
        <v>596</v>
      </c>
      <c r="K599" s="85">
        <f t="shared" si="18"/>
        <v>1</v>
      </c>
    </row>
    <row r="600" spans="1:11" ht="15.75">
      <c r="A600" s="100">
        <v>597</v>
      </c>
      <c r="D600" s="421">
        <v>161325347</v>
      </c>
      <c r="E600" s="422" t="s">
        <v>466</v>
      </c>
      <c r="F600" s="430" t="s">
        <v>432</v>
      </c>
      <c r="H600" s="107"/>
      <c r="I600" s="103" t="s">
        <v>78</v>
      </c>
      <c r="J600" s="85">
        <f t="shared" si="19"/>
        <v>597</v>
      </c>
      <c r="K600" s="85">
        <f t="shared" si="18"/>
        <v>1</v>
      </c>
    </row>
    <row r="601" spans="1:11" ht="15.75">
      <c r="A601" s="100">
        <v>598</v>
      </c>
      <c r="D601" s="421">
        <v>161326859</v>
      </c>
      <c r="E601" s="422" t="s">
        <v>232</v>
      </c>
      <c r="F601" s="430" t="s">
        <v>432</v>
      </c>
      <c r="H601" s="107"/>
      <c r="I601" s="103" t="s">
        <v>78</v>
      </c>
      <c r="J601" s="85">
        <f t="shared" si="19"/>
        <v>598</v>
      </c>
      <c r="K601" s="85">
        <f t="shared" si="18"/>
        <v>1</v>
      </c>
    </row>
    <row r="602" spans="1:11" ht="15.75">
      <c r="A602" s="100">
        <v>599</v>
      </c>
      <c r="D602" s="421">
        <v>161446986</v>
      </c>
      <c r="E602" s="422" t="s">
        <v>433</v>
      </c>
      <c r="F602" s="430" t="s">
        <v>432</v>
      </c>
      <c r="H602" s="107"/>
      <c r="I602" s="103" t="s">
        <v>78</v>
      </c>
      <c r="J602" s="85">
        <f t="shared" si="19"/>
        <v>599</v>
      </c>
      <c r="K602" s="85">
        <f t="shared" si="18"/>
        <v>1</v>
      </c>
    </row>
    <row r="603" spans="1:11" ht="15.75">
      <c r="A603" s="100">
        <v>600</v>
      </c>
      <c r="D603" s="421">
        <v>161325352</v>
      </c>
      <c r="E603" s="422" t="s">
        <v>2704</v>
      </c>
      <c r="F603" s="430" t="s">
        <v>434</v>
      </c>
      <c r="H603" s="107"/>
      <c r="I603" s="103" t="s">
        <v>78</v>
      </c>
      <c r="J603" s="85">
        <f t="shared" si="19"/>
        <v>600</v>
      </c>
      <c r="K603" s="85">
        <f t="shared" si="18"/>
        <v>1</v>
      </c>
    </row>
    <row r="604" spans="1:11" ht="15.75">
      <c r="A604" s="100">
        <v>601</v>
      </c>
      <c r="D604" s="421">
        <v>161325354</v>
      </c>
      <c r="E604" s="422" t="s">
        <v>2300</v>
      </c>
      <c r="F604" s="430" t="s">
        <v>208</v>
      </c>
      <c r="H604" s="107"/>
      <c r="I604" s="103" t="s">
        <v>78</v>
      </c>
      <c r="J604" s="85">
        <f t="shared" si="19"/>
        <v>601</v>
      </c>
      <c r="K604" s="85">
        <f t="shared" si="18"/>
        <v>1</v>
      </c>
    </row>
    <row r="605" spans="1:11" ht="15.75">
      <c r="A605" s="100">
        <v>602</v>
      </c>
      <c r="D605" s="421">
        <v>161327224</v>
      </c>
      <c r="E605" s="422" t="s">
        <v>2705</v>
      </c>
      <c r="F605" s="430" t="s">
        <v>1411</v>
      </c>
      <c r="H605" s="107"/>
      <c r="I605" s="103" t="s">
        <v>78</v>
      </c>
      <c r="J605" s="85">
        <f t="shared" si="19"/>
        <v>602</v>
      </c>
      <c r="K605" s="85">
        <f t="shared" si="18"/>
        <v>1</v>
      </c>
    </row>
    <row r="606" spans="1:11" ht="15.75">
      <c r="A606" s="100">
        <v>603</v>
      </c>
      <c r="D606" s="434">
        <v>161327391</v>
      </c>
      <c r="E606" s="422" t="s">
        <v>1784</v>
      </c>
      <c r="F606" s="430" t="s">
        <v>211</v>
      </c>
      <c r="H606" s="107"/>
      <c r="I606" s="103" t="s">
        <v>78</v>
      </c>
      <c r="J606" s="85">
        <f t="shared" si="19"/>
        <v>603</v>
      </c>
      <c r="K606" s="85">
        <f t="shared" si="18"/>
        <v>1</v>
      </c>
    </row>
    <row r="607" spans="1:11" ht="15.75">
      <c r="A607" s="100">
        <v>604</v>
      </c>
      <c r="D607" s="421">
        <v>161325357</v>
      </c>
      <c r="E607" s="422" t="s">
        <v>330</v>
      </c>
      <c r="F607" s="430" t="s">
        <v>2706</v>
      </c>
      <c r="H607" s="107"/>
      <c r="I607" s="103" t="s">
        <v>78</v>
      </c>
      <c r="J607" s="85">
        <f t="shared" si="19"/>
        <v>604</v>
      </c>
      <c r="K607" s="85">
        <f t="shared" si="18"/>
        <v>1</v>
      </c>
    </row>
    <row r="608" spans="1:11" ht="15.75">
      <c r="A608" s="100">
        <v>605</v>
      </c>
      <c r="D608" s="421">
        <v>161325358</v>
      </c>
      <c r="E608" s="422" t="s">
        <v>2707</v>
      </c>
      <c r="F608" s="430" t="s">
        <v>593</v>
      </c>
      <c r="H608" s="107"/>
      <c r="I608" s="103" t="s">
        <v>78</v>
      </c>
      <c r="J608" s="85">
        <f t="shared" si="19"/>
        <v>605</v>
      </c>
      <c r="K608" s="85">
        <f t="shared" si="18"/>
        <v>1</v>
      </c>
    </row>
    <row r="609" spans="1:11" ht="15.75">
      <c r="A609" s="100">
        <v>606</v>
      </c>
      <c r="D609" s="421">
        <v>161325359</v>
      </c>
      <c r="E609" s="422" t="s">
        <v>677</v>
      </c>
      <c r="F609" s="430" t="s">
        <v>593</v>
      </c>
      <c r="H609" s="107"/>
      <c r="I609" s="103" t="s">
        <v>78</v>
      </c>
      <c r="J609" s="85">
        <f t="shared" si="19"/>
        <v>606</v>
      </c>
      <c r="K609" s="85">
        <f t="shared" si="18"/>
        <v>1</v>
      </c>
    </row>
    <row r="610" spans="1:11" ht="15.75">
      <c r="A610" s="100">
        <v>607</v>
      </c>
      <c r="D610" s="421">
        <v>161325361</v>
      </c>
      <c r="E610" s="422" t="s">
        <v>484</v>
      </c>
      <c r="F610" s="430" t="s">
        <v>593</v>
      </c>
      <c r="H610" s="107"/>
      <c r="I610" s="103" t="s">
        <v>78</v>
      </c>
      <c r="J610" s="85">
        <f t="shared" si="19"/>
        <v>607</v>
      </c>
      <c r="K610" s="85">
        <f t="shared" si="18"/>
        <v>1</v>
      </c>
    </row>
    <row r="611" spans="1:11" ht="15.75">
      <c r="A611" s="100">
        <v>608</v>
      </c>
      <c r="D611" s="421">
        <v>161325362</v>
      </c>
      <c r="E611" s="422" t="s">
        <v>681</v>
      </c>
      <c r="F611" s="430" t="s">
        <v>593</v>
      </c>
      <c r="H611" s="107"/>
      <c r="I611" s="103" t="s">
        <v>78</v>
      </c>
      <c r="J611" s="85">
        <f t="shared" si="19"/>
        <v>608</v>
      </c>
      <c r="K611" s="85">
        <f t="shared" si="18"/>
        <v>1</v>
      </c>
    </row>
    <row r="612" spans="1:11" ht="15.75">
      <c r="A612" s="100">
        <v>609</v>
      </c>
      <c r="D612" s="421">
        <v>161325363</v>
      </c>
      <c r="E612" s="422" t="s">
        <v>1536</v>
      </c>
      <c r="F612" s="430" t="s">
        <v>593</v>
      </c>
      <c r="H612" s="107"/>
      <c r="I612" s="103" t="s">
        <v>78</v>
      </c>
      <c r="J612" s="85">
        <f t="shared" si="19"/>
        <v>609</v>
      </c>
      <c r="K612" s="85">
        <f t="shared" si="18"/>
        <v>1</v>
      </c>
    </row>
    <row r="613" spans="1:11" ht="15.75">
      <c r="A613" s="100">
        <v>610</v>
      </c>
      <c r="D613" s="421">
        <v>161327225</v>
      </c>
      <c r="E613" s="422" t="s">
        <v>607</v>
      </c>
      <c r="F613" s="430" t="s">
        <v>751</v>
      </c>
      <c r="H613" s="107"/>
      <c r="I613" s="103" t="s">
        <v>78</v>
      </c>
      <c r="J613" s="85">
        <f t="shared" si="19"/>
        <v>610</v>
      </c>
      <c r="K613" s="85">
        <f t="shared" si="18"/>
        <v>1</v>
      </c>
    </row>
    <row r="614" spans="1:11" ht="15.75">
      <c r="A614" s="100">
        <v>611</v>
      </c>
      <c r="D614" s="421">
        <v>161327392</v>
      </c>
      <c r="E614" s="422" t="s">
        <v>198</v>
      </c>
      <c r="F614" s="430" t="s">
        <v>751</v>
      </c>
      <c r="H614" s="107"/>
      <c r="I614" s="103" t="s">
        <v>78</v>
      </c>
      <c r="J614" s="85">
        <f t="shared" si="19"/>
        <v>611</v>
      </c>
      <c r="K614" s="85">
        <f t="shared" si="18"/>
        <v>1</v>
      </c>
    </row>
    <row r="615" spans="1:11" ht="15.75">
      <c r="A615" s="100">
        <v>612</v>
      </c>
      <c r="D615" s="421">
        <v>161325366</v>
      </c>
      <c r="E615" s="422" t="s">
        <v>2708</v>
      </c>
      <c r="F615" s="430" t="s">
        <v>1261</v>
      </c>
      <c r="H615" s="107"/>
      <c r="I615" s="103" t="s">
        <v>78</v>
      </c>
      <c r="J615" s="85">
        <f t="shared" si="19"/>
        <v>612</v>
      </c>
      <c r="K615" s="85">
        <f t="shared" si="18"/>
        <v>1</v>
      </c>
    </row>
    <row r="616" spans="1:11" ht="15.75">
      <c r="A616" s="100">
        <v>613</v>
      </c>
      <c r="D616" s="421">
        <v>161135917</v>
      </c>
      <c r="E616" s="422" t="s">
        <v>248</v>
      </c>
      <c r="F616" s="430" t="s">
        <v>146</v>
      </c>
      <c r="H616" s="107"/>
      <c r="I616" s="103" t="s">
        <v>78</v>
      </c>
      <c r="J616" s="85">
        <f t="shared" si="19"/>
        <v>613</v>
      </c>
      <c r="K616" s="85">
        <f t="shared" si="18"/>
        <v>1</v>
      </c>
    </row>
    <row r="617" spans="1:11" ht="15.75">
      <c r="A617" s="100">
        <v>614</v>
      </c>
      <c r="D617" s="421">
        <v>161327038</v>
      </c>
      <c r="E617" s="422" t="s">
        <v>2709</v>
      </c>
      <c r="F617" s="430" t="s">
        <v>2710</v>
      </c>
      <c r="H617" s="107"/>
      <c r="I617" s="103" t="s">
        <v>78</v>
      </c>
      <c r="J617" s="85">
        <f t="shared" si="19"/>
        <v>614</v>
      </c>
      <c r="K617" s="85">
        <f t="shared" si="18"/>
        <v>1</v>
      </c>
    </row>
    <row r="618" spans="1:11" ht="15.75">
      <c r="A618" s="100">
        <v>615</v>
      </c>
      <c r="D618" s="421">
        <v>161327647</v>
      </c>
      <c r="E618" s="422" t="s">
        <v>2711</v>
      </c>
      <c r="F618" s="430" t="s">
        <v>2533</v>
      </c>
      <c r="H618" s="107"/>
      <c r="I618" s="103" t="s">
        <v>78</v>
      </c>
      <c r="J618" s="85">
        <f t="shared" si="19"/>
        <v>615</v>
      </c>
      <c r="K618" s="85">
        <f t="shared" si="18"/>
        <v>1</v>
      </c>
    </row>
    <row r="619" spans="1:11" ht="15.75">
      <c r="A619" s="100">
        <v>616</v>
      </c>
      <c r="D619" s="421">
        <v>161325371</v>
      </c>
      <c r="E619" s="422" t="s">
        <v>1632</v>
      </c>
      <c r="F619" s="430" t="s">
        <v>437</v>
      </c>
      <c r="H619" s="107"/>
      <c r="I619" s="103" t="s">
        <v>78</v>
      </c>
      <c r="J619" s="85">
        <f t="shared" si="19"/>
        <v>616</v>
      </c>
      <c r="K619" s="85">
        <f t="shared" si="18"/>
        <v>1</v>
      </c>
    </row>
    <row r="620" spans="1:11" ht="15.75">
      <c r="A620" s="100">
        <v>617</v>
      </c>
      <c r="D620" s="435">
        <v>161325372</v>
      </c>
      <c r="E620" s="208" t="s">
        <v>330</v>
      </c>
      <c r="F620" s="436" t="s">
        <v>437</v>
      </c>
      <c r="H620" s="107"/>
      <c r="I620" s="103" t="s">
        <v>78</v>
      </c>
      <c r="J620" s="85">
        <f t="shared" si="19"/>
        <v>617</v>
      </c>
      <c r="K620" s="85">
        <f t="shared" si="18"/>
        <v>1</v>
      </c>
    </row>
    <row r="621" spans="1:11" ht="15.75">
      <c r="A621" s="100">
        <v>618</v>
      </c>
      <c r="D621" s="387">
        <v>161325377</v>
      </c>
      <c r="E621" s="208" t="s">
        <v>2412</v>
      </c>
      <c r="F621" s="436" t="s">
        <v>437</v>
      </c>
      <c r="H621" s="107"/>
      <c r="I621" s="103" t="s">
        <v>78</v>
      </c>
      <c r="J621" s="85">
        <f t="shared" si="19"/>
        <v>618</v>
      </c>
      <c r="K621" s="85">
        <f t="shared" si="18"/>
        <v>1</v>
      </c>
    </row>
    <row r="622" spans="1:11" ht="15.75">
      <c r="A622" s="100">
        <v>619</v>
      </c>
      <c r="D622" s="421">
        <v>161326577</v>
      </c>
      <c r="E622" s="422" t="s">
        <v>2689</v>
      </c>
      <c r="F622" s="430" t="s">
        <v>437</v>
      </c>
      <c r="H622" s="107"/>
      <c r="I622" s="103" t="s">
        <v>78</v>
      </c>
      <c r="J622" s="85">
        <f t="shared" si="19"/>
        <v>619</v>
      </c>
      <c r="K622" s="85">
        <f t="shared" si="18"/>
        <v>1</v>
      </c>
    </row>
    <row r="623" spans="1:11" ht="15.75">
      <c r="A623" s="100">
        <v>620</v>
      </c>
      <c r="D623" s="421">
        <v>161326578</v>
      </c>
      <c r="E623" s="422" t="s">
        <v>350</v>
      </c>
      <c r="F623" s="430" t="s">
        <v>437</v>
      </c>
      <c r="H623" s="107"/>
      <c r="I623" s="103" t="s">
        <v>78</v>
      </c>
      <c r="J623" s="85">
        <f t="shared" si="19"/>
        <v>620</v>
      </c>
      <c r="K623" s="85">
        <f t="shared" si="18"/>
        <v>1</v>
      </c>
    </row>
    <row r="624" spans="1:11" ht="15.75">
      <c r="A624" s="100">
        <v>621</v>
      </c>
      <c r="D624" s="421">
        <v>161327226</v>
      </c>
      <c r="E624" s="422" t="s">
        <v>198</v>
      </c>
      <c r="F624" s="430" t="s">
        <v>437</v>
      </c>
      <c r="H624" s="107"/>
      <c r="I624" s="103" t="s">
        <v>78</v>
      </c>
      <c r="J624" s="85">
        <f t="shared" si="19"/>
        <v>621</v>
      </c>
      <c r="K624" s="85">
        <f t="shared" si="18"/>
        <v>1</v>
      </c>
    </row>
    <row r="625" spans="1:11" ht="15.75">
      <c r="A625" s="100">
        <v>622</v>
      </c>
      <c r="D625" s="437">
        <v>161325380</v>
      </c>
      <c r="E625" s="438" t="s">
        <v>695</v>
      </c>
      <c r="F625" s="439" t="s">
        <v>2017</v>
      </c>
      <c r="H625" s="107"/>
      <c r="I625" s="103" t="s">
        <v>78</v>
      </c>
      <c r="J625" s="85">
        <f t="shared" si="19"/>
        <v>622</v>
      </c>
      <c r="K625" s="85">
        <f t="shared" si="18"/>
        <v>1</v>
      </c>
    </row>
    <row r="626" spans="1:11" ht="15.75">
      <c r="A626" s="100">
        <v>623</v>
      </c>
      <c r="D626" s="437">
        <v>161325381</v>
      </c>
      <c r="E626" s="438" t="s">
        <v>2712</v>
      </c>
      <c r="F626" s="439" t="s">
        <v>2713</v>
      </c>
      <c r="H626" s="107"/>
      <c r="I626" s="103" t="s">
        <v>78</v>
      </c>
      <c r="J626" s="85">
        <f t="shared" si="19"/>
        <v>623</v>
      </c>
      <c r="K626" s="85">
        <f t="shared" si="18"/>
        <v>1</v>
      </c>
    </row>
    <row r="627" spans="1:11" ht="15.75">
      <c r="A627" s="100">
        <v>624</v>
      </c>
      <c r="D627" s="437">
        <v>161327130</v>
      </c>
      <c r="E627" s="438" t="s">
        <v>2120</v>
      </c>
      <c r="F627" s="439" t="s">
        <v>218</v>
      </c>
      <c r="H627" s="107"/>
      <c r="I627" s="103" t="s">
        <v>78</v>
      </c>
      <c r="J627" s="85">
        <f t="shared" si="19"/>
        <v>624</v>
      </c>
      <c r="K627" s="85">
        <f t="shared" si="18"/>
        <v>1</v>
      </c>
    </row>
    <row r="628" spans="1:11" ht="15.75">
      <c r="A628" s="100">
        <v>625</v>
      </c>
      <c r="D628" s="380">
        <v>161135929</v>
      </c>
      <c r="E628" s="198" t="s">
        <v>452</v>
      </c>
      <c r="F628" s="228" t="s">
        <v>601</v>
      </c>
      <c r="H628" s="107"/>
      <c r="I628" s="103" t="s">
        <v>78</v>
      </c>
      <c r="J628" s="85">
        <f t="shared" si="19"/>
        <v>625</v>
      </c>
      <c r="K628" s="85">
        <f t="shared" si="18"/>
        <v>1</v>
      </c>
    </row>
    <row r="629" spans="1:11" ht="15.75">
      <c r="A629" s="100">
        <v>626</v>
      </c>
      <c r="D629" s="437">
        <v>161325385</v>
      </c>
      <c r="E629" s="438" t="s">
        <v>607</v>
      </c>
      <c r="F629" s="439" t="s">
        <v>601</v>
      </c>
      <c r="H629" s="107"/>
      <c r="I629" s="103" t="s">
        <v>78</v>
      </c>
      <c r="J629" s="85">
        <f t="shared" si="19"/>
        <v>626</v>
      </c>
      <c r="K629" s="85">
        <f t="shared" si="18"/>
        <v>1</v>
      </c>
    </row>
    <row r="630" spans="1:11" ht="15.75">
      <c r="A630" s="100">
        <v>627</v>
      </c>
      <c r="D630" s="437">
        <v>161325387</v>
      </c>
      <c r="E630" s="438" t="s">
        <v>741</v>
      </c>
      <c r="F630" s="439" t="s">
        <v>601</v>
      </c>
      <c r="H630" s="107"/>
      <c r="I630" s="103" t="s">
        <v>78</v>
      </c>
      <c r="J630" s="85">
        <f t="shared" si="19"/>
        <v>627</v>
      </c>
      <c r="K630" s="85">
        <f t="shared" si="18"/>
        <v>1</v>
      </c>
    </row>
    <row r="631" spans="1:11" ht="15.75">
      <c r="A631" s="100">
        <v>628</v>
      </c>
      <c r="D631" s="437">
        <v>161325388</v>
      </c>
      <c r="E631" s="438" t="s">
        <v>1496</v>
      </c>
      <c r="F631" s="439" t="s">
        <v>601</v>
      </c>
      <c r="H631" s="107"/>
      <c r="I631" s="103" t="s">
        <v>78</v>
      </c>
      <c r="J631" s="85">
        <f t="shared" si="19"/>
        <v>628</v>
      </c>
      <c r="K631" s="85">
        <f t="shared" si="18"/>
        <v>1</v>
      </c>
    </row>
    <row r="632" spans="1:11" ht="15.75">
      <c r="A632" s="100">
        <v>629</v>
      </c>
      <c r="D632" s="440">
        <v>161325391</v>
      </c>
      <c r="E632" s="441" t="s">
        <v>1448</v>
      </c>
      <c r="F632" s="442" t="s">
        <v>601</v>
      </c>
      <c r="H632" s="107"/>
      <c r="I632" s="103" t="s">
        <v>78</v>
      </c>
      <c r="J632" s="85">
        <f t="shared" si="19"/>
        <v>629</v>
      </c>
      <c r="K632" s="85">
        <f t="shared" si="18"/>
        <v>1</v>
      </c>
    </row>
    <row r="633" spans="1:11" ht="15.75">
      <c r="A633" s="100">
        <v>630</v>
      </c>
      <c r="D633" s="440">
        <v>161327514</v>
      </c>
      <c r="E633" s="441" t="s">
        <v>2714</v>
      </c>
      <c r="F633" s="442" t="s">
        <v>601</v>
      </c>
      <c r="H633" s="107"/>
      <c r="I633" s="103" t="s">
        <v>78</v>
      </c>
      <c r="J633" s="85">
        <f t="shared" si="19"/>
        <v>630</v>
      </c>
      <c r="K633" s="85">
        <f t="shared" si="18"/>
        <v>1</v>
      </c>
    </row>
    <row r="634" spans="1:11" ht="15.75">
      <c r="A634" s="100">
        <v>631</v>
      </c>
      <c r="D634" s="440">
        <v>161325392</v>
      </c>
      <c r="E634" s="441" t="s">
        <v>1657</v>
      </c>
      <c r="F634" s="442" t="s">
        <v>221</v>
      </c>
      <c r="H634" s="107"/>
      <c r="I634" s="103" t="s">
        <v>78</v>
      </c>
      <c r="J634" s="85">
        <f t="shared" si="19"/>
        <v>631</v>
      </c>
      <c r="K634" s="85">
        <f t="shared" si="18"/>
        <v>1</v>
      </c>
    </row>
    <row r="635" spans="1:11" ht="15.75">
      <c r="A635" s="100">
        <v>632</v>
      </c>
      <c r="D635" s="437">
        <v>161327227</v>
      </c>
      <c r="E635" s="438" t="s">
        <v>398</v>
      </c>
      <c r="F635" s="443" t="s">
        <v>221</v>
      </c>
      <c r="H635" s="107"/>
      <c r="I635" s="103" t="s">
        <v>78</v>
      </c>
      <c r="J635" s="85">
        <f t="shared" si="19"/>
        <v>632</v>
      </c>
      <c r="K635" s="85">
        <f t="shared" si="18"/>
        <v>1</v>
      </c>
    </row>
    <row r="636" spans="1:11" ht="15.75">
      <c r="A636" s="100">
        <v>633</v>
      </c>
      <c r="D636" s="440">
        <v>161325393</v>
      </c>
      <c r="E636" s="438" t="s">
        <v>793</v>
      </c>
      <c r="F636" s="444" t="s">
        <v>224</v>
      </c>
      <c r="H636" s="107"/>
      <c r="I636" s="103" t="s">
        <v>78</v>
      </c>
      <c r="J636" s="85">
        <f t="shared" si="19"/>
        <v>633</v>
      </c>
      <c r="K636" s="85">
        <f t="shared" si="18"/>
        <v>1</v>
      </c>
    </row>
    <row r="637" spans="1:11" ht="15.75">
      <c r="A637" s="100">
        <v>634</v>
      </c>
      <c r="D637" s="437">
        <v>161215138</v>
      </c>
      <c r="E637" s="438" t="s">
        <v>1753</v>
      </c>
      <c r="F637" s="439" t="s">
        <v>224</v>
      </c>
      <c r="H637" s="107"/>
      <c r="I637" s="103" t="s">
        <v>78</v>
      </c>
      <c r="J637" s="85">
        <f t="shared" si="19"/>
        <v>634</v>
      </c>
      <c r="K637" s="85">
        <f t="shared" si="18"/>
        <v>1</v>
      </c>
    </row>
    <row r="638" spans="1:11" ht="15.75">
      <c r="A638" s="100">
        <v>635</v>
      </c>
      <c r="D638" s="445">
        <v>161325394</v>
      </c>
      <c r="E638" s="441" t="s">
        <v>1735</v>
      </c>
      <c r="F638" s="442" t="s">
        <v>2237</v>
      </c>
      <c r="H638" s="107"/>
      <c r="I638" s="103" t="s">
        <v>78</v>
      </c>
      <c r="J638" s="85">
        <f t="shared" si="19"/>
        <v>635</v>
      </c>
      <c r="K638" s="85">
        <f t="shared" si="18"/>
        <v>1</v>
      </c>
    </row>
    <row r="639" spans="1:11" ht="15.75">
      <c r="A639" s="100">
        <v>636</v>
      </c>
      <c r="D639" s="445">
        <v>161325396</v>
      </c>
      <c r="E639" s="446" t="s">
        <v>681</v>
      </c>
      <c r="F639" s="442" t="s">
        <v>440</v>
      </c>
      <c r="H639" s="107"/>
      <c r="I639" s="103" t="s">
        <v>78</v>
      </c>
      <c r="J639" s="85">
        <f t="shared" si="19"/>
        <v>636</v>
      </c>
      <c r="K639" s="85">
        <f t="shared" si="18"/>
        <v>1</v>
      </c>
    </row>
    <row r="640" spans="1:11" ht="15.75">
      <c r="A640" s="100">
        <v>637</v>
      </c>
      <c r="D640" s="445">
        <v>161326819</v>
      </c>
      <c r="E640" s="446" t="s">
        <v>2715</v>
      </c>
      <c r="F640" s="442" t="s">
        <v>440</v>
      </c>
      <c r="H640" s="107"/>
      <c r="I640" s="103" t="s">
        <v>78</v>
      </c>
      <c r="J640" s="85">
        <f t="shared" si="19"/>
        <v>637</v>
      </c>
      <c r="K640" s="85">
        <f t="shared" si="18"/>
        <v>1</v>
      </c>
    </row>
    <row r="641" spans="1:11" ht="15.75">
      <c r="A641" s="100">
        <v>638</v>
      </c>
      <c r="D641" s="445">
        <v>161327333</v>
      </c>
      <c r="E641" s="446" t="s">
        <v>2716</v>
      </c>
      <c r="F641" s="442" t="s">
        <v>233</v>
      </c>
      <c r="H641" s="107"/>
      <c r="I641" s="103" t="s">
        <v>78</v>
      </c>
      <c r="J641" s="85">
        <f t="shared" si="19"/>
        <v>638</v>
      </c>
      <c r="K641" s="85">
        <f t="shared" si="18"/>
        <v>1</v>
      </c>
    </row>
    <row r="642" spans="1:11" ht="15.75">
      <c r="A642" s="100">
        <v>639</v>
      </c>
      <c r="D642" s="445">
        <v>161325402</v>
      </c>
      <c r="E642" s="446" t="s">
        <v>2717</v>
      </c>
      <c r="F642" s="442" t="s">
        <v>519</v>
      </c>
      <c r="H642" s="107"/>
      <c r="I642" s="103" t="s">
        <v>78</v>
      </c>
      <c r="J642" s="85">
        <f t="shared" si="19"/>
        <v>639</v>
      </c>
      <c r="K642" s="85">
        <f t="shared" si="18"/>
        <v>1</v>
      </c>
    </row>
    <row r="643" spans="1:11" ht="15.75">
      <c r="A643" s="100">
        <v>640</v>
      </c>
      <c r="D643" s="440">
        <v>161325405</v>
      </c>
      <c r="E643" s="446" t="s">
        <v>2718</v>
      </c>
      <c r="F643" s="442" t="s">
        <v>235</v>
      </c>
      <c r="H643" s="107"/>
      <c r="I643" s="103" t="s">
        <v>78</v>
      </c>
      <c r="J643" s="85">
        <f t="shared" si="19"/>
        <v>640</v>
      </c>
      <c r="K643" s="85">
        <f t="shared" si="18"/>
        <v>1</v>
      </c>
    </row>
    <row r="644" spans="1:11" ht="15.75">
      <c r="A644" s="100">
        <v>641</v>
      </c>
      <c r="D644" s="440">
        <v>161327393</v>
      </c>
      <c r="E644" s="446" t="s">
        <v>677</v>
      </c>
      <c r="F644" s="442" t="s">
        <v>235</v>
      </c>
      <c r="H644" s="107"/>
      <c r="I644" s="103" t="s">
        <v>78</v>
      </c>
      <c r="J644" s="85">
        <f t="shared" si="19"/>
        <v>641</v>
      </c>
      <c r="K644" s="85">
        <f t="shared" ref="K644:K707" si="20">COUNTIF($D$4:$D$889,D644)</f>
        <v>1</v>
      </c>
    </row>
    <row r="645" spans="1:11" ht="15.75">
      <c r="A645" s="100">
        <v>642</v>
      </c>
      <c r="D645" s="440">
        <v>161325415</v>
      </c>
      <c r="E645" s="446" t="s">
        <v>2719</v>
      </c>
      <c r="F645" s="442" t="s">
        <v>238</v>
      </c>
      <c r="H645" s="107"/>
      <c r="I645" s="103" t="s">
        <v>78</v>
      </c>
      <c r="J645" s="85">
        <f t="shared" ref="J645:J708" si="21">IF(H645&lt;&gt;H644,1,J644+1)</f>
        <v>642</v>
      </c>
      <c r="K645" s="85">
        <f t="shared" si="20"/>
        <v>1</v>
      </c>
    </row>
    <row r="646" spans="1:11" ht="15.75">
      <c r="A646" s="100">
        <v>643</v>
      </c>
      <c r="D646" s="447">
        <v>161325416</v>
      </c>
      <c r="E646" s="446" t="s">
        <v>1940</v>
      </c>
      <c r="F646" s="444" t="s">
        <v>238</v>
      </c>
      <c r="H646" s="107"/>
      <c r="I646" s="103" t="s">
        <v>78</v>
      </c>
      <c r="J646" s="85">
        <f t="shared" si="21"/>
        <v>643</v>
      </c>
      <c r="K646" s="85">
        <f t="shared" si="20"/>
        <v>1</v>
      </c>
    </row>
    <row r="647" spans="1:11" ht="15.75">
      <c r="A647" s="100">
        <v>644</v>
      </c>
      <c r="D647" s="440">
        <v>161325421</v>
      </c>
      <c r="E647" s="446" t="s">
        <v>2720</v>
      </c>
      <c r="F647" s="442" t="s">
        <v>238</v>
      </c>
      <c r="H647" s="107"/>
      <c r="I647" s="103" t="s">
        <v>78</v>
      </c>
      <c r="J647" s="85">
        <f t="shared" si="21"/>
        <v>644</v>
      </c>
      <c r="K647" s="85">
        <f t="shared" si="20"/>
        <v>1</v>
      </c>
    </row>
    <row r="648" spans="1:11" ht="15.75">
      <c r="A648" s="100">
        <v>645</v>
      </c>
      <c r="D648" s="440">
        <v>161325422</v>
      </c>
      <c r="E648" s="446" t="s">
        <v>753</v>
      </c>
      <c r="F648" s="444" t="s">
        <v>238</v>
      </c>
      <c r="H648" s="107"/>
      <c r="I648" s="103" t="s">
        <v>78</v>
      </c>
      <c r="J648" s="85">
        <f t="shared" si="21"/>
        <v>645</v>
      </c>
      <c r="K648" s="85">
        <f t="shared" si="20"/>
        <v>1</v>
      </c>
    </row>
    <row r="649" spans="1:11" ht="15.75">
      <c r="A649" s="100">
        <v>646</v>
      </c>
      <c r="D649" s="448">
        <v>161325424</v>
      </c>
      <c r="E649" s="229" t="s">
        <v>1398</v>
      </c>
      <c r="F649" s="230" t="s">
        <v>238</v>
      </c>
      <c r="H649" s="107"/>
      <c r="I649" s="103" t="s">
        <v>78</v>
      </c>
      <c r="J649" s="85">
        <f t="shared" si="21"/>
        <v>646</v>
      </c>
      <c r="K649" s="85">
        <f t="shared" si="20"/>
        <v>1</v>
      </c>
    </row>
    <row r="650" spans="1:11" ht="15.75">
      <c r="A650" s="100">
        <v>647</v>
      </c>
      <c r="D650" s="447">
        <v>161325426</v>
      </c>
      <c r="E650" s="449" t="s">
        <v>2721</v>
      </c>
      <c r="F650" s="444" t="s">
        <v>238</v>
      </c>
      <c r="H650" s="107"/>
      <c r="I650" s="103" t="s">
        <v>78</v>
      </c>
      <c r="J650" s="85">
        <f t="shared" si="21"/>
        <v>647</v>
      </c>
      <c r="K650" s="85">
        <f t="shared" si="20"/>
        <v>1</v>
      </c>
    </row>
    <row r="651" spans="1:11" ht="15.75">
      <c r="A651" s="100">
        <v>648</v>
      </c>
      <c r="D651" s="437">
        <v>161325428</v>
      </c>
      <c r="E651" s="240" t="s">
        <v>2722</v>
      </c>
      <c r="F651" s="236" t="s">
        <v>238</v>
      </c>
      <c r="H651" s="107"/>
      <c r="I651" s="103" t="s">
        <v>78</v>
      </c>
      <c r="J651" s="85">
        <f t="shared" si="21"/>
        <v>648</v>
      </c>
      <c r="K651" s="85">
        <f t="shared" si="20"/>
        <v>1</v>
      </c>
    </row>
    <row r="652" spans="1:11" ht="15.75">
      <c r="A652" s="100">
        <v>649</v>
      </c>
      <c r="D652" s="440">
        <v>161325430</v>
      </c>
      <c r="E652" s="450" t="s">
        <v>2723</v>
      </c>
      <c r="F652" s="442" t="s">
        <v>238</v>
      </c>
      <c r="H652" s="107"/>
      <c r="I652" s="103" t="s">
        <v>78</v>
      </c>
      <c r="J652" s="85">
        <f t="shared" si="21"/>
        <v>649</v>
      </c>
      <c r="K652" s="85">
        <f t="shared" si="20"/>
        <v>1</v>
      </c>
    </row>
    <row r="653" spans="1:11" ht="15.75">
      <c r="A653" s="100">
        <v>650</v>
      </c>
      <c r="D653" s="451">
        <v>161326582</v>
      </c>
      <c r="E653" s="449" t="s">
        <v>2724</v>
      </c>
      <c r="F653" s="452" t="s">
        <v>238</v>
      </c>
      <c r="H653" s="107"/>
      <c r="I653" s="103" t="s">
        <v>78</v>
      </c>
      <c r="J653" s="85">
        <f t="shared" si="21"/>
        <v>650</v>
      </c>
      <c r="K653" s="85">
        <f t="shared" si="20"/>
        <v>1</v>
      </c>
    </row>
    <row r="654" spans="1:11" ht="15.75">
      <c r="A654" s="100">
        <v>651</v>
      </c>
      <c r="D654" s="437">
        <v>161327131</v>
      </c>
      <c r="E654" s="240" t="s">
        <v>341</v>
      </c>
      <c r="F654" s="236" t="s">
        <v>238</v>
      </c>
      <c r="H654" s="107"/>
      <c r="I654" s="103" t="s">
        <v>78</v>
      </c>
      <c r="J654" s="85">
        <f t="shared" si="21"/>
        <v>651</v>
      </c>
      <c r="K654" s="85">
        <f t="shared" si="20"/>
        <v>1</v>
      </c>
    </row>
    <row r="655" spans="1:11" ht="15.75">
      <c r="A655" s="100">
        <v>652</v>
      </c>
      <c r="D655" s="437">
        <v>161327228</v>
      </c>
      <c r="E655" s="240" t="s">
        <v>2696</v>
      </c>
      <c r="F655" s="236" t="s">
        <v>238</v>
      </c>
      <c r="H655" s="107"/>
      <c r="I655" s="103" t="s">
        <v>78</v>
      </c>
      <c r="J655" s="85">
        <f t="shared" si="21"/>
        <v>652</v>
      </c>
      <c r="K655" s="85">
        <f t="shared" si="20"/>
        <v>1</v>
      </c>
    </row>
    <row r="656" spans="1:11" ht="15.75">
      <c r="A656" s="100">
        <v>653</v>
      </c>
      <c r="D656" s="437">
        <v>161327229</v>
      </c>
      <c r="E656" s="240" t="s">
        <v>2725</v>
      </c>
      <c r="F656" s="236" t="s">
        <v>238</v>
      </c>
      <c r="H656" s="107"/>
      <c r="I656" s="103" t="s">
        <v>78</v>
      </c>
      <c r="J656" s="85">
        <f t="shared" si="21"/>
        <v>653</v>
      </c>
      <c r="K656" s="85">
        <f t="shared" si="20"/>
        <v>1</v>
      </c>
    </row>
    <row r="657" spans="1:11" ht="15.75">
      <c r="A657" s="100">
        <v>654</v>
      </c>
      <c r="D657" s="437">
        <v>161327451</v>
      </c>
      <c r="E657" s="240" t="s">
        <v>2726</v>
      </c>
      <c r="F657" s="236" t="s">
        <v>238</v>
      </c>
      <c r="H657" s="107"/>
      <c r="I657" s="103" t="s">
        <v>78</v>
      </c>
      <c r="J657" s="85">
        <f t="shared" si="21"/>
        <v>654</v>
      </c>
      <c r="K657" s="85">
        <f t="shared" si="20"/>
        <v>1</v>
      </c>
    </row>
    <row r="658" spans="1:11" ht="15.75">
      <c r="A658" s="100">
        <v>655</v>
      </c>
      <c r="D658" s="437">
        <v>161325432</v>
      </c>
      <c r="E658" s="240" t="s">
        <v>695</v>
      </c>
      <c r="F658" s="236" t="s">
        <v>241</v>
      </c>
      <c r="H658" s="107"/>
      <c r="I658" s="103" t="s">
        <v>78</v>
      </c>
      <c r="J658" s="85">
        <f t="shared" si="21"/>
        <v>655</v>
      </c>
      <c r="K658" s="85">
        <f t="shared" si="20"/>
        <v>1</v>
      </c>
    </row>
    <row r="659" spans="1:11" ht="15.75">
      <c r="A659" s="100">
        <v>656</v>
      </c>
      <c r="D659" s="437">
        <v>161327132</v>
      </c>
      <c r="E659" s="240" t="s">
        <v>2727</v>
      </c>
      <c r="F659" s="236" t="s">
        <v>241</v>
      </c>
      <c r="H659" s="107"/>
      <c r="I659" s="103" t="s">
        <v>78</v>
      </c>
      <c r="J659" s="85">
        <f t="shared" si="21"/>
        <v>656</v>
      </c>
      <c r="K659" s="85">
        <f t="shared" si="20"/>
        <v>1</v>
      </c>
    </row>
    <row r="660" spans="1:11" ht="15.75">
      <c r="A660" s="100">
        <v>657</v>
      </c>
      <c r="D660" s="437">
        <v>161325437</v>
      </c>
      <c r="E660" s="240" t="s">
        <v>1452</v>
      </c>
      <c r="F660" s="236" t="s">
        <v>444</v>
      </c>
      <c r="H660" s="107"/>
      <c r="I660" s="103" t="s">
        <v>78</v>
      </c>
      <c r="J660" s="85">
        <f t="shared" si="21"/>
        <v>657</v>
      </c>
      <c r="K660" s="85">
        <f t="shared" si="20"/>
        <v>1</v>
      </c>
    </row>
    <row r="661" spans="1:11" ht="15.75">
      <c r="A661" s="100">
        <v>658</v>
      </c>
      <c r="D661" s="437">
        <v>161325439</v>
      </c>
      <c r="E661" s="240" t="s">
        <v>2728</v>
      </c>
      <c r="F661" s="236" t="s">
        <v>112</v>
      </c>
      <c r="H661" s="107"/>
      <c r="I661" s="103" t="s">
        <v>78</v>
      </c>
      <c r="J661" s="85">
        <f t="shared" si="21"/>
        <v>658</v>
      </c>
      <c r="K661" s="85">
        <f t="shared" si="20"/>
        <v>1</v>
      </c>
    </row>
    <row r="662" spans="1:11" ht="15.75">
      <c r="A662" s="100">
        <v>659</v>
      </c>
      <c r="D662" s="437">
        <v>161325441</v>
      </c>
      <c r="E662" s="240" t="s">
        <v>2729</v>
      </c>
      <c r="F662" s="236" t="s">
        <v>2730</v>
      </c>
      <c r="H662" s="107"/>
      <c r="I662" s="103" t="s">
        <v>78</v>
      </c>
      <c r="J662" s="85">
        <f t="shared" si="21"/>
        <v>659</v>
      </c>
      <c r="K662" s="85">
        <f t="shared" si="20"/>
        <v>1</v>
      </c>
    </row>
    <row r="663" spans="1:11" ht="15.75">
      <c r="A663" s="100">
        <v>660</v>
      </c>
      <c r="D663" s="437">
        <v>161325445</v>
      </c>
      <c r="E663" s="240" t="s">
        <v>695</v>
      </c>
      <c r="F663" s="236" t="s">
        <v>124</v>
      </c>
      <c r="H663" s="107"/>
      <c r="I663" s="103" t="s">
        <v>78</v>
      </c>
      <c r="J663" s="85">
        <f t="shared" si="21"/>
        <v>660</v>
      </c>
      <c r="K663" s="85">
        <f t="shared" si="20"/>
        <v>1</v>
      </c>
    </row>
    <row r="664" spans="1:11" ht="15.75">
      <c r="A664" s="100">
        <v>661</v>
      </c>
      <c r="D664" s="453">
        <v>161325446</v>
      </c>
      <c r="E664" s="231" t="s">
        <v>2731</v>
      </c>
      <c r="F664" s="236" t="s">
        <v>124</v>
      </c>
      <c r="H664" s="107"/>
      <c r="I664" s="103" t="s">
        <v>78</v>
      </c>
      <c r="J664" s="85">
        <f t="shared" si="21"/>
        <v>661</v>
      </c>
      <c r="K664" s="85">
        <f t="shared" si="20"/>
        <v>1</v>
      </c>
    </row>
    <row r="665" spans="1:11" ht="15.75">
      <c r="A665" s="100">
        <v>662</v>
      </c>
      <c r="D665" s="437">
        <v>161325447</v>
      </c>
      <c r="E665" s="240" t="s">
        <v>2732</v>
      </c>
      <c r="F665" s="236" t="s">
        <v>124</v>
      </c>
      <c r="H665" s="107"/>
      <c r="I665" s="103" t="s">
        <v>78</v>
      </c>
      <c r="J665" s="85">
        <f t="shared" si="21"/>
        <v>662</v>
      </c>
      <c r="K665" s="85">
        <f t="shared" si="20"/>
        <v>1</v>
      </c>
    </row>
    <row r="666" spans="1:11" ht="15.75">
      <c r="A666" s="100">
        <v>663</v>
      </c>
      <c r="D666" s="437">
        <v>161325448</v>
      </c>
      <c r="E666" s="240" t="s">
        <v>2434</v>
      </c>
      <c r="F666" s="236" t="s">
        <v>124</v>
      </c>
      <c r="H666" s="107"/>
      <c r="I666" s="103" t="s">
        <v>78</v>
      </c>
      <c r="J666" s="85">
        <f t="shared" si="21"/>
        <v>663</v>
      </c>
      <c r="K666" s="85">
        <f t="shared" si="20"/>
        <v>1</v>
      </c>
    </row>
    <row r="667" spans="1:11" ht="15.75">
      <c r="A667" s="100">
        <v>664</v>
      </c>
      <c r="D667" s="437">
        <v>161447563</v>
      </c>
      <c r="E667" s="240" t="s">
        <v>2733</v>
      </c>
      <c r="F667" s="236" t="s">
        <v>124</v>
      </c>
      <c r="H667" s="107"/>
      <c r="I667" s="103" t="s">
        <v>78</v>
      </c>
      <c r="J667" s="85">
        <f t="shared" si="21"/>
        <v>664</v>
      </c>
      <c r="K667" s="85">
        <f t="shared" si="20"/>
        <v>1</v>
      </c>
    </row>
    <row r="668" spans="1:11" ht="15.75">
      <c r="A668" s="100">
        <v>665</v>
      </c>
      <c r="D668" s="437">
        <v>161326860</v>
      </c>
      <c r="E668" s="240" t="s">
        <v>695</v>
      </c>
      <c r="F668" s="236" t="s">
        <v>832</v>
      </c>
      <c r="H668" s="107"/>
      <c r="I668" s="103" t="s">
        <v>78</v>
      </c>
      <c r="J668" s="85">
        <f t="shared" si="21"/>
        <v>665</v>
      </c>
      <c r="K668" s="85">
        <f t="shared" si="20"/>
        <v>1</v>
      </c>
    </row>
    <row r="669" spans="1:11" ht="15.75">
      <c r="A669" s="100">
        <v>666</v>
      </c>
      <c r="D669" s="437">
        <v>161325453</v>
      </c>
      <c r="E669" s="240" t="s">
        <v>2734</v>
      </c>
      <c r="F669" s="236" t="s">
        <v>520</v>
      </c>
      <c r="H669" s="107"/>
      <c r="I669" s="103" t="s">
        <v>78</v>
      </c>
      <c r="J669" s="85">
        <f t="shared" si="21"/>
        <v>666</v>
      </c>
      <c r="K669" s="85">
        <f t="shared" si="20"/>
        <v>1</v>
      </c>
    </row>
    <row r="670" spans="1:11" ht="15.75">
      <c r="A670" s="100">
        <v>667</v>
      </c>
      <c r="D670" s="437">
        <v>161325455</v>
      </c>
      <c r="E670" s="240" t="s">
        <v>2735</v>
      </c>
      <c r="F670" s="236" t="s">
        <v>520</v>
      </c>
      <c r="H670" s="107"/>
      <c r="I670" s="103" t="s">
        <v>78</v>
      </c>
      <c r="J670" s="85">
        <f t="shared" si="21"/>
        <v>667</v>
      </c>
      <c r="K670" s="85">
        <f t="shared" si="20"/>
        <v>1</v>
      </c>
    </row>
    <row r="671" spans="1:11" ht="15.75">
      <c r="A671" s="100">
        <v>668</v>
      </c>
      <c r="D671" s="437">
        <v>161326583</v>
      </c>
      <c r="E671" s="240" t="s">
        <v>2736</v>
      </c>
      <c r="F671" s="236" t="s">
        <v>520</v>
      </c>
      <c r="H671" s="107"/>
      <c r="I671" s="103" t="s">
        <v>78</v>
      </c>
      <c r="J671" s="85">
        <f t="shared" si="21"/>
        <v>668</v>
      </c>
      <c r="K671" s="85">
        <f t="shared" si="20"/>
        <v>1</v>
      </c>
    </row>
    <row r="672" spans="1:11" ht="15.75">
      <c r="A672" s="100">
        <v>669</v>
      </c>
      <c r="D672" s="437">
        <v>151325668</v>
      </c>
      <c r="E672" s="240" t="s">
        <v>360</v>
      </c>
      <c r="F672" s="236" t="s">
        <v>2439</v>
      </c>
      <c r="H672" s="107"/>
      <c r="I672" s="103" t="s">
        <v>78</v>
      </c>
      <c r="J672" s="85">
        <f t="shared" si="21"/>
        <v>669</v>
      </c>
      <c r="K672" s="85">
        <f t="shared" si="20"/>
        <v>1</v>
      </c>
    </row>
    <row r="673" spans="1:11" ht="15.75">
      <c r="A673" s="100">
        <v>670</v>
      </c>
      <c r="D673" s="437">
        <v>161325456</v>
      </c>
      <c r="E673" s="240" t="s">
        <v>1627</v>
      </c>
      <c r="F673" s="236" t="s">
        <v>2439</v>
      </c>
      <c r="H673" s="107"/>
      <c r="I673" s="103" t="s">
        <v>78</v>
      </c>
      <c r="J673" s="85">
        <f t="shared" si="21"/>
        <v>670</v>
      </c>
      <c r="K673" s="85">
        <f t="shared" si="20"/>
        <v>1</v>
      </c>
    </row>
    <row r="674" spans="1:11" ht="15.75">
      <c r="A674" s="100">
        <v>671</v>
      </c>
      <c r="D674" s="437">
        <v>161325459</v>
      </c>
      <c r="E674" s="240" t="s">
        <v>2737</v>
      </c>
      <c r="F674" s="236" t="s">
        <v>139</v>
      </c>
      <c r="H674" s="107"/>
      <c r="I674" s="103" t="s">
        <v>78</v>
      </c>
      <c r="J674" s="85">
        <f t="shared" si="21"/>
        <v>671</v>
      </c>
      <c r="K674" s="85">
        <f t="shared" si="20"/>
        <v>1</v>
      </c>
    </row>
    <row r="675" spans="1:11" ht="15.75">
      <c r="A675" s="100">
        <v>672</v>
      </c>
      <c r="D675" s="437">
        <v>161325462</v>
      </c>
      <c r="E675" s="240" t="s">
        <v>2198</v>
      </c>
      <c r="F675" s="236" t="s">
        <v>139</v>
      </c>
      <c r="H675" s="107"/>
      <c r="I675" s="103" t="s">
        <v>78</v>
      </c>
      <c r="J675" s="85">
        <f t="shared" si="21"/>
        <v>672</v>
      </c>
      <c r="K675" s="85">
        <f t="shared" si="20"/>
        <v>1</v>
      </c>
    </row>
    <row r="676" spans="1:11" ht="15.75">
      <c r="A676" s="100">
        <v>673</v>
      </c>
      <c r="D676" s="437">
        <v>161327133</v>
      </c>
      <c r="E676" s="240" t="s">
        <v>625</v>
      </c>
      <c r="F676" s="236" t="s">
        <v>139</v>
      </c>
      <c r="H676" s="107"/>
      <c r="I676" s="103" t="s">
        <v>78</v>
      </c>
      <c r="J676" s="85">
        <f t="shared" si="21"/>
        <v>673</v>
      </c>
      <c r="K676" s="85">
        <f t="shared" si="20"/>
        <v>1</v>
      </c>
    </row>
    <row r="677" spans="1:11" ht="15.75">
      <c r="A677" s="100">
        <v>674</v>
      </c>
      <c r="D677" s="437">
        <v>161325464</v>
      </c>
      <c r="E677" s="240" t="s">
        <v>393</v>
      </c>
      <c r="F677" s="236" t="s">
        <v>696</v>
      </c>
      <c r="H677" s="107"/>
      <c r="I677" s="103" t="s">
        <v>78</v>
      </c>
      <c r="J677" s="85">
        <f t="shared" si="21"/>
        <v>674</v>
      </c>
      <c r="K677" s="85">
        <f t="shared" si="20"/>
        <v>1</v>
      </c>
    </row>
    <row r="678" spans="1:11" ht="15.75">
      <c r="A678" s="100">
        <v>675</v>
      </c>
      <c r="D678" s="380">
        <v>161325469</v>
      </c>
      <c r="E678" s="232" t="s">
        <v>1357</v>
      </c>
      <c r="F678" s="233" t="s">
        <v>448</v>
      </c>
      <c r="H678" s="107"/>
      <c r="I678" s="103" t="s">
        <v>78</v>
      </c>
      <c r="J678" s="85">
        <f t="shared" si="21"/>
        <v>675</v>
      </c>
      <c r="K678" s="85">
        <f t="shared" si="20"/>
        <v>1</v>
      </c>
    </row>
    <row r="679" spans="1:11" ht="15.75">
      <c r="A679" s="100">
        <v>676</v>
      </c>
      <c r="D679" s="437">
        <v>161325470</v>
      </c>
      <c r="E679" s="240" t="s">
        <v>443</v>
      </c>
      <c r="F679" s="236" t="s">
        <v>448</v>
      </c>
      <c r="H679" s="107"/>
      <c r="I679" s="103" t="s">
        <v>78</v>
      </c>
      <c r="J679" s="85">
        <f t="shared" si="21"/>
        <v>676</v>
      </c>
      <c r="K679" s="85">
        <f t="shared" si="20"/>
        <v>1</v>
      </c>
    </row>
    <row r="680" spans="1:11" ht="15.75">
      <c r="A680" s="100">
        <v>677</v>
      </c>
      <c r="D680" s="453">
        <v>161325473</v>
      </c>
      <c r="E680" s="240" t="s">
        <v>607</v>
      </c>
      <c r="F680" s="454" t="s">
        <v>342</v>
      </c>
      <c r="H680" s="107"/>
      <c r="I680" s="103" t="s">
        <v>78</v>
      </c>
      <c r="J680" s="85">
        <f t="shared" si="21"/>
        <v>677</v>
      </c>
      <c r="K680" s="85">
        <f t="shared" si="20"/>
        <v>1</v>
      </c>
    </row>
    <row r="681" spans="1:11" ht="15.75">
      <c r="A681" s="100">
        <v>678</v>
      </c>
      <c r="D681" s="437">
        <v>161325475</v>
      </c>
      <c r="E681" s="240" t="s">
        <v>1231</v>
      </c>
      <c r="F681" s="236" t="s">
        <v>622</v>
      </c>
      <c r="H681" s="107"/>
      <c r="I681" s="103" t="s">
        <v>78</v>
      </c>
      <c r="J681" s="85">
        <f t="shared" si="21"/>
        <v>678</v>
      </c>
      <c r="K681" s="85">
        <f t="shared" si="20"/>
        <v>1</v>
      </c>
    </row>
    <row r="682" spans="1:11" ht="15.75">
      <c r="A682" s="100">
        <v>679</v>
      </c>
      <c r="D682" s="437">
        <v>161325476</v>
      </c>
      <c r="E682" s="240" t="s">
        <v>2738</v>
      </c>
      <c r="F682" s="236" t="s">
        <v>622</v>
      </c>
      <c r="H682" s="107"/>
      <c r="I682" s="103" t="s">
        <v>78</v>
      </c>
      <c r="J682" s="85">
        <f t="shared" si="21"/>
        <v>679</v>
      </c>
      <c r="K682" s="85">
        <f t="shared" si="20"/>
        <v>1</v>
      </c>
    </row>
    <row r="683" spans="1:11" ht="15.75">
      <c r="A683" s="100">
        <v>680</v>
      </c>
      <c r="D683" s="437">
        <v>161325477</v>
      </c>
      <c r="E683" s="240" t="s">
        <v>2739</v>
      </c>
      <c r="F683" s="236" t="s">
        <v>622</v>
      </c>
      <c r="H683" s="107"/>
      <c r="I683" s="103" t="s">
        <v>78</v>
      </c>
      <c r="J683" s="85">
        <f t="shared" si="21"/>
        <v>680</v>
      </c>
      <c r="K683" s="85">
        <f t="shared" si="20"/>
        <v>1</v>
      </c>
    </row>
    <row r="684" spans="1:11" ht="15.75">
      <c r="A684" s="100">
        <v>681</v>
      </c>
      <c r="D684" s="437">
        <v>161326585</v>
      </c>
      <c r="E684" s="240" t="s">
        <v>2740</v>
      </c>
      <c r="F684" s="236" t="s">
        <v>622</v>
      </c>
      <c r="H684" s="107"/>
      <c r="I684" s="103" t="s">
        <v>78</v>
      </c>
      <c r="J684" s="85">
        <f t="shared" si="21"/>
        <v>681</v>
      </c>
      <c r="K684" s="85">
        <f t="shared" si="20"/>
        <v>1</v>
      </c>
    </row>
    <row r="685" spans="1:11" ht="15.75">
      <c r="A685" s="100">
        <v>682</v>
      </c>
      <c r="D685" s="437">
        <v>161327396</v>
      </c>
      <c r="E685" s="240" t="s">
        <v>2741</v>
      </c>
      <c r="F685" s="236" t="s">
        <v>622</v>
      </c>
      <c r="H685" s="107"/>
      <c r="I685" s="103" t="s">
        <v>78</v>
      </c>
      <c r="J685" s="85">
        <f t="shared" si="21"/>
        <v>682</v>
      </c>
      <c r="K685" s="85">
        <f t="shared" si="20"/>
        <v>1</v>
      </c>
    </row>
    <row r="686" spans="1:11" ht="15.75">
      <c r="A686" s="100">
        <v>683</v>
      </c>
      <c r="D686" s="437">
        <v>161325484</v>
      </c>
      <c r="E686" s="240" t="s">
        <v>198</v>
      </c>
      <c r="F686" s="236" t="s">
        <v>2742</v>
      </c>
      <c r="H686" s="107"/>
      <c r="I686" s="103" t="s">
        <v>78</v>
      </c>
      <c r="J686" s="85">
        <f t="shared" si="21"/>
        <v>683</v>
      </c>
      <c r="K686" s="85">
        <f t="shared" si="20"/>
        <v>1</v>
      </c>
    </row>
    <row r="687" spans="1:11" ht="15.75">
      <c r="A687" s="100">
        <v>684</v>
      </c>
      <c r="D687" s="437">
        <v>161325488</v>
      </c>
      <c r="E687" s="240" t="s">
        <v>457</v>
      </c>
      <c r="F687" s="236" t="s">
        <v>453</v>
      </c>
      <c r="H687" s="107"/>
      <c r="I687" s="103" t="s">
        <v>78</v>
      </c>
      <c r="J687" s="85">
        <f t="shared" si="21"/>
        <v>684</v>
      </c>
      <c r="K687" s="85">
        <f t="shared" si="20"/>
        <v>1</v>
      </c>
    </row>
    <row r="688" spans="1:11" ht="15.75">
      <c r="A688" s="100">
        <v>685</v>
      </c>
      <c r="D688" s="437">
        <v>161325485</v>
      </c>
      <c r="E688" s="240" t="s">
        <v>1626</v>
      </c>
      <c r="F688" s="236" t="s">
        <v>453</v>
      </c>
      <c r="H688" s="107"/>
      <c r="I688" s="103" t="s">
        <v>78</v>
      </c>
      <c r="J688" s="85">
        <f t="shared" si="21"/>
        <v>685</v>
      </c>
      <c r="K688" s="85">
        <f t="shared" si="20"/>
        <v>1</v>
      </c>
    </row>
    <row r="689" spans="1:11" ht="15.75">
      <c r="A689" s="100">
        <v>686</v>
      </c>
      <c r="D689" s="437">
        <v>161325487</v>
      </c>
      <c r="E689" s="240" t="s">
        <v>2743</v>
      </c>
      <c r="F689" s="236" t="s">
        <v>453</v>
      </c>
      <c r="H689" s="107"/>
      <c r="I689" s="103" t="s">
        <v>78</v>
      </c>
      <c r="J689" s="85">
        <f t="shared" si="21"/>
        <v>686</v>
      </c>
      <c r="K689" s="85">
        <f t="shared" si="20"/>
        <v>1</v>
      </c>
    </row>
    <row r="690" spans="1:11" ht="15.75">
      <c r="A690" s="100">
        <v>687</v>
      </c>
      <c r="D690" s="437">
        <v>161325490</v>
      </c>
      <c r="E690" s="240" t="s">
        <v>2744</v>
      </c>
      <c r="F690" s="236" t="s">
        <v>453</v>
      </c>
      <c r="H690" s="107"/>
      <c r="I690" s="103" t="s">
        <v>78</v>
      </c>
      <c r="J690" s="85">
        <f t="shared" si="21"/>
        <v>687</v>
      </c>
      <c r="K690" s="85">
        <f t="shared" si="20"/>
        <v>1</v>
      </c>
    </row>
    <row r="691" spans="1:11" ht="15.75">
      <c r="A691" s="100">
        <v>688</v>
      </c>
      <c r="D691" s="437">
        <v>161325492</v>
      </c>
      <c r="E691" s="240" t="s">
        <v>452</v>
      </c>
      <c r="F691" s="236" t="s">
        <v>453</v>
      </c>
      <c r="H691" s="107"/>
      <c r="I691" s="103" t="s">
        <v>78</v>
      </c>
      <c r="J691" s="85">
        <f t="shared" si="21"/>
        <v>688</v>
      </c>
      <c r="K691" s="85">
        <f t="shared" si="20"/>
        <v>1</v>
      </c>
    </row>
    <row r="692" spans="1:11" ht="15.75">
      <c r="A692" s="100">
        <v>689</v>
      </c>
      <c r="D692" s="437">
        <v>161325493</v>
      </c>
      <c r="E692" s="240" t="s">
        <v>1536</v>
      </c>
      <c r="F692" s="236" t="s">
        <v>453</v>
      </c>
      <c r="H692" s="107"/>
      <c r="I692" s="103" t="s">
        <v>78</v>
      </c>
      <c r="J692" s="85">
        <f t="shared" si="21"/>
        <v>689</v>
      </c>
      <c r="K692" s="85">
        <f t="shared" si="20"/>
        <v>1</v>
      </c>
    </row>
    <row r="693" spans="1:11" ht="15.75">
      <c r="A693" s="100">
        <v>690</v>
      </c>
      <c r="D693" s="455">
        <v>161325495</v>
      </c>
      <c r="E693" s="456" t="s">
        <v>2745</v>
      </c>
      <c r="F693" s="457" t="s">
        <v>453</v>
      </c>
      <c r="H693" s="107"/>
      <c r="I693" s="103" t="s">
        <v>78</v>
      </c>
      <c r="J693" s="85">
        <f t="shared" si="21"/>
        <v>690</v>
      </c>
      <c r="K693" s="85">
        <f t="shared" si="20"/>
        <v>1</v>
      </c>
    </row>
    <row r="694" spans="1:11" ht="15.75">
      <c r="A694" s="100">
        <v>691</v>
      </c>
      <c r="D694" s="437">
        <v>161327629</v>
      </c>
      <c r="E694" s="240" t="s">
        <v>496</v>
      </c>
      <c r="F694" s="236" t="s">
        <v>453</v>
      </c>
      <c r="H694" s="107"/>
      <c r="I694" s="103" t="s">
        <v>78</v>
      </c>
      <c r="J694" s="85">
        <f t="shared" si="21"/>
        <v>691</v>
      </c>
      <c r="K694" s="85">
        <f t="shared" si="20"/>
        <v>1</v>
      </c>
    </row>
    <row r="695" spans="1:11" ht="15.75">
      <c r="A695" s="100">
        <v>692</v>
      </c>
      <c r="D695" s="437">
        <v>161325497</v>
      </c>
      <c r="E695" s="240" t="s">
        <v>1487</v>
      </c>
      <c r="F695" s="236" t="s">
        <v>455</v>
      </c>
      <c r="H695" s="107"/>
      <c r="I695" s="103" t="s">
        <v>78</v>
      </c>
      <c r="J695" s="85">
        <f t="shared" si="21"/>
        <v>692</v>
      </c>
      <c r="K695" s="85">
        <f t="shared" si="20"/>
        <v>1</v>
      </c>
    </row>
    <row r="696" spans="1:11" ht="15.75">
      <c r="A696" s="100">
        <v>693</v>
      </c>
      <c r="D696" s="437">
        <v>161325498</v>
      </c>
      <c r="E696" s="240" t="s">
        <v>330</v>
      </c>
      <c r="F696" s="236" t="s">
        <v>455</v>
      </c>
      <c r="H696" s="107"/>
      <c r="I696" s="103" t="s">
        <v>78</v>
      </c>
      <c r="J696" s="85">
        <f t="shared" si="21"/>
        <v>693</v>
      </c>
      <c r="K696" s="85">
        <f t="shared" si="20"/>
        <v>1</v>
      </c>
    </row>
    <row r="697" spans="1:11" ht="15.75">
      <c r="A697" s="100">
        <v>694</v>
      </c>
      <c r="D697" s="437">
        <v>161325502</v>
      </c>
      <c r="E697" s="240" t="s">
        <v>775</v>
      </c>
      <c r="F697" s="236" t="s">
        <v>455</v>
      </c>
      <c r="H697" s="107"/>
      <c r="I697" s="103" t="s">
        <v>78</v>
      </c>
      <c r="J697" s="85">
        <f t="shared" si="21"/>
        <v>694</v>
      </c>
      <c r="K697" s="85">
        <f t="shared" si="20"/>
        <v>1</v>
      </c>
    </row>
    <row r="698" spans="1:11" ht="15.75">
      <c r="A698" s="100">
        <v>695</v>
      </c>
      <c r="D698" s="437">
        <v>161325504</v>
      </c>
      <c r="E698" s="240" t="s">
        <v>2746</v>
      </c>
      <c r="F698" s="236" t="s">
        <v>455</v>
      </c>
      <c r="H698" s="107"/>
      <c r="I698" s="103" t="s">
        <v>78</v>
      </c>
      <c r="J698" s="85">
        <f t="shared" si="21"/>
        <v>695</v>
      </c>
      <c r="K698" s="85">
        <f t="shared" si="20"/>
        <v>1</v>
      </c>
    </row>
    <row r="699" spans="1:11" ht="15.75">
      <c r="A699" s="100">
        <v>696</v>
      </c>
      <c r="D699" s="437">
        <v>161327135</v>
      </c>
      <c r="E699" s="240" t="s">
        <v>2747</v>
      </c>
      <c r="F699" s="236" t="s">
        <v>455</v>
      </c>
      <c r="H699" s="107"/>
      <c r="I699" s="103" t="s">
        <v>78</v>
      </c>
      <c r="J699" s="85">
        <f t="shared" si="21"/>
        <v>696</v>
      </c>
      <c r="K699" s="85">
        <f t="shared" si="20"/>
        <v>1</v>
      </c>
    </row>
    <row r="700" spans="1:11" ht="15.75">
      <c r="A700" s="100">
        <v>697</v>
      </c>
      <c r="D700" s="437">
        <v>161325505</v>
      </c>
      <c r="E700" s="240" t="s">
        <v>2748</v>
      </c>
      <c r="F700" s="236" t="s">
        <v>2749</v>
      </c>
      <c r="H700" s="107"/>
      <c r="I700" s="103" t="s">
        <v>78</v>
      </c>
      <c r="J700" s="85">
        <f t="shared" si="21"/>
        <v>697</v>
      </c>
      <c r="K700" s="85">
        <f t="shared" si="20"/>
        <v>1</v>
      </c>
    </row>
    <row r="701" spans="1:11" ht="15.75">
      <c r="A701" s="100">
        <v>698</v>
      </c>
      <c r="D701" s="437">
        <v>161325850</v>
      </c>
      <c r="E701" s="240" t="s">
        <v>2395</v>
      </c>
      <c r="F701" s="236" t="s">
        <v>767</v>
      </c>
      <c r="H701" s="107"/>
      <c r="I701" s="103" t="s">
        <v>78</v>
      </c>
      <c r="J701" s="85">
        <f t="shared" si="21"/>
        <v>698</v>
      </c>
      <c r="K701" s="85">
        <f t="shared" si="20"/>
        <v>1</v>
      </c>
    </row>
    <row r="702" spans="1:11" ht="15.75">
      <c r="A702" s="100">
        <v>699</v>
      </c>
      <c r="D702" s="437">
        <v>161326739</v>
      </c>
      <c r="E702" s="240" t="s">
        <v>443</v>
      </c>
      <c r="F702" s="236" t="s">
        <v>767</v>
      </c>
      <c r="H702" s="107"/>
      <c r="I702" s="103" t="s">
        <v>78</v>
      </c>
      <c r="J702" s="85">
        <f t="shared" si="21"/>
        <v>699</v>
      </c>
      <c r="K702" s="85">
        <f t="shared" si="20"/>
        <v>1</v>
      </c>
    </row>
    <row r="703" spans="1:11" ht="15.75">
      <c r="A703" s="100">
        <v>700</v>
      </c>
      <c r="D703" s="437">
        <v>161325507</v>
      </c>
      <c r="E703" s="240" t="s">
        <v>2750</v>
      </c>
      <c r="F703" s="236" t="s">
        <v>459</v>
      </c>
      <c r="H703" s="107"/>
      <c r="I703" s="103" t="s">
        <v>78</v>
      </c>
      <c r="J703" s="85">
        <f t="shared" si="21"/>
        <v>700</v>
      </c>
      <c r="K703" s="85">
        <f t="shared" si="20"/>
        <v>1</v>
      </c>
    </row>
    <row r="704" spans="1:11" ht="15.75">
      <c r="A704" s="100">
        <v>701</v>
      </c>
      <c r="D704" s="437">
        <v>161325508</v>
      </c>
      <c r="E704" s="240" t="s">
        <v>2751</v>
      </c>
      <c r="F704" s="236" t="s">
        <v>459</v>
      </c>
      <c r="H704" s="107"/>
      <c r="I704" s="103" t="s">
        <v>78</v>
      </c>
      <c r="J704" s="85">
        <f t="shared" si="21"/>
        <v>701</v>
      </c>
      <c r="K704" s="85">
        <f t="shared" si="20"/>
        <v>1</v>
      </c>
    </row>
    <row r="705" spans="1:11" ht="15.75">
      <c r="A705" s="100">
        <v>702</v>
      </c>
      <c r="D705" s="437">
        <v>161325510</v>
      </c>
      <c r="E705" s="240" t="s">
        <v>2752</v>
      </c>
      <c r="F705" s="236" t="s">
        <v>459</v>
      </c>
      <c r="H705" s="107"/>
      <c r="I705" s="103" t="s">
        <v>78</v>
      </c>
      <c r="J705" s="85">
        <f t="shared" si="21"/>
        <v>702</v>
      </c>
      <c r="K705" s="85">
        <f t="shared" si="20"/>
        <v>1</v>
      </c>
    </row>
    <row r="706" spans="1:11" ht="15.75">
      <c r="A706" s="100">
        <v>703</v>
      </c>
      <c r="D706" s="437">
        <v>161325511</v>
      </c>
      <c r="E706" s="240" t="s">
        <v>2724</v>
      </c>
      <c r="F706" s="236" t="s">
        <v>459</v>
      </c>
      <c r="H706" s="107"/>
      <c r="I706" s="103" t="s">
        <v>78</v>
      </c>
      <c r="J706" s="85">
        <f t="shared" si="21"/>
        <v>703</v>
      </c>
      <c r="K706" s="85">
        <f t="shared" si="20"/>
        <v>1</v>
      </c>
    </row>
    <row r="707" spans="1:11" ht="15.75">
      <c r="A707" s="100">
        <v>704</v>
      </c>
      <c r="D707" s="437">
        <v>161325512</v>
      </c>
      <c r="E707" s="240" t="s">
        <v>1395</v>
      </c>
      <c r="F707" s="236" t="s">
        <v>459</v>
      </c>
      <c r="H707" s="107"/>
      <c r="I707" s="103" t="s">
        <v>78</v>
      </c>
      <c r="J707" s="85">
        <f t="shared" si="21"/>
        <v>704</v>
      </c>
      <c r="K707" s="85">
        <f t="shared" si="20"/>
        <v>1</v>
      </c>
    </row>
    <row r="708" spans="1:11" ht="15.75">
      <c r="A708" s="100">
        <v>705</v>
      </c>
      <c r="D708" s="437">
        <v>161325514</v>
      </c>
      <c r="E708" s="240" t="s">
        <v>538</v>
      </c>
      <c r="F708" s="236" t="s">
        <v>459</v>
      </c>
      <c r="H708" s="107"/>
      <c r="I708" s="103" t="s">
        <v>78</v>
      </c>
      <c r="J708" s="85">
        <f t="shared" si="21"/>
        <v>705</v>
      </c>
      <c r="K708" s="85">
        <f t="shared" ref="K708:K771" si="22">COUNTIF($D$4:$D$889,D708)</f>
        <v>1</v>
      </c>
    </row>
    <row r="709" spans="1:11" ht="15.75">
      <c r="A709" s="100">
        <v>706</v>
      </c>
      <c r="D709" s="437">
        <v>161325516</v>
      </c>
      <c r="E709" s="240" t="s">
        <v>1381</v>
      </c>
      <c r="F709" s="236" t="s">
        <v>459</v>
      </c>
      <c r="H709" s="107"/>
      <c r="I709" s="103" t="s">
        <v>78</v>
      </c>
      <c r="J709" s="85">
        <f t="shared" ref="J709:J772" si="23">IF(H709&lt;&gt;H708,1,J708+1)</f>
        <v>706</v>
      </c>
      <c r="K709" s="85">
        <f t="shared" si="22"/>
        <v>1</v>
      </c>
    </row>
    <row r="710" spans="1:11" ht="15.75">
      <c r="A710" s="100">
        <v>707</v>
      </c>
      <c r="D710" s="437">
        <v>161325517</v>
      </c>
      <c r="E710" s="240" t="s">
        <v>538</v>
      </c>
      <c r="F710" s="236" t="s">
        <v>459</v>
      </c>
      <c r="H710" s="107"/>
      <c r="I710" s="103" t="s">
        <v>78</v>
      </c>
      <c r="J710" s="85">
        <f t="shared" si="23"/>
        <v>707</v>
      </c>
      <c r="K710" s="85">
        <f t="shared" si="22"/>
        <v>1</v>
      </c>
    </row>
    <row r="711" spans="1:11" ht="15.75">
      <c r="A711" s="100">
        <v>708</v>
      </c>
      <c r="D711" s="458">
        <v>161325519</v>
      </c>
      <c r="E711" s="234" t="s">
        <v>2753</v>
      </c>
      <c r="F711" s="235" t="s">
        <v>459</v>
      </c>
      <c r="H711" s="107"/>
      <c r="I711" s="103" t="s">
        <v>78</v>
      </c>
      <c r="J711" s="85">
        <f t="shared" si="23"/>
        <v>708</v>
      </c>
      <c r="K711" s="85">
        <f t="shared" si="22"/>
        <v>1</v>
      </c>
    </row>
    <row r="712" spans="1:11" ht="15.75">
      <c r="A712" s="100">
        <v>709</v>
      </c>
      <c r="D712" s="437">
        <v>161325852</v>
      </c>
      <c r="E712" s="240" t="s">
        <v>198</v>
      </c>
      <c r="F712" s="236" t="s">
        <v>459</v>
      </c>
      <c r="H712" s="107"/>
      <c r="I712" s="103" t="s">
        <v>78</v>
      </c>
      <c r="J712" s="85">
        <f t="shared" si="23"/>
        <v>709</v>
      </c>
      <c r="K712" s="85">
        <f t="shared" si="22"/>
        <v>1</v>
      </c>
    </row>
    <row r="713" spans="1:11" ht="15.75">
      <c r="A713" s="100">
        <v>710</v>
      </c>
      <c r="D713" s="437">
        <v>161327295</v>
      </c>
      <c r="E713" s="240" t="s">
        <v>538</v>
      </c>
      <c r="F713" s="236" t="s">
        <v>459</v>
      </c>
      <c r="H713" s="107"/>
      <c r="I713" s="103" t="s">
        <v>78</v>
      </c>
      <c r="J713" s="85">
        <f t="shared" si="23"/>
        <v>710</v>
      </c>
      <c r="K713" s="85">
        <f t="shared" si="22"/>
        <v>1</v>
      </c>
    </row>
    <row r="714" spans="1:11" ht="15.75">
      <c r="A714" s="100">
        <v>711</v>
      </c>
      <c r="D714" s="437">
        <v>161325521</v>
      </c>
      <c r="E714" s="240" t="s">
        <v>2070</v>
      </c>
      <c r="F714" s="236" t="s">
        <v>345</v>
      </c>
      <c r="H714" s="107"/>
      <c r="I714" s="103" t="s">
        <v>78</v>
      </c>
      <c r="J714" s="85">
        <f t="shared" si="23"/>
        <v>711</v>
      </c>
      <c r="K714" s="85">
        <f t="shared" si="22"/>
        <v>1</v>
      </c>
    </row>
    <row r="715" spans="1:11" ht="15.75">
      <c r="A715" s="100">
        <v>712</v>
      </c>
      <c r="D715" s="437">
        <v>161325522</v>
      </c>
      <c r="E715" s="240" t="s">
        <v>2754</v>
      </c>
      <c r="F715" s="236" t="s">
        <v>345</v>
      </c>
      <c r="H715" s="107"/>
      <c r="I715" s="103" t="s">
        <v>78</v>
      </c>
      <c r="J715" s="85">
        <f t="shared" si="23"/>
        <v>712</v>
      </c>
      <c r="K715" s="85">
        <f t="shared" si="22"/>
        <v>1</v>
      </c>
    </row>
    <row r="716" spans="1:11" ht="15.75">
      <c r="A716" s="100">
        <v>713</v>
      </c>
      <c r="D716" s="437">
        <v>161327296</v>
      </c>
      <c r="E716" s="240" t="s">
        <v>2755</v>
      </c>
      <c r="F716" s="236" t="s">
        <v>345</v>
      </c>
      <c r="H716" s="107"/>
      <c r="I716" s="103" t="s">
        <v>78</v>
      </c>
      <c r="J716" s="85">
        <f t="shared" si="23"/>
        <v>713</v>
      </c>
      <c r="K716" s="85">
        <f t="shared" si="22"/>
        <v>1</v>
      </c>
    </row>
    <row r="717" spans="1:11" ht="15.75">
      <c r="A717" s="100">
        <v>714</v>
      </c>
      <c r="D717" s="437">
        <v>161325525</v>
      </c>
      <c r="E717" s="240" t="s">
        <v>1422</v>
      </c>
      <c r="F717" s="236" t="s">
        <v>2756</v>
      </c>
      <c r="H717" s="107"/>
      <c r="I717" s="103" t="s">
        <v>78</v>
      </c>
      <c r="J717" s="85">
        <f t="shared" si="23"/>
        <v>714</v>
      </c>
      <c r="K717" s="85">
        <f t="shared" si="22"/>
        <v>1</v>
      </c>
    </row>
    <row r="718" spans="1:11" ht="15.75">
      <c r="A718" s="100">
        <v>715</v>
      </c>
      <c r="D718" s="437">
        <v>161325528</v>
      </c>
      <c r="E718" s="240" t="s">
        <v>2707</v>
      </c>
      <c r="F718" s="236" t="s">
        <v>834</v>
      </c>
      <c r="H718" s="107"/>
      <c r="I718" s="103" t="s">
        <v>78</v>
      </c>
      <c r="J718" s="85">
        <f t="shared" si="23"/>
        <v>715</v>
      </c>
      <c r="K718" s="85">
        <f t="shared" si="22"/>
        <v>1</v>
      </c>
    </row>
    <row r="719" spans="1:11" ht="15.75">
      <c r="A719" s="100">
        <v>716</v>
      </c>
      <c r="D719" s="437">
        <v>161325526</v>
      </c>
      <c r="E719" s="240" t="s">
        <v>538</v>
      </c>
      <c r="F719" s="236" t="s">
        <v>834</v>
      </c>
      <c r="H719" s="107"/>
      <c r="I719" s="103" t="s">
        <v>78</v>
      </c>
      <c r="J719" s="85">
        <f t="shared" si="23"/>
        <v>716</v>
      </c>
      <c r="K719" s="85">
        <f t="shared" si="22"/>
        <v>1</v>
      </c>
    </row>
    <row r="720" spans="1:11" ht="15.75">
      <c r="A720" s="100">
        <v>717</v>
      </c>
      <c r="D720" s="437">
        <v>161327137</v>
      </c>
      <c r="E720" s="240" t="s">
        <v>2757</v>
      </c>
      <c r="F720" s="236" t="s">
        <v>1550</v>
      </c>
      <c r="H720" s="107"/>
      <c r="I720" s="103" t="s">
        <v>78</v>
      </c>
      <c r="J720" s="85">
        <f t="shared" si="23"/>
        <v>717</v>
      </c>
      <c r="K720" s="85">
        <f t="shared" si="22"/>
        <v>1</v>
      </c>
    </row>
    <row r="721" spans="1:11" ht="15.75">
      <c r="A721" s="100">
        <v>718</v>
      </c>
      <c r="D721" s="437">
        <v>161325534</v>
      </c>
      <c r="E721" s="240" t="s">
        <v>433</v>
      </c>
      <c r="F721" s="236" t="s">
        <v>348</v>
      </c>
      <c r="H721" s="107"/>
      <c r="I721" s="103" t="s">
        <v>78</v>
      </c>
      <c r="J721" s="85">
        <f t="shared" si="23"/>
        <v>718</v>
      </c>
      <c r="K721" s="85">
        <f t="shared" si="22"/>
        <v>1</v>
      </c>
    </row>
    <row r="722" spans="1:11" ht="15.75">
      <c r="A722" s="100">
        <v>719</v>
      </c>
      <c r="D722" s="437">
        <v>161325537</v>
      </c>
      <c r="E722" s="240" t="s">
        <v>1464</v>
      </c>
      <c r="F722" s="236" t="s">
        <v>464</v>
      </c>
      <c r="H722" s="107"/>
      <c r="I722" s="103" t="s">
        <v>78</v>
      </c>
      <c r="J722" s="85">
        <f t="shared" si="23"/>
        <v>719</v>
      </c>
      <c r="K722" s="85">
        <f t="shared" si="22"/>
        <v>1</v>
      </c>
    </row>
    <row r="723" spans="1:11" ht="15.75">
      <c r="A723" s="100">
        <v>720</v>
      </c>
      <c r="D723" s="437">
        <v>161325540</v>
      </c>
      <c r="E723" s="240" t="s">
        <v>2758</v>
      </c>
      <c r="F723" s="236" t="s">
        <v>464</v>
      </c>
      <c r="H723" s="107"/>
      <c r="I723" s="103" t="s">
        <v>78</v>
      </c>
      <c r="J723" s="85">
        <f t="shared" si="23"/>
        <v>720</v>
      </c>
      <c r="K723" s="85">
        <f t="shared" si="22"/>
        <v>1</v>
      </c>
    </row>
    <row r="724" spans="1:11" ht="15.75">
      <c r="A724" s="100">
        <v>721</v>
      </c>
      <c r="D724" s="437">
        <v>151324937</v>
      </c>
      <c r="E724" s="240" t="s">
        <v>2759</v>
      </c>
      <c r="F724" s="459" t="s">
        <v>464</v>
      </c>
      <c r="H724" s="107"/>
      <c r="I724" s="103" t="s">
        <v>78</v>
      </c>
      <c r="J724" s="85">
        <f t="shared" si="23"/>
        <v>721</v>
      </c>
      <c r="K724" s="85">
        <f t="shared" si="22"/>
        <v>1</v>
      </c>
    </row>
    <row r="725" spans="1:11" ht="15.75">
      <c r="A725" s="100">
        <v>722</v>
      </c>
      <c r="D725" s="437">
        <v>151325872</v>
      </c>
      <c r="E725" s="240" t="s">
        <v>1547</v>
      </c>
      <c r="F725" s="236" t="s">
        <v>464</v>
      </c>
      <c r="H725" s="107"/>
      <c r="I725" s="103" t="s">
        <v>78</v>
      </c>
      <c r="J725" s="85">
        <f t="shared" si="23"/>
        <v>722</v>
      </c>
      <c r="K725" s="85">
        <f t="shared" si="22"/>
        <v>1</v>
      </c>
    </row>
    <row r="726" spans="1:11" ht="15.75">
      <c r="A726" s="100">
        <v>723</v>
      </c>
      <c r="D726" s="437">
        <v>161325541</v>
      </c>
      <c r="E726" s="240" t="s">
        <v>1032</v>
      </c>
      <c r="F726" s="236" t="s">
        <v>1553</v>
      </c>
      <c r="H726" s="107"/>
      <c r="I726" s="103" t="s">
        <v>78</v>
      </c>
      <c r="J726" s="85">
        <f t="shared" si="23"/>
        <v>723</v>
      </c>
      <c r="K726" s="85">
        <f t="shared" si="22"/>
        <v>1</v>
      </c>
    </row>
    <row r="727" spans="1:11" ht="15.75">
      <c r="A727" s="100">
        <v>724</v>
      </c>
      <c r="D727" s="437">
        <v>161325542</v>
      </c>
      <c r="E727" s="240" t="s">
        <v>2241</v>
      </c>
      <c r="F727" s="236" t="s">
        <v>467</v>
      </c>
      <c r="H727" s="107"/>
      <c r="I727" s="103" t="s">
        <v>78</v>
      </c>
      <c r="J727" s="85">
        <f t="shared" si="23"/>
        <v>724</v>
      </c>
      <c r="K727" s="85">
        <f t="shared" si="22"/>
        <v>1</v>
      </c>
    </row>
    <row r="728" spans="1:11" ht="15.75">
      <c r="A728" s="100">
        <v>725</v>
      </c>
      <c r="D728" s="437">
        <v>161325543</v>
      </c>
      <c r="E728" s="240" t="s">
        <v>2760</v>
      </c>
      <c r="F728" s="236" t="s">
        <v>2761</v>
      </c>
      <c r="H728" s="107"/>
      <c r="I728" s="103" t="s">
        <v>78</v>
      </c>
      <c r="J728" s="85">
        <f t="shared" si="23"/>
        <v>725</v>
      </c>
      <c r="K728" s="85">
        <f t="shared" si="22"/>
        <v>1</v>
      </c>
    </row>
    <row r="729" spans="1:11" ht="15.75">
      <c r="A729" s="100">
        <v>726</v>
      </c>
      <c r="D729" s="437">
        <v>161326889</v>
      </c>
      <c r="E729" s="460" t="s">
        <v>2762</v>
      </c>
      <c r="F729" s="459" t="s">
        <v>467</v>
      </c>
      <c r="H729" s="107"/>
      <c r="I729" s="103" t="s">
        <v>78</v>
      </c>
      <c r="J729" s="85">
        <f t="shared" si="23"/>
        <v>726</v>
      </c>
      <c r="K729" s="85">
        <f t="shared" si="22"/>
        <v>1</v>
      </c>
    </row>
    <row r="730" spans="1:11" ht="15.75">
      <c r="A730" s="100">
        <v>727</v>
      </c>
      <c r="D730" s="437">
        <v>161325546</v>
      </c>
      <c r="E730" s="240" t="s">
        <v>2254</v>
      </c>
      <c r="F730" s="236" t="s">
        <v>254</v>
      </c>
      <c r="H730" s="107"/>
      <c r="I730" s="103" t="s">
        <v>78</v>
      </c>
      <c r="J730" s="85">
        <f t="shared" si="23"/>
        <v>727</v>
      </c>
      <c r="K730" s="85">
        <f t="shared" si="22"/>
        <v>1</v>
      </c>
    </row>
    <row r="731" spans="1:11" ht="15.75">
      <c r="A731" s="100">
        <v>728</v>
      </c>
      <c r="D731" s="437">
        <v>161325547</v>
      </c>
      <c r="E731" s="240" t="s">
        <v>2763</v>
      </c>
      <c r="F731" s="236" t="s">
        <v>254</v>
      </c>
      <c r="H731" s="107"/>
      <c r="I731" s="103" t="s">
        <v>78</v>
      </c>
      <c r="J731" s="85">
        <f t="shared" si="23"/>
        <v>728</v>
      </c>
      <c r="K731" s="85">
        <f t="shared" si="22"/>
        <v>1</v>
      </c>
    </row>
    <row r="732" spans="1:11" ht="15.75">
      <c r="A732" s="100">
        <v>729</v>
      </c>
      <c r="D732" s="437">
        <v>161325549</v>
      </c>
      <c r="E732" s="240" t="s">
        <v>433</v>
      </c>
      <c r="F732" s="236" t="s">
        <v>254</v>
      </c>
      <c r="H732" s="107"/>
      <c r="I732" s="103" t="s">
        <v>78</v>
      </c>
      <c r="J732" s="85">
        <f t="shared" si="23"/>
        <v>729</v>
      </c>
      <c r="K732" s="85">
        <f t="shared" si="22"/>
        <v>1</v>
      </c>
    </row>
    <row r="733" spans="1:11" ht="15.75">
      <c r="A733" s="100">
        <v>730</v>
      </c>
      <c r="D733" s="437">
        <v>161325550</v>
      </c>
      <c r="E733" s="240" t="s">
        <v>2764</v>
      </c>
      <c r="F733" s="236" t="s">
        <v>254</v>
      </c>
      <c r="H733" s="107"/>
      <c r="I733" s="103" t="s">
        <v>78</v>
      </c>
      <c r="J733" s="85">
        <f t="shared" si="23"/>
        <v>730</v>
      </c>
      <c r="K733" s="85">
        <f t="shared" si="22"/>
        <v>1</v>
      </c>
    </row>
    <row r="734" spans="1:11" ht="15.75">
      <c r="A734" s="100">
        <v>731</v>
      </c>
      <c r="D734" s="437">
        <v>161325551</v>
      </c>
      <c r="E734" s="240" t="s">
        <v>484</v>
      </c>
      <c r="F734" s="236" t="s">
        <v>254</v>
      </c>
      <c r="H734" s="107"/>
      <c r="I734" s="103" t="s">
        <v>78</v>
      </c>
      <c r="J734" s="85">
        <f t="shared" si="23"/>
        <v>731</v>
      </c>
      <c r="K734" s="85">
        <f t="shared" si="22"/>
        <v>1</v>
      </c>
    </row>
    <row r="735" spans="1:11" ht="15.75">
      <c r="A735" s="100">
        <v>732</v>
      </c>
      <c r="D735" s="437">
        <v>161326676</v>
      </c>
      <c r="E735" s="240" t="s">
        <v>198</v>
      </c>
      <c r="F735" s="236" t="s">
        <v>254</v>
      </c>
      <c r="H735" s="107"/>
      <c r="I735" s="103" t="s">
        <v>78</v>
      </c>
      <c r="J735" s="85">
        <f t="shared" si="23"/>
        <v>732</v>
      </c>
      <c r="K735" s="85">
        <f t="shared" si="22"/>
        <v>1</v>
      </c>
    </row>
    <row r="736" spans="1:11" ht="15.75">
      <c r="A736" s="100">
        <v>733</v>
      </c>
      <c r="D736" s="437">
        <v>161327297</v>
      </c>
      <c r="E736" s="240" t="s">
        <v>1357</v>
      </c>
      <c r="F736" s="236" t="s">
        <v>254</v>
      </c>
      <c r="H736" s="107"/>
      <c r="I736" s="103" t="s">
        <v>78</v>
      </c>
      <c r="J736" s="85">
        <f t="shared" si="23"/>
        <v>733</v>
      </c>
      <c r="K736" s="85">
        <f t="shared" si="22"/>
        <v>1</v>
      </c>
    </row>
    <row r="737" spans="1:11" ht="15.75">
      <c r="A737" s="100">
        <v>734</v>
      </c>
      <c r="D737" s="437">
        <v>161135952</v>
      </c>
      <c r="E737" s="240" t="s">
        <v>2195</v>
      </c>
      <c r="F737" s="236" t="s">
        <v>532</v>
      </c>
      <c r="H737" s="107"/>
      <c r="I737" s="103" t="s">
        <v>78</v>
      </c>
      <c r="J737" s="85">
        <f t="shared" si="23"/>
        <v>734</v>
      </c>
      <c r="K737" s="85">
        <f t="shared" si="22"/>
        <v>1</v>
      </c>
    </row>
    <row r="738" spans="1:11" ht="15.75">
      <c r="A738" s="100">
        <v>735</v>
      </c>
      <c r="D738" s="437">
        <v>161325560</v>
      </c>
      <c r="E738" s="240" t="s">
        <v>2765</v>
      </c>
      <c r="F738" s="236" t="s">
        <v>532</v>
      </c>
      <c r="H738" s="107"/>
      <c r="I738" s="103" t="s">
        <v>78</v>
      </c>
      <c r="J738" s="85">
        <f t="shared" si="23"/>
        <v>735</v>
      </c>
      <c r="K738" s="85">
        <f t="shared" si="22"/>
        <v>1</v>
      </c>
    </row>
    <row r="739" spans="1:11" ht="15.75">
      <c r="A739" s="100">
        <v>736</v>
      </c>
      <c r="D739" s="437">
        <v>161326589</v>
      </c>
      <c r="E739" s="240" t="s">
        <v>2766</v>
      </c>
      <c r="F739" s="236" t="s">
        <v>532</v>
      </c>
      <c r="H739" s="107"/>
      <c r="I739" s="103" t="s">
        <v>78</v>
      </c>
      <c r="J739" s="85">
        <f t="shared" si="23"/>
        <v>736</v>
      </c>
      <c r="K739" s="85">
        <f t="shared" si="22"/>
        <v>1</v>
      </c>
    </row>
    <row r="740" spans="1:11" ht="15.75">
      <c r="A740" s="100">
        <v>737</v>
      </c>
      <c r="D740" s="437">
        <v>161326798</v>
      </c>
      <c r="E740" s="240" t="s">
        <v>2206</v>
      </c>
      <c r="F740" s="236" t="s">
        <v>532</v>
      </c>
      <c r="H740" s="107"/>
      <c r="I740" s="103" t="s">
        <v>78</v>
      </c>
      <c r="J740" s="85">
        <f t="shared" si="23"/>
        <v>737</v>
      </c>
      <c r="K740" s="85">
        <f t="shared" si="22"/>
        <v>1</v>
      </c>
    </row>
    <row r="741" spans="1:11" ht="15.75">
      <c r="A741" s="100">
        <v>738</v>
      </c>
      <c r="D741" s="437">
        <v>161446990</v>
      </c>
      <c r="E741" s="240" t="s">
        <v>665</v>
      </c>
      <c r="F741" s="236" t="s">
        <v>354</v>
      </c>
      <c r="H741" s="107"/>
      <c r="I741" s="103" t="s">
        <v>78</v>
      </c>
      <c r="J741" s="85">
        <f t="shared" si="23"/>
        <v>738</v>
      </c>
      <c r="K741" s="85">
        <f t="shared" si="22"/>
        <v>1</v>
      </c>
    </row>
    <row r="742" spans="1:11" ht="15.75">
      <c r="A742" s="100">
        <v>739</v>
      </c>
      <c r="D742" s="437">
        <v>161325565</v>
      </c>
      <c r="E742" s="240" t="s">
        <v>2767</v>
      </c>
      <c r="F742" s="236" t="s">
        <v>2768</v>
      </c>
      <c r="H742" s="107"/>
      <c r="I742" s="103" t="s">
        <v>78</v>
      </c>
      <c r="J742" s="85">
        <f t="shared" si="23"/>
        <v>739</v>
      </c>
      <c r="K742" s="85">
        <f t="shared" si="22"/>
        <v>1</v>
      </c>
    </row>
    <row r="743" spans="1:11" ht="15.75">
      <c r="A743" s="100">
        <v>740</v>
      </c>
      <c r="D743" s="437">
        <v>161327046</v>
      </c>
      <c r="E743" s="240" t="s">
        <v>648</v>
      </c>
      <c r="F743" s="236" t="s">
        <v>1096</v>
      </c>
      <c r="H743" s="107"/>
      <c r="I743" s="103" t="s">
        <v>78</v>
      </c>
      <c r="J743" s="85">
        <f t="shared" si="23"/>
        <v>740</v>
      </c>
      <c r="K743" s="85">
        <f t="shared" si="22"/>
        <v>1</v>
      </c>
    </row>
    <row r="744" spans="1:11" ht="15.75">
      <c r="A744" s="100">
        <v>741</v>
      </c>
      <c r="D744" s="437">
        <v>161325571</v>
      </c>
      <c r="E744" s="240" t="s">
        <v>2411</v>
      </c>
      <c r="F744" s="236" t="s">
        <v>2028</v>
      </c>
      <c r="H744" s="107"/>
      <c r="I744" s="103" t="s">
        <v>78</v>
      </c>
      <c r="J744" s="85">
        <f t="shared" si="23"/>
        <v>741</v>
      </c>
      <c r="K744" s="85">
        <f t="shared" si="22"/>
        <v>1</v>
      </c>
    </row>
    <row r="745" spans="1:11" ht="15.75">
      <c r="A745" s="100">
        <v>742</v>
      </c>
      <c r="D745" s="437">
        <v>161325573</v>
      </c>
      <c r="E745" s="240" t="s">
        <v>350</v>
      </c>
      <c r="F745" s="236" t="s">
        <v>2028</v>
      </c>
      <c r="H745" s="107"/>
      <c r="I745" s="103" t="s">
        <v>78</v>
      </c>
      <c r="J745" s="85">
        <f t="shared" si="23"/>
        <v>742</v>
      </c>
      <c r="K745" s="85">
        <f t="shared" si="22"/>
        <v>1</v>
      </c>
    </row>
    <row r="746" spans="1:11" ht="15.75">
      <c r="A746" s="100">
        <v>743</v>
      </c>
      <c r="D746" s="437">
        <v>161327235</v>
      </c>
      <c r="E746" s="240" t="s">
        <v>2769</v>
      </c>
      <c r="F746" s="236" t="s">
        <v>2028</v>
      </c>
      <c r="H746" s="107"/>
      <c r="I746" s="103" t="s">
        <v>78</v>
      </c>
      <c r="J746" s="85">
        <f t="shared" si="23"/>
        <v>743</v>
      </c>
      <c r="K746" s="85">
        <f t="shared" si="22"/>
        <v>1</v>
      </c>
    </row>
    <row r="747" spans="1:11" ht="15.75">
      <c r="A747" s="100">
        <v>744</v>
      </c>
      <c r="D747" s="437">
        <v>161325574</v>
      </c>
      <c r="E747" s="240" t="s">
        <v>2770</v>
      </c>
      <c r="F747" s="236" t="s">
        <v>262</v>
      </c>
      <c r="H747" s="107"/>
      <c r="I747" s="103" t="s">
        <v>78</v>
      </c>
      <c r="J747" s="85">
        <f t="shared" si="23"/>
        <v>744</v>
      </c>
      <c r="K747" s="85">
        <f t="shared" si="22"/>
        <v>1</v>
      </c>
    </row>
    <row r="748" spans="1:11" ht="15.75">
      <c r="A748" s="100">
        <v>745</v>
      </c>
      <c r="D748" s="437">
        <v>161215157</v>
      </c>
      <c r="E748" s="240" t="s">
        <v>1013</v>
      </c>
      <c r="F748" s="236" t="s">
        <v>262</v>
      </c>
      <c r="H748" s="107"/>
      <c r="I748" s="103" t="s">
        <v>78</v>
      </c>
      <c r="J748" s="85">
        <f t="shared" si="23"/>
        <v>745</v>
      </c>
      <c r="K748" s="85">
        <f t="shared" si="22"/>
        <v>1</v>
      </c>
    </row>
    <row r="749" spans="1:11" ht="15.75">
      <c r="A749" s="100">
        <v>746</v>
      </c>
      <c r="D749" s="437">
        <v>161325577</v>
      </c>
      <c r="E749" s="240" t="s">
        <v>2771</v>
      </c>
      <c r="F749" s="236" t="s">
        <v>121</v>
      </c>
      <c r="H749" s="107"/>
      <c r="I749" s="103" t="s">
        <v>78</v>
      </c>
      <c r="J749" s="85">
        <f t="shared" si="23"/>
        <v>746</v>
      </c>
      <c r="K749" s="85">
        <f t="shared" si="22"/>
        <v>1</v>
      </c>
    </row>
    <row r="750" spans="1:11" ht="15.75">
      <c r="A750" s="100">
        <v>747</v>
      </c>
      <c r="D750" s="437">
        <v>161325579</v>
      </c>
      <c r="E750" s="240" t="s">
        <v>2772</v>
      </c>
      <c r="F750" s="236" t="s">
        <v>121</v>
      </c>
      <c r="H750" s="107"/>
      <c r="I750" s="103" t="s">
        <v>78</v>
      </c>
      <c r="J750" s="85">
        <f t="shared" si="23"/>
        <v>747</v>
      </c>
      <c r="K750" s="85">
        <f t="shared" si="22"/>
        <v>1</v>
      </c>
    </row>
    <row r="751" spans="1:11" ht="15.75">
      <c r="A751" s="100">
        <v>748</v>
      </c>
      <c r="D751" s="437">
        <v>161325581</v>
      </c>
      <c r="E751" s="240" t="s">
        <v>2773</v>
      </c>
      <c r="F751" s="236" t="s">
        <v>121</v>
      </c>
      <c r="H751" s="107"/>
      <c r="I751" s="103" t="s">
        <v>78</v>
      </c>
      <c r="J751" s="85">
        <f t="shared" si="23"/>
        <v>748</v>
      </c>
      <c r="K751" s="85">
        <f t="shared" si="22"/>
        <v>1</v>
      </c>
    </row>
    <row r="752" spans="1:11" ht="15.75">
      <c r="A752" s="100">
        <v>749</v>
      </c>
      <c r="D752" s="437">
        <v>161325585</v>
      </c>
      <c r="E752" s="240" t="s">
        <v>529</v>
      </c>
      <c r="F752" s="236" t="s">
        <v>121</v>
      </c>
      <c r="H752" s="107"/>
      <c r="I752" s="103" t="s">
        <v>78</v>
      </c>
      <c r="J752" s="85">
        <f t="shared" si="23"/>
        <v>749</v>
      </c>
      <c r="K752" s="85">
        <f t="shared" si="22"/>
        <v>1</v>
      </c>
    </row>
    <row r="753" spans="1:11" ht="15.75">
      <c r="A753" s="100">
        <v>750</v>
      </c>
      <c r="D753" s="437">
        <v>161325586</v>
      </c>
      <c r="E753" s="240" t="s">
        <v>2774</v>
      </c>
      <c r="F753" s="236" t="s">
        <v>121</v>
      </c>
      <c r="H753" s="107"/>
      <c r="I753" s="103" t="s">
        <v>78</v>
      </c>
      <c r="J753" s="85">
        <f t="shared" si="23"/>
        <v>750</v>
      </c>
      <c r="K753" s="85">
        <f t="shared" si="22"/>
        <v>1</v>
      </c>
    </row>
    <row r="754" spans="1:11" ht="15.75">
      <c r="A754" s="100">
        <v>751</v>
      </c>
      <c r="D754" s="437">
        <v>161325587</v>
      </c>
      <c r="E754" s="240" t="s">
        <v>2775</v>
      </c>
      <c r="F754" s="236" t="s">
        <v>121</v>
      </c>
      <c r="H754" s="107"/>
      <c r="I754" s="103" t="s">
        <v>78</v>
      </c>
      <c r="J754" s="85">
        <f t="shared" si="23"/>
        <v>751</v>
      </c>
      <c r="K754" s="85">
        <f t="shared" si="22"/>
        <v>1</v>
      </c>
    </row>
    <row r="755" spans="1:11" ht="15.75">
      <c r="A755" s="100">
        <v>752</v>
      </c>
      <c r="D755" s="437">
        <v>161326677</v>
      </c>
      <c r="E755" s="240" t="s">
        <v>2776</v>
      </c>
      <c r="F755" s="236" t="s">
        <v>121</v>
      </c>
      <c r="H755" s="107"/>
      <c r="I755" s="103" t="s">
        <v>78</v>
      </c>
      <c r="J755" s="85">
        <f t="shared" si="23"/>
        <v>752</v>
      </c>
      <c r="K755" s="85">
        <f t="shared" si="22"/>
        <v>1</v>
      </c>
    </row>
    <row r="756" spans="1:11" ht="15.75">
      <c r="A756" s="100">
        <v>753</v>
      </c>
      <c r="D756" s="437">
        <v>161327138</v>
      </c>
      <c r="E756" s="240" t="s">
        <v>1636</v>
      </c>
      <c r="F756" s="236" t="s">
        <v>121</v>
      </c>
      <c r="H756" s="107"/>
      <c r="I756" s="103" t="s">
        <v>78</v>
      </c>
      <c r="J756" s="85">
        <f t="shared" si="23"/>
        <v>753</v>
      </c>
      <c r="K756" s="85">
        <f t="shared" si="22"/>
        <v>1</v>
      </c>
    </row>
    <row r="757" spans="1:11" ht="15.75">
      <c r="A757" s="100">
        <v>754</v>
      </c>
      <c r="D757" s="437">
        <v>161327236</v>
      </c>
      <c r="E757" s="240" t="s">
        <v>2777</v>
      </c>
      <c r="F757" s="236" t="s">
        <v>121</v>
      </c>
      <c r="H757" s="107"/>
      <c r="I757" s="103" t="s">
        <v>78</v>
      </c>
      <c r="J757" s="85">
        <f t="shared" si="23"/>
        <v>754</v>
      </c>
      <c r="K757" s="85">
        <f t="shared" si="22"/>
        <v>1</v>
      </c>
    </row>
    <row r="758" spans="1:11" ht="15.75">
      <c r="A758" s="100">
        <v>755</v>
      </c>
      <c r="D758" s="437">
        <v>162614999</v>
      </c>
      <c r="E758" s="240" t="s">
        <v>1381</v>
      </c>
      <c r="F758" s="236" t="s">
        <v>121</v>
      </c>
      <c r="H758" s="107"/>
      <c r="I758" s="103" t="s">
        <v>78</v>
      </c>
      <c r="J758" s="85">
        <f t="shared" si="23"/>
        <v>755</v>
      </c>
      <c r="K758" s="85">
        <f t="shared" si="22"/>
        <v>1</v>
      </c>
    </row>
    <row r="759" spans="1:11" ht="15.75">
      <c r="A759" s="100">
        <v>756</v>
      </c>
      <c r="D759" s="437">
        <v>161325593</v>
      </c>
      <c r="E759" s="240" t="s">
        <v>198</v>
      </c>
      <c r="F759" s="236" t="s">
        <v>358</v>
      </c>
      <c r="H759" s="107"/>
      <c r="I759" s="103" t="s">
        <v>78</v>
      </c>
      <c r="J759" s="85">
        <f t="shared" si="23"/>
        <v>756</v>
      </c>
      <c r="K759" s="85">
        <f t="shared" si="22"/>
        <v>1</v>
      </c>
    </row>
    <row r="760" spans="1:11" ht="15.75">
      <c r="A760" s="100">
        <v>757</v>
      </c>
      <c r="D760" s="437">
        <v>161325595</v>
      </c>
      <c r="E760" s="240" t="s">
        <v>350</v>
      </c>
      <c r="F760" s="236" t="s">
        <v>358</v>
      </c>
      <c r="H760" s="107"/>
      <c r="I760" s="103" t="s">
        <v>78</v>
      </c>
      <c r="J760" s="85">
        <f t="shared" si="23"/>
        <v>757</v>
      </c>
      <c r="K760" s="85">
        <f t="shared" si="22"/>
        <v>1</v>
      </c>
    </row>
    <row r="761" spans="1:11" ht="15.75">
      <c r="A761" s="100">
        <v>758</v>
      </c>
      <c r="D761" s="437">
        <v>161325597</v>
      </c>
      <c r="E761" s="240" t="s">
        <v>2778</v>
      </c>
      <c r="F761" s="236" t="s">
        <v>358</v>
      </c>
      <c r="H761" s="107"/>
      <c r="I761" s="103" t="s">
        <v>78</v>
      </c>
      <c r="J761" s="85">
        <f t="shared" si="23"/>
        <v>758</v>
      </c>
      <c r="K761" s="85">
        <f t="shared" si="22"/>
        <v>1</v>
      </c>
    </row>
    <row r="762" spans="1:11" ht="15.75">
      <c r="A762" s="100">
        <v>759</v>
      </c>
      <c r="D762" s="437">
        <v>161327041</v>
      </c>
      <c r="E762" s="240" t="s">
        <v>2779</v>
      </c>
      <c r="F762" s="236" t="s">
        <v>358</v>
      </c>
      <c r="H762" s="107"/>
      <c r="I762" s="103" t="s">
        <v>78</v>
      </c>
      <c r="J762" s="85">
        <f t="shared" si="23"/>
        <v>759</v>
      </c>
      <c r="K762" s="85">
        <f t="shared" si="22"/>
        <v>1</v>
      </c>
    </row>
    <row r="763" spans="1:11" ht="15.75">
      <c r="A763" s="100">
        <v>760</v>
      </c>
      <c r="D763" s="437">
        <v>161327298</v>
      </c>
      <c r="E763" s="240" t="s">
        <v>2780</v>
      </c>
      <c r="F763" s="236" t="s">
        <v>358</v>
      </c>
      <c r="H763" s="107"/>
      <c r="I763" s="103" t="s">
        <v>78</v>
      </c>
      <c r="J763" s="85">
        <f t="shared" si="23"/>
        <v>760</v>
      </c>
      <c r="K763" s="85">
        <f t="shared" si="22"/>
        <v>1</v>
      </c>
    </row>
    <row r="764" spans="1:11" ht="15.75">
      <c r="A764" s="100">
        <v>761</v>
      </c>
      <c r="D764" s="437">
        <v>161327299</v>
      </c>
      <c r="E764" s="240" t="s">
        <v>2781</v>
      </c>
      <c r="F764" s="236" t="s">
        <v>265</v>
      </c>
      <c r="H764" s="107"/>
      <c r="I764" s="103" t="s">
        <v>78</v>
      </c>
      <c r="J764" s="85">
        <f t="shared" si="23"/>
        <v>761</v>
      </c>
      <c r="K764" s="85">
        <f t="shared" si="22"/>
        <v>1</v>
      </c>
    </row>
    <row r="765" spans="1:11" ht="15.75">
      <c r="A765" s="100">
        <v>762</v>
      </c>
      <c r="D765" s="437">
        <v>161325605</v>
      </c>
      <c r="E765" s="240" t="s">
        <v>2603</v>
      </c>
      <c r="F765" s="236" t="s">
        <v>2782</v>
      </c>
      <c r="H765" s="107"/>
      <c r="I765" s="103" t="s">
        <v>78</v>
      </c>
      <c r="J765" s="85">
        <f t="shared" si="23"/>
        <v>762</v>
      </c>
      <c r="K765" s="85">
        <f t="shared" si="22"/>
        <v>1</v>
      </c>
    </row>
    <row r="766" spans="1:11" ht="15.75">
      <c r="A766" s="100">
        <v>763</v>
      </c>
      <c r="D766" s="437">
        <v>161325608</v>
      </c>
      <c r="E766" s="240" t="s">
        <v>2637</v>
      </c>
      <c r="F766" s="236" t="s">
        <v>2783</v>
      </c>
      <c r="H766" s="107"/>
      <c r="I766" s="103" t="s">
        <v>78</v>
      </c>
      <c r="J766" s="85">
        <f t="shared" si="23"/>
        <v>763</v>
      </c>
      <c r="K766" s="85">
        <f t="shared" si="22"/>
        <v>1</v>
      </c>
    </row>
    <row r="767" spans="1:11" ht="15.75">
      <c r="A767" s="100">
        <v>764</v>
      </c>
      <c r="D767" s="437">
        <v>161327516</v>
      </c>
      <c r="E767" s="240" t="s">
        <v>2784</v>
      </c>
      <c r="F767" s="236" t="s">
        <v>2063</v>
      </c>
      <c r="H767" s="107"/>
      <c r="I767" s="103" t="s">
        <v>78</v>
      </c>
      <c r="J767" s="85">
        <f t="shared" si="23"/>
        <v>764</v>
      </c>
      <c r="K767" s="85">
        <f t="shared" si="22"/>
        <v>1</v>
      </c>
    </row>
    <row r="768" spans="1:11" ht="15.75">
      <c r="A768" s="100">
        <v>765</v>
      </c>
      <c r="D768" s="437">
        <v>161325615</v>
      </c>
      <c r="E768" s="240" t="s">
        <v>2065</v>
      </c>
      <c r="F768" s="236" t="s">
        <v>2785</v>
      </c>
      <c r="H768" s="107"/>
      <c r="I768" s="103" t="s">
        <v>78</v>
      </c>
      <c r="J768" s="85">
        <f t="shared" si="23"/>
        <v>765</v>
      </c>
      <c r="K768" s="85">
        <f t="shared" si="22"/>
        <v>1</v>
      </c>
    </row>
    <row r="769" spans="1:11" ht="15.75">
      <c r="A769" s="100">
        <v>766</v>
      </c>
      <c r="D769" s="437">
        <v>161327455</v>
      </c>
      <c r="E769" s="240" t="s">
        <v>248</v>
      </c>
      <c r="F769" s="236" t="s">
        <v>1870</v>
      </c>
      <c r="H769" s="107"/>
      <c r="I769" s="103" t="s">
        <v>78</v>
      </c>
      <c r="J769" s="85">
        <f t="shared" si="23"/>
        <v>766</v>
      </c>
      <c r="K769" s="85">
        <f t="shared" si="22"/>
        <v>1</v>
      </c>
    </row>
    <row r="770" spans="1:11" ht="15.75">
      <c r="A770" s="100">
        <v>767</v>
      </c>
      <c r="D770" s="437">
        <v>161325616</v>
      </c>
      <c r="E770" s="240" t="s">
        <v>2786</v>
      </c>
      <c r="F770" s="236" t="s">
        <v>539</v>
      </c>
      <c r="H770" s="107"/>
      <c r="I770" s="103" t="s">
        <v>78</v>
      </c>
      <c r="J770" s="85">
        <f t="shared" si="23"/>
        <v>767</v>
      </c>
      <c r="K770" s="85">
        <f t="shared" si="22"/>
        <v>1</v>
      </c>
    </row>
    <row r="771" spans="1:11" ht="15.75">
      <c r="A771" s="100">
        <v>768</v>
      </c>
      <c r="D771" s="437">
        <v>161325619</v>
      </c>
      <c r="E771" s="240" t="s">
        <v>2787</v>
      </c>
      <c r="F771" s="236" t="s">
        <v>2788</v>
      </c>
      <c r="H771" s="107"/>
      <c r="I771" s="103" t="s">
        <v>78</v>
      </c>
      <c r="J771" s="85">
        <f t="shared" si="23"/>
        <v>768</v>
      </c>
      <c r="K771" s="85">
        <f t="shared" si="22"/>
        <v>1</v>
      </c>
    </row>
    <row r="772" spans="1:11" ht="15.75">
      <c r="A772" s="100">
        <v>769</v>
      </c>
      <c r="D772" s="437">
        <v>161325620</v>
      </c>
      <c r="E772" s="240" t="s">
        <v>2789</v>
      </c>
      <c r="F772" s="236" t="s">
        <v>1327</v>
      </c>
      <c r="H772" s="107"/>
      <c r="I772" s="103" t="s">
        <v>78</v>
      </c>
      <c r="J772" s="85">
        <f t="shared" si="23"/>
        <v>769</v>
      </c>
      <c r="K772" s="85">
        <f t="shared" ref="K772:K835" si="24">COUNTIF($D$4:$D$889,D772)</f>
        <v>1</v>
      </c>
    </row>
    <row r="773" spans="1:11" ht="15.75">
      <c r="A773" s="100">
        <v>770</v>
      </c>
      <c r="D773" s="437">
        <v>161325622</v>
      </c>
      <c r="E773" s="438" t="s">
        <v>542</v>
      </c>
      <c r="F773" s="443" t="s">
        <v>2790</v>
      </c>
      <c r="H773" s="107"/>
      <c r="I773" s="103" t="s">
        <v>78</v>
      </c>
      <c r="J773" s="85">
        <f t="shared" ref="J773:J836" si="25">IF(H773&lt;&gt;H772,1,J772+1)</f>
        <v>770</v>
      </c>
      <c r="K773" s="85">
        <f t="shared" si="24"/>
        <v>1</v>
      </c>
    </row>
    <row r="774" spans="1:11" ht="15.75">
      <c r="A774" s="100">
        <v>771</v>
      </c>
      <c r="D774" s="437">
        <v>161325627</v>
      </c>
      <c r="E774" s="240" t="s">
        <v>210</v>
      </c>
      <c r="F774" s="236" t="s">
        <v>276</v>
      </c>
      <c r="H774" s="107"/>
      <c r="I774" s="103" t="s">
        <v>78</v>
      </c>
      <c r="J774" s="85">
        <f t="shared" si="25"/>
        <v>771</v>
      </c>
      <c r="K774" s="85">
        <f t="shared" si="24"/>
        <v>1</v>
      </c>
    </row>
    <row r="775" spans="1:11" ht="15.75">
      <c r="A775" s="100">
        <v>772</v>
      </c>
      <c r="D775" s="437">
        <v>161446234</v>
      </c>
      <c r="E775" s="240" t="s">
        <v>2791</v>
      </c>
      <c r="F775" s="236" t="s">
        <v>276</v>
      </c>
      <c r="H775" s="107"/>
      <c r="I775" s="103" t="s">
        <v>78</v>
      </c>
      <c r="J775" s="85">
        <f t="shared" si="25"/>
        <v>772</v>
      </c>
      <c r="K775" s="85">
        <f t="shared" si="24"/>
        <v>1</v>
      </c>
    </row>
    <row r="776" spans="1:11" ht="15.75">
      <c r="A776" s="100">
        <v>773</v>
      </c>
      <c r="D776" s="437">
        <v>161325629</v>
      </c>
      <c r="E776" s="240" t="s">
        <v>2792</v>
      </c>
      <c r="F776" s="236" t="s">
        <v>2793</v>
      </c>
      <c r="H776" s="107"/>
      <c r="I776" s="103" t="s">
        <v>78</v>
      </c>
      <c r="J776" s="85">
        <f t="shared" si="25"/>
        <v>773</v>
      </c>
      <c r="K776" s="85">
        <f t="shared" si="24"/>
        <v>1</v>
      </c>
    </row>
    <row r="777" spans="1:11" ht="15.75">
      <c r="A777" s="100">
        <v>774</v>
      </c>
      <c r="D777" s="437">
        <v>161327042</v>
      </c>
      <c r="E777" s="240" t="s">
        <v>330</v>
      </c>
      <c r="F777" s="236" t="s">
        <v>279</v>
      </c>
      <c r="H777" s="107"/>
      <c r="I777" s="103" t="s">
        <v>78</v>
      </c>
      <c r="J777" s="85">
        <f t="shared" si="25"/>
        <v>774</v>
      </c>
      <c r="K777" s="85">
        <f t="shared" si="24"/>
        <v>1</v>
      </c>
    </row>
    <row r="778" spans="1:11" ht="15.75">
      <c r="A778" s="100">
        <v>775</v>
      </c>
      <c r="D778" s="437">
        <v>161325636</v>
      </c>
      <c r="E778" s="240" t="s">
        <v>1436</v>
      </c>
      <c r="F778" s="236" t="s">
        <v>282</v>
      </c>
      <c r="H778" s="107"/>
      <c r="I778" s="103" t="s">
        <v>78</v>
      </c>
      <c r="J778" s="85">
        <f t="shared" si="25"/>
        <v>775</v>
      </c>
      <c r="K778" s="85">
        <f t="shared" si="24"/>
        <v>1</v>
      </c>
    </row>
    <row r="779" spans="1:11" ht="15.75">
      <c r="A779" s="100">
        <v>776</v>
      </c>
      <c r="D779" s="437">
        <v>161325638</v>
      </c>
      <c r="E779" s="240" t="s">
        <v>452</v>
      </c>
      <c r="F779" s="236" t="s">
        <v>379</v>
      </c>
      <c r="H779" s="107"/>
      <c r="I779" s="103" t="s">
        <v>78</v>
      </c>
      <c r="J779" s="85">
        <f t="shared" si="25"/>
        <v>776</v>
      </c>
      <c r="K779" s="85">
        <f t="shared" si="24"/>
        <v>1</v>
      </c>
    </row>
    <row r="780" spans="1:11" ht="15.75">
      <c r="A780" s="100">
        <v>777</v>
      </c>
      <c r="D780" s="437">
        <v>161325640</v>
      </c>
      <c r="E780" s="240" t="s">
        <v>2794</v>
      </c>
      <c r="F780" s="236" t="s">
        <v>143</v>
      </c>
      <c r="H780" s="107"/>
      <c r="I780" s="103" t="s">
        <v>78</v>
      </c>
      <c r="J780" s="85">
        <f t="shared" si="25"/>
        <v>777</v>
      </c>
      <c r="K780" s="85">
        <f t="shared" si="24"/>
        <v>1</v>
      </c>
    </row>
    <row r="781" spans="1:11" ht="15.75">
      <c r="A781" s="100">
        <v>778</v>
      </c>
      <c r="D781" s="437">
        <v>161215175</v>
      </c>
      <c r="E781" s="240" t="s">
        <v>416</v>
      </c>
      <c r="F781" s="236" t="s">
        <v>143</v>
      </c>
      <c r="H781" s="107"/>
      <c r="I781" s="103" t="s">
        <v>78</v>
      </c>
      <c r="J781" s="85">
        <f t="shared" si="25"/>
        <v>778</v>
      </c>
      <c r="K781" s="85">
        <f t="shared" si="24"/>
        <v>1</v>
      </c>
    </row>
    <row r="782" spans="1:11" ht="15.75">
      <c r="A782" s="100">
        <v>779</v>
      </c>
      <c r="D782" s="437">
        <v>161325642</v>
      </c>
      <c r="E782" s="240" t="s">
        <v>2795</v>
      </c>
      <c r="F782" s="236" t="s">
        <v>1043</v>
      </c>
      <c r="H782" s="107"/>
      <c r="I782" s="103" t="s">
        <v>78</v>
      </c>
      <c r="J782" s="85">
        <f t="shared" si="25"/>
        <v>779</v>
      </c>
      <c r="K782" s="85">
        <f t="shared" si="24"/>
        <v>1</v>
      </c>
    </row>
    <row r="783" spans="1:11" ht="15.75">
      <c r="A783" s="100">
        <v>780</v>
      </c>
      <c r="D783" s="437">
        <v>161325645</v>
      </c>
      <c r="E783" s="240" t="s">
        <v>2796</v>
      </c>
      <c r="F783" s="236" t="s">
        <v>1658</v>
      </c>
      <c r="H783" s="107"/>
      <c r="I783" s="103" t="s">
        <v>78</v>
      </c>
      <c r="J783" s="85">
        <f t="shared" si="25"/>
        <v>780</v>
      </c>
      <c r="K783" s="85">
        <f t="shared" si="24"/>
        <v>1</v>
      </c>
    </row>
    <row r="784" spans="1:11" ht="15.75">
      <c r="A784" s="100">
        <v>781</v>
      </c>
      <c r="D784" s="437">
        <v>161327139</v>
      </c>
      <c r="E784" s="240" t="s">
        <v>2281</v>
      </c>
      <c r="F784" s="236" t="s">
        <v>1169</v>
      </c>
      <c r="H784" s="107"/>
      <c r="I784" s="103" t="s">
        <v>78</v>
      </c>
      <c r="J784" s="85">
        <f t="shared" si="25"/>
        <v>781</v>
      </c>
      <c r="K784" s="85">
        <f t="shared" si="24"/>
        <v>1</v>
      </c>
    </row>
    <row r="785" spans="1:11" ht="15.75">
      <c r="A785" s="100">
        <v>782</v>
      </c>
      <c r="D785" s="437">
        <v>161325646</v>
      </c>
      <c r="E785" s="240" t="s">
        <v>198</v>
      </c>
      <c r="F785" s="236" t="s">
        <v>2563</v>
      </c>
      <c r="H785" s="107"/>
      <c r="I785" s="103" t="s">
        <v>78</v>
      </c>
      <c r="J785" s="85">
        <f t="shared" si="25"/>
        <v>782</v>
      </c>
      <c r="K785" s="85">
        <f t="shared" si="24"/>
        <v>1</v>
      </c>
    </row>
    <row r="786" spans="1:11" ht="15.75">
      <c r="A786" s="100">
        <v>783</v>
      </c>
      <c r="D786" s="437">
        <v>161446244</v>
      </c>
      <c r="E786" s="240" t="s">
        <v>2797</v>
      </c>
      <c r="F786" s="236" t="s">
        <v>1284</v>
      </c>
      <c r="H786" s="107"/>
      <c r="I786" s="103" t="s">
        <v>78</v>
      </c>
      <c r="J786" s="85">
        <f t="shared" si="25"/>
        <v>783</v>
      </c>
      <c r="K786" s="85">
        <f t="shared" si="24"/>
        <v>1</v>
      </c>
    </row>
    <row r="787" spans="1:11" ht="15.75">
      <c r="A787" s="100">
        <v>784</v>
      </c>
      <c r="D787" s="437">
        <v>161325647</v>
      </c>
      <c r="E787" s="240" t="s">
        <v>2798</v>
      </c>
      <c r="F787" s="236" t="s">
        <v>381</v>
      </c>
      <c r="H787" s="107"/>
      <c r="I787" s="103" t="s">
        <v>78</v>
      </c>
      <c r="J787" s="85">
        <f t="shared" si="25"/>
        <v>784</v>
      </c>
      <c r="K787" s="85">
        <f t="shared" si="24"/>
        <v>1</v>
      </c>
    </row>
    <row r="788" spans="1:11" ht="15.75">
      <c r="A788" s="100">
        <v>785</v>
      </c>
      <c r="D788" s="437">
        <v>161325650</v>
      </c>
      <c r="E788" s="240" t="s">
        <v>198</v>
      </c>
      <c r="F788" s="236" t="s">
        <v>381</v>
      </c>
      <c r="H788" s="107"/>
      <c r="I788" s="103" t="s">
        <v>78</v>
      </c>
      <c r="J788" s="85">
        <f t="shared" si="25"/>
        <v>785</v>
      </c>
      <c r="K788" s="85">
        <f t="shared" si="24"/>
        <v>1</v>
      </c>
    </row>
    <row r="789" spans="1:11" ht="15.75">
      <c r="A789" s="100">
        <v>786</v>
      </c>
      <c r="D789" s="437">
        <v>161325651</v>
      </c>
      <c r="E789" s="240" t="s">
        <v>240</v>
      </c>
      <c r="F789" s="236" t="s">
        <v>2799</v>
      </c>
      <c r="H789" s="107"/>
      <c r="I789" s="103" t="s">
        <v>78</v>
      </c>
      <c r="J789" s="85">
        <f t="shared" si="25"/>
        <v>786</v>
      </c>
      <c r="K789" s="85">
        <f t="shared" si="24"/>
        <v>1</v>
      </c>
    </row>
    <row r="790" spans="1:11" ht="15.75">
      <c r="A790" s="100">
        <v>787</v>
      </c>
      <c r="D790" s="437">
        <v>161135982</v>
      </c>
      <c r="E790" s="240" t="s">
        <v>2800</v>
      </c>
      <c r="F790" s="236" t="s">
        <v>546</v>
      </c>
      <c r="H790" s="107"/>
      <c r="I790" s="103" t="s">
        <v>78</v>
      </c>
      <c r="J790" s="85">
        <f t="shared" si="25"/>
        <v>787</v>
      </c>
      <c r="K790" s="85">
        <f t="shared" si="24"/>
        <v>1</v>
      </c>
    </row>
    <row r="791" spans="1:11" ht="15.75">
      <c r="A791" s="100">
        <v>788</v>
      </c>
      <c r="D791" s="437">
        <v>161325652</v>
      </c>
      <c r="E791" s="240" t="s">
        <v>2801</v>
      </c>
      <c r="F791" s="236" t="s">
        <v>546</v>
      </c>
      <c r="H791" s="107"/>
      <c r="I791" s="103" t="s">
        <v>78</v>
      </c>
      <c r="J791" s="85">
        <f t="shared" si="25"/>
        <v>788</v>
      </c>
      <c r="K791" s="85">
        <f t="shared" si="24"/>
        <v>1</v>
      </c>
    </row>
    <row r="792" spans="1:11" ht="15.75">
      <c r="A792" s="100">
        <v>789</v>
      </c>
      <c r="D792" s="458">
        <v>161325658</v>
      </c>
      <c r="E792" s="234" t="s">
        <v>452</v>
      </c>
      <c r="F792" s="235" t="s">
        <v>546</v>
      </c>
      <c r="H792" s="107"/>
      <c r="I792" s="103" t="s">
        <v>78</v>
      </c>
      <c r="J792" s="85">
        <f t="shared" si="25"/>
        <v>789</v>
      </c>
      <c r="K792" s="85">
        <f t="shared" si="24"/>
        <v>1</v>
      </c>
    </row>
    <row r="793" spans="1:11" ht="15.75">
      <c r="A793" s="100">
        <v>790</v>
      </c>
      <c r="D793" s="437">
        <v>161325661</v>
      </c>
      <c r="E793" s="240" t="s">
        <v>2700</v>
      </c>
      <c r="F793" s="236" t="s">
        <v>546</v>
      </c>
      <c r="H793" s="107"/>
      <c r="I793" s="103" t="s">
        <v>78</v>
      </c>
      <c r="J793" s="85">
        <f t="shared" si="25"/>
        <v>790</v>
      </c>
      <c r="K793" s="85">
        <f t="shared" si="24"/>
        <v>1</v>
      </c>
    </row>
    <row r="794" spans="1:11" ht="15.75">
      <c r="A794" s="100">
        <v>791</v>
      </c>
      <c r="D794" s="437">
        <v>161325664</v>
      </c>
      <c r="E794" s="240" t="s">
        <v>237</v>
      </c>
      <c r="F794" s="236" t="s">
        <v>546</v>
      </c>
      <c r="H794" s="107"/>
      <c r="I794" s="103" t="s">
        <v>78</v>
      </c>
      <c r="J794" s="85">
        <f t="shared" si="25"/>
        <v>791</v>
      </c>
      <c r="K794" s="85">
        <f t="shared" si="24"/>
        <v>1</v>
      </c>
    </row>
    <row r="795" spans="1:11" ht="15.75">
      <c r="A795" s="100">
        <v>792</v>
      </c>
      <c r="D795" s="437">
        <v>161326474</v>
      </c>
      <c r="E795" s="240" t="s">
        <v>2802</v>
      </c>
      <c r="F795" s="236" t="s">
        <v>546</v>
      </c>
      <c r="H795" s="107"/>
      <c r="I795" s="103" t="s">
        <v>78</v>
      </c>
      <c r="J795" s="85">
        <f t="shared" si="25"/>
        <v>792</v>
      </c>
      <c r="K795" s="85">
        <f t="shared" si="24"/>
        <v>1</v>
      </c>
    </row>
    <row r="796" spans="1:11" ht="15.75">
      <c r="A796" s="100">
        <v>793</v>
      </c>
      <c r="D796" s="437">
        <v>161326593</v>
      </c>
      <c r="E796" s="240" t="s">
        <v>123</v>
      </c>
      <c r="F796" s="236" t="s">
        <v>546</v>
      </c>
      <c r="H796" s="107"/>
      <c r="I796" s="103" t="s">
        <v>78</v>
      </c>
      <c r="J796" s="85">
        <f t="shared" si="25"/>
        <v>793</v>
      </c>
      <c r="K796" s="85">
        <f t="shared" si="24"/>
        <v>1</v>
      </c>
    </row>
    <row r="797" spans="1:11" ht="15.75">
      <c r="A797" s="100">
        <v>794</v>
      </c>
      <c r="D797" s="437">
        <v>161326680</v>
      </c>
      <c r="E797" s="240" t="s">
        <v>1439</v>
      </c>
      <c r="F797" s="236" t="s">
        <v>546</v>
      </c>
      <c r="H797" s="107"/>
      <c r="I797" s="103" t="s">
        <v>78</v>
      </c>
      <c r="J797" s="85">
        <f t="shared" si="25"/>
        <v>794</v>
      </c>
      <c r="K797" s="85">
        <f t="shared" si="24"/>
        <v>1</v>
      </c>
    </row>
    <row r="798" spans="1:11" ht="15.75">
      <c r="A798" s="100">
        <v>795</v>
      </c>
      <c r="D798" s="437">
        <v>161326863</v>
      </c>
      <c r="E798" s="240" t="s">
        <v>330</v>
      </c>
      <c r="F798" s="236" t="s">
        <v>546</v>
      </c>
      <c r="H798" s="107"/>
      <c r="I798" s="103" t="s">
        <v>78</v>
      </c>
      <c r="J798" s="85">
        <f t="shared" si="25"/>
        <v>795</v>
      </c>
      <c r="K798" s="85">
        <f t="shared" si="24"/>
        <v>1</v>
      </c>
    </row>
    <row r="799" spans="1:11" ht="15.75">
      <c r="A799" s="100">
        <v>796</v>
      </c>
      <c r="D799" s="437">
        <v>161327300</v>
      </c>
      <c r="E799" s="240" t="s">
        <v>330</v>
      </c>
      <c r="F799" s="236" t="s">
        <v>546</v>
      </c>
      <c r="H799" s="107"/>
      <c r="I799" s="103" t="s">
        <v>78</v>
      </c>
      <c r="J799" s="85">
        <f t="shared" si="25"/>
        <v>796</v>
      </c>
      <c r="K799" s="85">
        <f t="shared" si="24"/>
        <v>1</v>
      </c>
    </row>
    <row r="800" spans="1:11" ht="25.5">
      <c r="A800" s="100">
        <v>797</v>
      </c>
      <c r="D800" s="437">
        <v>161446260</v>
      </c>
      <c r="E800" s="240" t="s">
        <v>2803</v>
      </c>
      <c r="F800" s="236" t="s">
        <v>546</v>
      </c>
      <c r="H800" s="107"/>
      <c r="I800" s="103" t="s">
        <v>78</v>
      </c>
      <c r="J800" s="85">
        <f t="shared" si="25"/>
        <v>797</v>
      </c>
      <c r="K800" s="85">
        <f t="shared" si="24"/>
        <v>1</v>
      </c>
    </row>
    <row r="801" spans="1:11" ht="15.75">
      <c r="A801" s="100">
        <v>798</v>
      </c>
      <c r="D801" s="437">
        <v>161325672</v>
      </c>
      <c r="E801" s="240" t="s">
        <v>269</v>
      </c>
      <c r="F801" s="236" t="s">
        <v>712</v>
      </c>
      <c r="H801" s="107"/>
      <c r="I801" s="103" t="s">
        <v>78</v>
      </c>
      <c r="J801" s="85">
        <f t="shared" si="25"/>
        <v>798</v>
      </c>
      <c r="K801" s="85">
        <f t="shared" si="24"/>
        <v>1</v>
      </c>
    </row>
    <row r="802" spans="1:11" ht="15.75">
      <c r="A802" s="100">
        <v>799</v>
      </c>
      <c r="D802" s="437">
        <v>161327237</v>
      </c>
      <c r="E802" s="240" t="s">
        <v>1032</v>
      </c>
      <c r="F802" s="236" t="s">
        <v>2804</v>
      </c>
      <c r="H802" s="107"/>
      <c r="I802" s="103" t="s">
        <v>78</v>
      </c>
      <c r="J802" s="85">
        <f t="shared" si="25"/>
        <v>799</v>
      </c>
      <c r="K802" s="85">
        <f t="shared" si="24"/>
        <v>1</v>
      </c>
    </row>
    <row r="803" spans="1:11" ht="15.75">
      <c r="A803" s="100">
        <v>800</v>
      </c>
      <c r="D803" s="437">
        <v>161325675</v>
      </c>
      <c r="E803" s="240" t="s">
        <v>700</v>
      </c>
      <c r="F803" s="236" t="s">
        <v>1479</v>
      </c>
      <c r="H803" s="107"/>
      <c r="I803" s="103" t="s">
        <v>78</v>
      </c>
      <c r="J803" s="85">
        <f t="shared" si="25"/>
        <v>800</v>
      </c>
      <c r="K803" s="85">
        <f t="shared" si="24"/>
        <v>1</v>
      </c>
    </row>
    <row r="804" spans="1:11" ht="15.75">
      <c r="A804" s="100">
        <v>801</v>
      </c>
      <c r="D804" s="437">
        <v>161325676</v>
      </c>
      <c r="E804" s="240" t="s">
        <v>2805</v>
      </c>
      <c r="F804" s="236" t="s">
        <v>1479</v>
      </c>
      <c r="H804" s="107"/>
      <c r="I804" s="103" t="s">
        <v>78</v>
      </c>
      <c r="J804" s="85">
        <f t="shared" si="25"/>
        <v>801</v>
      </c>
      <c r="K804" s="85">
        <f t="shared" si="24"/>
        <v>1</v>
      </c>
    </row>
    <row r="805" spans="1:11" ht="15.75">
      <c r="A805" s="100">
        <v>802</v>
      </c>
      <c r="D805" s="437">
        <v>161325678</v>
      </c>
      <c r="E805" s="240" t="s">
        <v>198</v>
      </c>
      <c r="F805" s="236" t="s">
        <v>1479</v>
      </c>
      <c r="H805" s="107"/>
      <c r="I805" s="103" t="s">
        <v>78</v>
      </c>
      <c r="J805" s="85">
        <f t="shared" si="25"/>
        <v>802</v>
      </c>
      <c r="K805" s="85">
        <f t="shared" si="24"/>
        <v>1</v>
      </c>
    </row>
    <row r="806" spans="1:11" ht="15.75">
      <c r="A806" s="100">
        <v>803</v>
      </c>
      <c r="D806" s="437">
        <v>161325679</v>
      </c>
      <c r="E806" s="240" t="s">
        <v>741</v>
      </c>
      <c r="F806" s="459" t="s">
        <v>1176</v>
      </c>
      <c r="H806" s="107"/>
      <c r="I806" s="103" t="s">
        <v>78</v>
      </c>
      <c r="J806" s="85">
        <f t="shared" si="25"/>
        <v>803</v>
      </c>
      <c r="K806" s="85">
        <f t="shared" si="24"/>
        <v>1</v>
      </c>
    </row>
    <row r="807" spans="1:11" ht="15.75">
      <c r="A807" s="100">
        <v>804</v>
      </c>
      <c r="D807" s="437">
        <v>161325681</v>
      </c>
      <c r="E807" s="240" t="s">
        <v>2806</v>
      </c>
      <c r="F807" s="236" t="s">
        <v>1176</v>
      </c>
      <c r="H807" s="107"/>
      <c r="I807" s="103" t="s">
        <v>78</v>
      </c>
      <c r="J807" s="85">
        <f t="shared" si="25"/>
        <v>804</v>
      </c>
      <c r="K807" s="85">
        <f t="shared" si="24"/>
        <v>1</v>
      </c>
    </row>
    <row r="808" spans="1:11" ht="15.75">
      <c r="A808" s="100">
        <v>805</v>
      </c>
      <c r="D808" s="437">
        <v>162143156</v>
      </c>
      <c r="E808" s="240" t="s">
        <v>2807</v>
      </c>
      <c r="F808" s="236" t="s">
        <v>1176</v>
      </c>
      <c r="H808" s="107"/>
      <c r="I808" s="103" t="s">
        <v>78</v>
      </c>
      <c r="J808" s="85">
        <f t="shared" si="25"/>
        <v>805</v>
      </c>
      <c r="K808" s="85">
        <f t="shared" si="24"/>
        <v>1</v>
      </c>
    </row>
    <row r="809" spans="1:11" ht="15.75">
      <c r="A809" s="100">
        <v>806</v>
      </c>
      <c r="D809" s="437">
        <v>161327398</v>
      </c>
      <c r="E809" s="240" t="s">
        <v>661</v>
      </c>
      <c r="F809" s="236" t="s">
        <v>652</v>
      </c>
      <c r="H809" s="107"/>
      <c r="I809" s="103" t="s">
        <v>78</v>
      </c>
      <c r="J809" s="85">
        <f t="shared" si="25"/>
        <v>806</v>
      </c>
      <c r="K809" s="85">
        <f t="shared" si="24"/>
        <v>1</v>
      </c>
    </row>
    <row r="810" spans="1:11" ht="15.75">
      <c r="A810" s="100">
        <v>807</v>
      </c>
      <c r="D810" s="437">
        <v>161325684</v>
      </c>
      <c r="E810" s="240" t="s">
        <v>469</v>
      </c>
      <c r="F810" s="236" t="s">
        <v>2808</v>
      </c>
      <c r="H810" s="107"/>
      <c r="I810" s="103" t="s">
        <v>78</v>
      </c>
      <c r="J810" s="85">
        <f t="shared" si="25"/>
        <v>807</v>
      </c>
      <c r="K810" s="85">
        <f t="shared" si="24"/>
        <v>1</v>
      </c>
    </row>
    <row r="811" spans="1:11" ht="15.75">
      <c r="A811" s="100">
        <v>808</v>
      </c>
      <c r="D811" s="437">
        <v>161325685</v>
      </c>
      <c r="E811" s="240" t="s">
        <v>2809</v>
      </c>
      <c r="F811" s="236" t="s">
        <v>288</v>
      </c>
      <c r="H811" s="107"/>
      <c r="I811" s="103" t="s">
        <v>78</v>
      </c>
      <c r="J811" s="85">
        <f t="shared" si="25"/>
        <v>808</v>
      </c>
      <c r="K811" s="85">
        <f t="shared" si="24"/>
        <v>1</v>
      </c>
    </row>
    <row r="812" spans="1:11" ht="15.75">
      <c r="A812" s="100">
        <v>809</v>
      </c>
      <c r="D812" s="437">
        <v>161325686</v>
      </c>
      <c r="E812" s="240" t="s">
        <v>1373</v>
      </c>
      <c r="F812" s="236" t="s">
        <v>288</v>
      </c>
      <c r="H812" s="107"/>
      <c r="I812" s="103" t="s">
        <v>78</v>
      </c>
      <c r="J812" s="85">
        <f t="shared" si="25"/>
        <v>809</v>
      </c>
      <c r="K812" s="85">
        <f t="shared" si="24"/>
        <v>1</v>
      </c>
    </row>
    <row r="813" spans="1:11" ht="15.75">
      <c r="A813" s="100">
        <v>810</v>
      </c>
      <c r="D813" s="437">
        <v>161325689</v>
      </c>
      <c r="E813" s="240" t="s">
        <v>2810</v>
      </c>
      <c r="F813" s="236" t="s">
        <v>288</v>
      </c>
      <c r="H813" s="107"/>
      <c r="I813" s="103" t="s">
        <v>78</v>
      </c>
      <c r="J813" s="85">
        <f t="shared" si="25"/>
        <v>810</v>
      </c>
      <c r="K813" s="85">
        <f t="shared" si="24"/>
        <v>1</v>
      </c>
    </row>
    <row r="814" spans="1:11" ht="15.75">
      <c r="A814" s="100">
        <v>811</v>
      </c>
      <c r="D814" s="437">
        <v>161325690</v>
      </c>
      <c r="E814" s="240" t="s">
        <v>2811</v>
      </c>
      <c r="F814" s="236" t="s">
        <v>288</v>
      </c>
      <c r="H814" s="107"/>
      <c r="I814" s="103" t="s">
        <v>78</v>
      </c>
      <c r="J814" s="85">
        <f t="shared" si="25"/>
        <v>811</v>
      </c>
      <c r="K814" s="85">
        <f t="shared" si="24"/>
        <v>1</v>
      </c>
    </row>
    <row r="815" spans="1:11" ht="15.75">
      <c r="A815" s="100">
        <v>812</v>
      </c>
      <c r="D815" s="437">
        <v>161326744</v>
      </c>
      <c r="E815" s="240" t="s">
        <v>484</v>
      </c>
      <c r="F815" s="236" t="s">
        <v>288</v>
      </c>
      <c r="H815" s="107"/>
      <c r="I815" s="103" t="s">
        <v>78</v>
      </c>
      <c r="J815" s="85">
        <f t="shared" si="25"/>
        <v>812</v>
      </c>
      <c r="K815" s="85">
        <f t="shared" si="24"/>
        <v>1</v>
      </c>
    </row>
    <row r="816" spans="1:11" ht="15.75">
      <c r="A816" s="100">
        <v>813</v>
      </c>
      <c r="D816" s="437">
        <v>161327517</v>
      </c>
      <c r="E816" s="240" t="s">
        <v>1626</v>
      </c>
      <c r="F816" s="236" t="s">
        <v>288</v>
      </c>
      <c r="H816" s="107"/>
      <c r="I816" s="103" t="s">
        <v>78</v>
      </c>
      <c r="J816" s="85">
        <f t="shared" si="25"/>
        <v>813</v>
      </c>
      <c r="K816" s="85">
        <f t="shared" si="24"/>
        <v>1</v>
      </c>
    </row>
    <row r="817" spans="1:11" ht="15.75">
      <c r="A817" s="100">
        <v>814</v>
      </c>
      <c r="D817" s="437">
        <v>161325695</v>
      </c>
      <c r="E817" s="240" t="s">
        <v>1231</v>
      </c>
      <c r="F817" s="236" t="s">
        <v>548</v>
      </c>
      <c r="H817" s="107"/>
      <c r="I817" s="103" t="s">
        <v>78</v>
      </c>
      <c r="J817" s="85">
        <f t="shared" si="25"/>
        <v>814</v>
      </c>
      <c r="K817" s="85">
        <f t="shared" si="24"/>
        <v>1</v>
      </c>
    </row>
    <row r="818" spans="1:11" ht="15.75">
      <c r="A818" s="100">
        <v>815</v>
      </c>
      <c r="D818" s="437">
        <v>161325696</v>
      </c>
      <c r="E818" s="240" t="s">
        <v>198</v>
      </c>
      <c r="F818" s="236" t="s">
        <v>548</v>
      </c>
      <c r="H818" s="107"/>
      <c r="I818" s="103" t="s">
        <v>78</v>
      </c>
      <c r="J818" s="85">
        <f t="shared" si="25"/>
        <v>815</v>
      </c>
      <c r="K818" s="85">
        <f t="shared" si="24"/>
        <v>1</v>
      </c>
    </row>
    <row r="819" spans="1:11" ht="15.75">
      <c r="A819" s="100">
        <v>816</v>
      </c>
      <c r="D819" s="437">
        <v>161325697</v>
      </c>
      <c r="E819" s="240" t="s">
        <v>695</v>
      </c>
      <c r="F819" s="236" t="s">
        <v>548</v>
      </c>
      <c r="H819" s="107"/>
      <c r="I819" s="103" t="s">
        <v>78</v>
      </c>
      <c r="J819" s="85">
        <f t="shared" si="25"/>
        <v>816</v>
      </c>
      <c r="K819" s="85">
        <f t="shared" si="24"/>
        <v>1</v>
      </c>
    </row>
    <row r="820" spans="1:11" ht="15.75">
      <c r="A820" s="100">
        <v>817</v>
      </c>
      <c r="D820" s="437">
        <v>161325699</v>
      </c>
      <c r="E820" s="240" t="s">
        <v>431</v>
      </c>
      <c r="F820" s="236" t="s">
        <v>548</v>
      </c>
      <c r="H820" s="107"/>
      <c r="I820" s="103" t="s">
        <v>78</v>
      </c>
      <c r="J820" s="85">
        <f t="shared" si="25"/>
        <v>817</v>
      </c>
      <c r="K820" s="85">
        <f t="shared" si="24"/>
        <v>1</v>
      </c>
    </row>
    <row r="821" spans="1:11" ht="15.75">
      <c r="A821" s="100">
        <v>818</v>
      </c>
      <c r="D821" s="437">
        <v>161326476</v>
      </c>
      <c r="E821" s="240" t="s">
        <v>1497</v>
      </c>
      <c r="F821" s="236" t="s">
        <v>548</v>
      </c>
      <c r="H821" s="107"/>
      <c r="I821" s="103" t="s">
        <v>78</v>
      </c>
      <c r="J821" s="85">
        <f t="shared" si="25"/>
        <v>818</v>
      </c>
      <c r="K821" s="85">
        <f t="shared" si="24"/>
        <v>1</v>
      </c>
    </row>
    <row r="822" spans="1:11" ht="15.75">
      <c r="A822" s="100">
        <v>819</v>
      </c>
      <c r="D822" s="437">
        <v>161326918</v>
      </c>
      <c r="E822" s="240" t="s">
        <v>2427</v>
      </c>
      <c r="F822" s="236" t="s">
        <v>548</v>
      </c>
      <c r="H822" s="107"/>
      <c r="I822" s="103" t="s">
        <v>78</v>
      </c>
      <c r="J822" s="85">
        <f t="shared" si="25"/>
        <v>819</v>
      </c>
      <c r="K822" s="85">
        <f t="shared" si="24"/>
        <v>1</v>
      </c>
    </row>
    <row r="823" spans="1:11" ht="15.75">
      <c r="A823" s="100">
        <v>820</v>
      </c>
      <c r="D823" s="437">
        <v>161446278</v>
      </c>
      <c r="E823" s="240" t="s">
        <v>2812</v>
      </c>
      <c r="F823" s="236" t="s">
        <v>548</v>
      </c>
      <c r="H823" s="107"/>
      <c r="I823" s="103" t="s">
        <v>78</v>
      </c>
      <c r="J823" s="85">
        <f t="shared" si="25"/>
        <v>820</v>
      </c>
      <c r="K823" s="85">
        <f t="shared" si="24"/>
        <v>1</v>
      </c>
    </row>
    <row r="824" spans="1:11" ht="15.75">
      <c r="A824" s="100">
        <v>821</v>
      </c>
      <c r="D824" s="437">
        <v>161325700</v>
      </c>
      <c r="E824" s="240" t="s">
        <v>350</v>
      </c>
      <c r="F824" s="236" t="s">
        <v>391</v>
      </c>
      <c r="H824" s="107"/>
      <c r="I824" s="103" t="s">
        <v>78</v>
      </c>
      <c r="J824" s="85">
        <f t="shared" si="25"/>
        <v>821</v>
      </c>
      <c r="K824" s="85">
        <f t="shared" si="24"/>
        <v>1</v>
      </c>
    </row>
    <row r="825" spans="1:11" ht="15.75">
      <c r="A825" s="100">
        <v>822</v>
      </c>
      <c r="D825" s="437">
        <v>161447311</v>
      </c>
      <c r="E825" s="240" t="s">
        <v>198</v>
      </c>
      <c r="F825" s="236" t="s">
        <v>391</v>
      </c>
      <c r="H825" s="107"/>
      <c r="I825" s="103" t="s">
        <v>78</v>
      </c>
      <c r="J825" s="85">
        <f t="shared" si="25"/>
        <v>822</v>
      </c>
      <c r="K825" s="85">
        <f t="shared" si="24"/>
        <v>1</v>
      </c>
    </row>
    <row r="826" spans="1:11" ht="15.75">
      <c r="A826" s="100">
        <v>823</v>
      </c>
      <c r="D826" s="437">
        <v>161325701</v>
      </c>
      <c r="E826" s="240" t="s">
        <v>2813</v>
      </c>
      <c r="F826" s="236" t="s">
        <v>291</v>
      </c>
      <c r="H826" s="107"/>
      <c r="I826" s="103" t="s">
        <v>78</v>
      </c>
      <c r="J826" s="85">
        <f t="shared" si="25"/>
        <v>823</v>
      </c>
      <c r="K826" s="85">
        <f t="shared" si="24"/>
        <v>1</v>
      </c>
    </row>
    <row r="827" spans="1:11" ht="15.75">
      <c r="A827" s="100">
        <v>824</v>
      </c>
      <c r="D827" s="380">
        <v>161325703</v>
      </c>
      <c r="E827" s="232" t="s">
        <v>2775</v>
      </c>
      <c r="F827" s="233" t="s">
        <v>291</v>
      </c>
      <c r="H827" s="107"/>
      <c r="I827" s="103" t="s">
        <v>78</v>
      </c>
      <c r="J827" s="85">
        <f t="shared" si="25"/>
        <v>824</v>
      </c>
      <c r="K827" s="85">
        <f t="shared" si="24"/>
        <v>1</v>
      </c>
    </row>
    <row r="828" spans="1:11" ht="15.75">
      <c r="A828" s="100">
        <v>825</v>
      </c>
      <c r="D828" s="437">
        <v>161326596</v>
      </c>
      <c r="E828" s="240" t="s">
        <v>2814</v>
      </c>
      <c r="F828" s="236" t="s">
        <v>719</v>
      </c>
      <c r="H828" s="107"/>
      <c r="I828" s="103" t="s">
        <v>78</v>
      </c>
      <c r="J828" s="85">
        <f t="shared" si="25"/>
        <v>825</v>
      </c>
      <c r="K828" s="85">
        <f t="shared" si="24"/>
        <v>1</v>
      </c>
    </row>
    <row r="829" spans="1:11" ht="15.75">
      <c r="A829" s="100">
        <v>826</v>
      </c>
      <c r="D829" s="437">
        <v>161327302</v>
      </c>
      <c r="E829" s="240" t="s">
        <v>611</v>
      </c>
      <c r="F829" s="236" t="s">
        <v>719</v>
      </c>
      <c r="H829" s="107"/>
      <c r="I829" s="103" t="s">
        <v>78</v>
      </c>
      <c r="J829" s="85">
        <f t="shared" si="25"/>
        <v>826</v>
      </c>
      <c r="K829" s="85">
        <f t="shared" si="24"/>
        <v>1</v>
      </c>
    </row>
    <row r="830" spans="1:11" ht="15.75">
      <c r="A830" s="100">
        <v>827</v>
      </c>
      <c r="D830" s="437">
        <v>162143137</v>
      </c>
      <c r="E830" s="240" t="s">
        <v>2815</v>
      </c>
      <c r="F830" s="236" t="s">
        <v>719</v>
      </c>
      <c r="H830" s="107"/>
      <c r="I830" s="103" t="s">
        <v>78</v>
      </c>
      <c r="J830" s="85">
        <f t="shared" si="25"/>
        <v>827</v>
      </c>
      <c r="K830" s="85">
        <f t="shared" si="24"/>
        <v>1</v>
      </c>
    </row>
    <row r="831" spans="1:11" ht="15.75">
      <c r="A831" s="100">
        <v>828</v>
      </c>
      <c r="D831" s="453">
        <v>161325709</v>
      </c>
      <c r="E831" s="240" t="s">
        <v>1506</v>
      </c>
      <c r="F831" s="454" t="s">
        <v>553</v>
      </c>
      <c r="H831" s="107"/>
      <c r="I831" s="103" t="s">
        <v>78</v>
      </c>
      <c r="J831" s="85">
        <f t="shared" si="25"/>
        <v>828</v>
      </c>
      <c r="K831" s="85">
        <f t="shared" si="24"/>
        <v>1</v>
      </c>
    </row>
    <row r="832" spans="1:11" ht="15.75">
      <c r="A832" s="100">
        <v>829</v>
      </c>
      <c r="D832" s="437">
        <v>161325710</v>
      </c>
      <c r="E832" s="240" t="s">
        <v>2816</v>
      </c>
      <c r="F832" s="236" t="s">
        <v>553</v>
      </c>
      <c r="H832" s="107"/>
      <c r="I832" s="103" t="s">
        <v>78</v>
      </c>
      <c r="J832" s="85">
        <f t="shared" si="25"/>
        <v>829</v>
      </c>
      <c r="K832" s="85">
        <f t="shared" si="24"/>
        <v>1</v>
      </c>
    </row>
    <row r="833" spans="1:11" ht="15.75">
      <c r="A833" s="100">
        <v>830</v>
      </c>
      <c r="D833" s="437">
        <v>161325711</v>
      </c>
      <c r="E833" s="240" t="s">
        <v>1497</v>
      </c>
      <c r="F833" s="236" t="s">
        <v>553</v>
      </c>
      <c r="H833" s="107"/>
      <c r="I833" s="103" t="s">
        <v>78</v>
      </c>
      <c r="J833" s="85">
        <f t="shared" si="25"/>
        <v>830</v>
      </c>
      <c r="K833" s="85">
        <f t="shared" si="24"/>
        <v>1</v>
      </c>
    </row>
    <row r="834" spans="1:11" ht="15.75">
      <c r="A834" s="100">
        <v>831</v>
      </c>
      <c r="D834" s="437">
        <v>161326683</v>
      </c>
      <c r="E834" s="240" t="s">
        <v>2817</v>
      </c>
      <c r="F834" s="236" t="s">
        <v>553</v>
      </c>
      <c r="H834" s="107"/>
      <c r="I834" s="103" t="s">
        <v>78</v>
      </c>
      <c r="J834" s="85">
        <f t="shared" si="25"/>
        <v>831</v>
      </c>
      <c r="K834" s="85">
        <f t="shared" si="24"/>
        <v>1</v>
      </c>
    </row>
    <row r="835" spans="1:11" ht="15.75">
      <c r="A835" s="100">
        <v>832</v>
      </c>
      <c r="D835" s="437">
        <v>161327518</v>
      </c>
      <c r="E835" s="240" t="s">
        <v>330</v>
      </c>
      <c r="F835" s="236" t="s">
        <v>553</v>
      </c>
      <c r="H835" s="107"/>
      <c r="I835" s="103" t="s">
        <v>78</v>
      </c>
      <c r="J835" s="85">
        <f t="shared" si="25"/>
        <v>832</v>
      </c>
      <c r="K835" s="85">
        <f t="shared" si="24"/>
        <v>1</v>
      </c>
    </row>
    <row r="836" spans="1:11" ht="15.75">
      <c r="A836" s="100">
        <v>833</v>
      </c>
      <c r="D836" s="437">
        <v>161327558</v>
      </c>
      <c r="E836" s="240" t="s">
        <v>1464</v>
      </c>
      <c r="F836" s="236" t="s">
        <v>553</v>
      </c>
      <c r="H836" s="107"/>
      <c r="I836" s="103" t="s">
        <v>78</v>
      </c>
      <c r="J836" s="85">
        <f t="shared" si="25"/>
        <v>833</v>
      </c>
      <c r="K836" s="85">
        <f t="shared" ref="K836:K899" si="26">COUNTIF($D$4:$D$889,D836)</f>
        <v>1</v>
      </c>
    </row>
    <row r="837" spans="1:11" ht="15.75">
      <c r="A837" s="100">
        <v>834</v>
      </c>
      <c r="D837" s="437">
        <v>161325717</v>
      </c>
      <c r="E837" s="240" t="s">
        <v>237</v>
      </c>
      <c r="F837" s="236" t="s">
        <v>396</v>
      </c>
      <c r="H837" s="107"/>
      <c r="I837" s="103" t="s">
        <v>78</v>
      </c>
      <c r="J837" s="85">
        <f t="shared" ref="J837:J900" si="27">IF(H837&lt;&gt;H836,1,J836+1)</f>
        <v>834</v>
      </c>
      <c r="K837" s="85">
        <f t="shared" si="26"/>
        <v>1</v>
      </c>
    </row>
    <row r="838" spans="1:11" ht="15.75">
      <c r="A838" s="100">
        <v>835</v>
      </c>
      <c r="D838" s="437">
        <v>161156410</v>
      </c>
      <c r="E838" s="240" t="s">
        <v>2215</v>
      </c>
      <c r="F838" s="236" t="s">
        <v>2818</v>
      </c>
      <c r="H838" s="107"/>
      <c r="I838" s="103" t="s">
        <v>78</v>
      </c>
      <c r="J838" s="85">
        <f t="shared" si="27"/>
        <v>835</v>
      </c>
      <c r="K838" s="85">
        <f t="shared" si="26"/>
        <v>1</v>
      </c>
    </row>
    <row r="839" spans="1:11" ht="15.75">
      <c r="A839" s="100">
        <v>836</v>
      </c>
      <c r="D839" s="437">
        <v>161325725</v>
      </c>
      <c r="E839" s="240" t="s">
        <v>2819</v>
      </c>
      <c r="F839" s="236" t="s">
        <v>556</v>
      </c>
      <c r="H839" s="107"/>
      <c r="I839" s="103" t="s">
        <v>78</v>
      </c>
      <c r="J839" s="85">
        <f t="shared" si="27"/>
        <v>836</v>
      </c>
      <c r="K839" s="85">
        <f t="shared" si="26"/>
        <v>1</v>
      </c>
    </row>
    <row r="840" spans="1:11" ht="15.75">
      <c r="A840" s="100">
        <v>837</v>
      </c>
      <c r="D840" s="437">
        <v>161215195</v>
      </c>
      <c r="E840" s="240" t="s">
        <v>2820</v>
      </c>
      <c r="F840" s="236" t="s">
        <v>556</v>
      </c>
      <c r="H840" s="107"/>
      <c r="I840" s="103" t="s">
        <v>78</v>
      </c>
      <c r="J840" s="85">
        <f t="shared" si="27"/>
        <v>837</v>
      </c>
      <c r="K840" s="85">
        <f t="shared" si="26"/>
        <v>1</v>
      </c>
    </row>
    <row r="841" spans="1:11" ht="15.75">
      <c r="A841" s="100">
        <v>838</v>
      </c>
      <c r="D841" s="437">
        <v>151325044</v>
      </c>
      <c r="E841" s="240" t="s">
        <v>452</v>
      </c>
      <c r="F841" s="236" t="s">
        <v>722</v>
      </c>
      <c r="H841" s="107"/>
      <c r="I841" s="103" t="s">
        <v>78</v>
      </c>
      <c r="J841" s="85">
        <f t="shared" si="27"/>
        <v>838</v>
      </c>
      <c r="K841" s="85">
        <f t="shared" si="26"/>
        <v>1</v>
      </c>
    </row>
    <row r="842" spans="1:11" ht="15.75">
      <c r="A842" s="100">
        <v>839</v>
      </c>
      <c r="D842" s="437">
        <v>161325729</v>
      </c>
      <c r="E842" s="240" t="s">
        <v>2821</v>
      </c>
      <c r="F842" s="236" t="s">
        <v>1334</v>
      </c>
      <c r="H842" s="107"/>
      <c r="I842" s="103" t="s">
        <v>78</v>
      </c>
      <c r="J842" s="85">
        <f t="shared" si="27"/>
        <v>839</v>
      </c>
      <c r="K842" s="85">
        <f t="shared" si="26"/>
        <v>1</v>
      </c>
    </row>
    <row r="843" spans="1:11" ht="15.75">
      <c r="A843" s="100">
        <v>840</v>
      </c>
      <c r="D843" s="437">
        <v>161325730</v>
      </c>
      <c r="E843" s="240" t="s">
        <v>2215</v>
      </c>
      <c r="F843" s="236" t="s">
        <v>1334</v>
      </c>
      <c r="H843" s="107"/>
      <c r="I843" s="103" t="s">
        <v>78</v>
      </c>
      <c r="J843" s="85">
        <f t="shared" si="27"/>
        <v>840</v>
      </c>
      <c r="K843" s="85">
        <f t="shared" si="26"/>
        <v>1</v>
      </c>
    </row>
    <row r="844" spans="1:11" ht="15.75">
      <c r="A844" s="100">
        <v>841</v>
      </c>
      <c r="D844" s="437">
        <v>161325732</v>
      </c>
      <c r="E844" s="240" t="s">
        <v>232</v>
      </c>
      <c r="F844" s="236" t="s">
        <v>1334</v>
      </c>
      <c r="H844" s="107"/>
      <c r="I844" s="103" t="s">
        <v>78</v>
      </c>
      <c r="J844" s="85">
        <f t="shared" si="27"/>
        <v>841</v>
      </c>
      <c r="K844" s="85">
        <f t="shared" si="26"/>
        <v>1</v>
      </c>
    </row>
    <row r="845" spans="1:11" ht="15.75">
      <c r="A845" s="100">
        <v>842</v>
      </c>
      <c r="D845" s="455">
        <v>161327239</v>
      </c>
      <c r="E845" s="456" t="s">
        <v>1496</v>
      </c>
      <c r="F845" s="457" t="s">
        <v>1334</v>
      </c>
      <c r="H845" s="107"/>
      <c r="I845" s="103" t="s">
        <v>78</v>
      </c>
      <c r="J845" s="85">
        <f t="shared" si="27"/>
        <v>842</v>
      </c>
      <c r="K845" s="85">
        <f t="shared" si="26"/>
        <v>1</v>
      </c>
    </row>
    <row r="846" spans="1:11" ht="15.75">
      <c r="A846" s="100">
        <v>843</v>
      </c>
      <c r="D846" s="437">
        <v>161446292</v>
      </c>
      <c r="E846" s="240" t="s">
        <v>461</v>
      </c>
      <c r="F846" s="236" t="s">
        <v>1334</v>
      </c>
      <c r="H846" s="107"/>
      <c r="I846" s="103" t="s">
        <v>78</v>
      </c>
      <c r="J846" s="85">
        <f t="shared" si="27"/>
        <v>843</v>
      </c>
      <c r="K846" s="85">
        <f t="shared" si="26"/>
        <v>1</v>
      </c>
    </row>
    <row r="847" spans="1:11" ht="15.75">
      <c r="A847" s="100">
        <v>844</v>
      </c>
      <c r="D847" s="437">
        <v>161325737</v>
      </c>
      <c r="E847" s="240" t="s">
        <v>2760</v>
      </c>
      <c r="F847" s="236" t="s">
        <v>657</v>
      </c>
      <c r="H847" s="107"/>
      <c r="I847" s="103" t="s">
        <v>78</v>
      </c>
      <c r="J847" s="85">
        <f t="shared" si="27"/>
        <v>844</v>
      </c>
      <c r="K847" s="85">
        <f t="shared" si="26"/>
        <v>1</v>
      </c>
    </row>
    <row r="848" spans="1:11" ht="15.75">
      <c r="A848" s="100">
        <v>845</v>
      </c>
      <c r="D848" s="437">
        <v>161325738</v>
      </c>
      <c r="E848" s="240" t="s">
        <v>2822</v>
      </c>
      <c r="F848" s="236" t="s">
        <v>657</v>
      </c>
      <c r="H848" s="107"/>
      <c r="I848" s="103" t="s">
        <v>78</v>
      </c>
      <c r="J848" s="85">
        <f t="shared" si="27"/>
        <v>845</v>
      </c>
      <c r="K848" s="85">
        <f t="shared" si="26"/>
        <v>1</v>
      </c>
    </row>
    <row r="849" spans="1:11" ht="15.75">
      <c r="A849" s="100">
        <v>846</v>
      </c>
      <c r="D849" s="437">
        <v>161325739</v>
      </c>
      <c r="E849" s="240" t="s">
        <v>2823</v>
      </c>
      <c r="F849" s="236" t="s">
        <v>657</v>
      </c>
      <c r="H849" s="107"/>
      <c r="I849" s="103" t="s">
        <v>78</v>
      </c>
      <c r="J849" s="85">
        <f t="shared" si="27"/>
        <v>846</v>
      </c>
      <c r="K849" s="85">
        <f t="shared" si="26"/>
        <v>1</v>
      </c>
    </row>
    <row r="850" spans="1:11" ht="15.75">
      <c r="A850" s="100">
        <v>847</v>
      </c>
      <c r="D850" s="437">
        <v>161325741</v>
      </c>
      <c r="E850" s="240" t="s">
        <v>2052</v>
      </c>
      <c r="F850" s="236" t="s">
        <v>657</v>
      </c>
      <c r="H850" s="107"/>
      <c r="I850" s="103" t="s">
        <v>78</v>
      </c>
      <c r="J850" s="85">
        <f t="shared" si="27"/>
        <v>847</v>
      </c>
      <c r="K850" s="85">
        <f t="shared" si="26"/>
        <v>1</v>
      </c>
    </row>
    <row r="851" spans="1:11" ht="15.75">
      <c r="A851" s="100">
        <v>848</v>
      </c>
      <c r="D851" s="437">
        <v>161325744</v>
      </c>
      <c r="E851" s="240" t="s">
        <v>1629</v>
      </c>
      <c r="F851" s="236" t="s">
        <v>657</v>
      </c>
      <c r="H851" s="107"/>
      <c r="I851" s="103" t="s">
        <v>78</v>
      </c>
      <c r="J851" s="85">
        <f t="shared" si="27"/>
        <v>848</v>
      </c>
      <c r="K851" s="85">
        <f t="shared" si="26"/>
        <v>1</v>
      </c>
    </row>
    <row r="852" spans="1:11" ht="15.75">
      <c r="A852" s="100">
        <v>849</v>
      </c>
      <c r="D852" s="437">
        <v>161325746</v>
      </c>
      <c r="E852" s="240" t="s">
        <v>2824</v>
      </c>
      <c r="F852" s="236" t="s">
        <v>657</v>
      </c>
      <c r="H852" s="107"/>
      <c r="I852" s="103" t="s">
        <v>78</v>
      </c>
      <c r="J852" s="85">
        <f t="shared" si="27"/>
        <v>849</v>
      </c>
      <c r="K852" s="85">
        <f t="shared" si="26"/>
        <v>1</v>
      </c>
    </row>
    <row r="853" spans="1:11" ht="15.75">
      <c r="A853" s="100">
        <v>850</v>
      </c>
      <c r="D853" s="437">
        <v>161325756</v>
      </c>
      <c r="E853" s="240" t="s">
        <v>661</v>
      </c>
      <c r="F853" s="236" t="s">
        <v>657</v>
      </c>
      <c r="H853" s="107"/>
      <c r="I853" s="103" t="s">
        <v>78</v>
      </c>
      <c r="J853" s="85">
        <f t="shared" si="27"/>
        <v>850</v>
      </c>
      <c r="K853" s="85">
        <f t="shared" si="26"/>
        <v>1</v>
      </c>
    </row>
    <row r="854" spans="1:11" ht="15.75">
      <c r="A854" s="100">
        <v>851</v>
      </c>
      <c r="D854" s="437">
        <v>161326919</v>
      </c>
      <c r="E854" s="240" t="s">
        <v>2052</v>
      </c>
      <c r="F854" s="236" t="s">
        <v>657</v>
      </c>
      <c r="H854" s="107"/>
      <c r="I854" s="103" t="s">
        <v>78</v>
      </c>
      <c r="J854" s="85">
        <f t="shared" si="27"/>
        <v>851</v>
      </c>
      <c r="K854" s="85">
        <f t="shared" si="26"/>
        <v>1</v>
      </c>
    </row>
    <row r="855" spans="1:11" ht="15.75">
      <c r="A855" s="100">
        <v>852</v>
      </c>
      <c r="D855" s="437">
        <v>161447528</v>
      </c>
      <c r="E855" s="240" t="s">
        <v>2825</v>
      </c>
      <c r="F855" s="236" t="s">
        <v>657</v>
      </c>
      <c r="H855" s="107"/>
      <c r="I855" s="103" t="s">
        <v>78</v>
      </c>
      <c r="J855" s="85">
        <f t="shared" si="27"/>
        <v>852</v>
      </c>
      <c r="K855" s="85">
        <f t="shared" si="26"/>
        <v>1</v>
      </c>
    </row>
    <row r="856" spans="1:11" ht="15.75">
      <c r="A856" s="100">
        <v>853</v>
      </c>
      <c r="D856" s="437">
        <v>161327404</v>
      </c>
      <c r="E856" s="240" t="s">
        <v>677</v>
      </c>
      <c r="F856" s="236" t="s">
        <v>788</v>
      </c>
      <c r="H856" s="107"/>
      <c r="I856" s="103" t="s">
        <v>78</v>
      </c>
      <c r="J856" s="85">
        <f t="shared" si="27"/>
        <v>853</v>
      </c>
      <c r="K856" s="85">
        <f t="shared" si="26"/>
        <v>1</v>
      </c>
    </row>
    <row r="857" spans="1:11" ht="15.75">
      <c r="A857" s="100">
        <v>854</v>
      </c>
      <c r="D857" s="437">
        <v>161325763</v>
      </c>
      <c r="E857" s="240" t="s">
        <v>2826</v>
      </c>
      <c r="F857" s="236" t="s">
        <v>660</v>
      </c>
      <c r="H857" s="107"/>
      <c r="I857" s="103" t="s">
        <v>78</v>
      </c>
      <c r="J857" s="85">
        <f t="shared" si="27"/>
        <v>854</v>
      </c>
      <c r="K857" s="85">
        <f t="shared" si="26"/>
        <v>1</v>
      </c>
    </row>
    <row r="858" spans="1:11" ht="15.75">
      <c r="A858" s="100">
        <v>855</v>
      </c>
      <c r="D858" s="437">
        <v>161325766</v>
      </c>
      <c r="E858" s="240" t="s">
        <v>681</v>
      </c>
      <c r="F858" s="236" t="s">
        <v>660</v>
      </c>
      <c r="H858" s="107"/>
      <c r="I858" s="103" t="s">
        <v>78</v>
      </c>
      <c r="J858" s="85">
        <f t="shared" si="27"/>
        <v>855</v>
      </c>
      <c r="K858" s="85">
        <f t="shared" si="26"/>
        <v>1</v>
      </c>
    </row>
    <row r="859" spans="1:11" ht="15.75">
      <c r="A859" s="100">
        <v>856</v>
      </c>
      <c r="D859" s="437">
        <v>161325767</v>
      </c>
      <c r="E859" s="240" t="s">
        <v>2827</v>
      </c>
      <c r="F859" s="236" t="s">
        <v>660</v>
      </c>
      <c r="H859" s="107"/>
      <c r="I859" s="103" t="s">
        <v>78</v>
      </c>
      <c r="J859" s="85">
        <f t="shared" si="27"/>
        <v>856</v>
      </c>
      <c r="K859" s="85">
        <f t="shared" si="26"/>
        <v>1</v>
      </c>
    </row>
    <row r="860" spans="1:11" ht="15.75">
      <c r="A860" s="100">
        <v>857</v>
      </c>
      <c r="D860" s="437">
        <v>161327143</v>
      </c>
      <c r="E860" s="240" t="s">
        <v>2828</v>
      </c>
      <c r="F860" s="236" t="s">
        <v>660</v>
      </c>
      <c r="H860" s="107"/>
      <c r="I860" s="103" t="s">
        <v>78</v>
      </c>
      <c r="J860" s="85">
        <f t="shared" si="27"/>
        <v>857</v>
      </c>
      <c r="K860" s="85">
        <f t="shared" si="26"/>
        <v>1</v>
      </c>
    </row>
    <row r="861" spans="1:11" ht="15.75">
      <c r="A861" s="100">
        <v>858</v>
      </c>
      <c r="D861" s="437">
        <v>161327144</v>
      </c>
      <c r="E861" s="240" t="s">
        <v>2829</v>
      </c>
      <c r="F861" s="236" t="s">
        <v>660</v>
      </c>
      <c r="H861" s="107"/>
      <c r="I861" s="103" t="s">
        <v>78</v>
      </c>
      <c r="J861" s="85">
        <f t="shared" si="27"/>
        <v>858</v>
      </c>
      <c r="K861" s="85">
        <f t="shared" si="26"/>
        <v>1</v>
      </c>
    </row>
    <row r="862" spans="1:11" ht="15.75">
      <c r="A862" s="100">
        <v>859</v>
      </c>
      <c r="D862" s="437">
        <v>161327602</v>
      </c>
      <c r="E862" s="240" t="s">
        <v>695</v>
      </c>
      <c r="F862" s="236" t="s">
        <v>2351</v>
      </c>
      <c r="H862" s="107"/>
      <c r="I862" s="103" t="s">
        <v>78</v>
      </c>
      <c r="J862" s="85">
        <f t="shared" si="27"/>
        <v>859</v>
      </c>
      <c r="K862" s="85">
        <f t="shared" si="26"/>
        <v>1</v>
      </c>
    </row>
    <row r="863" spans="1:11" ht="15.75">
      <c r="A863" s="100">
        <v>860</v>
      </c>
      <c r="D863" s="437">
        <v>161325772</v>
      </c>
      <c r="E863" s="240" t="s">
        <v>281</v>
      </c>
      <c r="F863" s="236" t="s">
        <v>297</v>
      </c>
      <c r="H863" s="107"/>
      <c r="I863" s="103" t="s">
        <v>78</v>
      </c>
      <c r="J863" s="85">
        <f t="shared" si="27"/>
        <v>860</v>
      </c>
      <c r="K863" s="85">
        <f t="shared" si="26"/>
        <v>1</v>
      </c>
    </row>
    <row r="864" spans="1:11" ht="15.75">
      <c r="A864" s="100">
        <v>861</v>
      </c>
      <c r="D864" s="437">
        <v>161325773</v>
      </c>
      <c r="E864" s="240" t="s">
        <v>131</v>
      </c>
      <c r="F864" s="236" t="s">
        <v>480</v>
      </c>
      <c r="H864" s="107"/>
      <c r="I864" s="103" t="s">
        <v>78</v>
      </c>
      <c r="J864" s="85">
        <f t="shared" si="27"/>
        <v>861</v>
      </c>
      <c r="K864" s="85">
        <f t="shared" si="26"/>
        <v>1</v>
      </c>
    </row>
    <row r="865" spans="1:11" ht="15.75">
      <c r="A865" s="100">
        <v>862</v>
      </c>
      <c r="D865" s="437">
        <v>161325775</v>
      </c>
      <c r="E865" s="240" t="s">
        <v>2830</v>
      </c>
      <c r="F865" s="236" t="s">
        <v>480</v>
      </c>
      <c r="H865" s="107"/>
      <c r="I865" s="103" t="s">
        <v>78</v>
      </c>
      <c r="J865" s="85">
        <f t="shared" si="27"/>
        <v>862</v>
      </c>
      <c r="K865" s="85">
        <f t="shared" si="26"/>
        <v>1</v>
      </c>
    </row>
    <row r="866" spans="1:11" ht="15.75">
      <c r="A866" s="100">
        <v>863</v>
      </c>
      <c r="D866" s="437">
        <v>161325778</v>
      </c>
      <c r="E866" s="240" t="s">
        <v>695</v>
      </c>
      <c r="F866" s="236" t="s">
        <v>300</v>
      </c>
      <c r="H866" s="107"/>
      <c r="I866" s="103" t="s">
        <v>78</v>
      </c>
      <c r="J866" s="85">
        <f t="shared" si="27"/>
        <v>863</v>
      </c>
      <c r="K866" s="85">
        <f t="shared" si="26"/>
        <v>1</v>
      </c>
    </row>
    <row r="867" spans="1:11" ht="15.75">
      <c r="A867" s="100">
        <v>864</v>
      </c>
      <c r="D867" s="437">
        <v>151135233</v>
      </c>
      <c r="E867" s="240" t="s">
        <v>1714</v>
      </c>
      <c r="F867" s="236" t="s">
        <v>303</v>
      </c>
      <c r="H867" s="107"/>
      <c r="I867" s="103" t="s">
        <v>78</v>
      </c>
      <c r="J867" s="85">
        <f t="shared" si="27"/>
        <v>864</v>
      </c>
      <c r="K867" s="85">
        <f t="shared" si="26"/>
        <v>1</v>
      </c>
    </row>
    <row r="868" spans="1:11" ht="15.75">
      <c r="A868" s="100">
        <v>865</v>
      </c>
      <c r="D868" s="437">
        <v>161325782</v>
      </c>
      <c r="E868" s="240" t="s">
        <v>398</v>
      </c>
      <c r="F868" s="236" t="s">
        <v>303</v>
      </c>
      <c r="H868" s="107"/>
      <c r="I868" s="103" t="s">
        <v>78</v>
      </c>
      <c r="J868" s="85">
        <f t="shared" si="27"/>
        <v>865</v>
      </c>
      <c r="K868" s="85">
        <f t="shared" si="26"/>
        <v>1</v>
      </c>
    </row>
    <row r="869" spans="1:11" ht="15.75">
      <c r="A869" s="100">
        <v>866</v>
      </c>
      <c r="D869" s="437">
        <v>161326745</v>
      </c>
      <c r="E869" s="240" t="s">
        <v>529</v>
      </c>
      <c r="F869" s="236" t="s">
        <v>303</v>
      </c>
      <c r="H869" s="107"/>
      <c r="I869" s="103" t="s">
        <v>78</v>
      </c>
      <c r="J869" s="85">
        <f t="shared" si="27"/>
        <v>866</v>
      </c>
      <c r="K869" s="85">
        <f t="shared" si="26"/>
        <v>1</v>
      </c>
    </row>
    <row r="870" spans="1:11" ht="15.75">
      <c r="A870" s="100">
        <v>867</v>
      </c>
      <c r="D870" s="437">
        <v>161446317</v>
      </c>
      <c r="E870" s="240" t="s">
        <v>2831</v>
      </c>
      <c r="F870" s="236" t="s">
        <v>303</v>
      </c>
      <c r="H870" s="107"/>
      <c r="I870" s="103" t="s">
        <v>78</v>
      </c>
      <c r="J870" s="85">
        <f t="shared" si="27"/>
        <v>867</v>
      </c>
      <c r="K870" s="85">
        <f t="shared" si="26"/>
        <v>1</v>
      </c>
    </row>
    <row r="871" spans="1:11" ht="15.75">
      <c r="A871" s="100">
        <v>868</v>
      </c>
      <c r="D871" s="437">
        <v>161326864</v>
      </c>
      <c r="E871" s="240" t="s">
        <v>1032</v>
      </c>
      <c r="F871" s="236" t="s">
        <v>1241</v>
      </c>
      <c r="H871" s="107"/>
      <c r="I871" s="103" t="s">
        <v>78</v>
      </c>
      <c r="J871" s="85">
        <f t="shared" si="27"/>
        <v>868</v>
      </c>
      <c r="K871" s="85">
        <f t="shared" si="26"/>
        <v>1</v>
      </c>
    </row>
    <row r="872" spans="1:11" ht="15.75">
      <c r="A872" s="100">
        <v>869</v>
      </c>
      <c r="D872" s="437">
        <v>161325791</v>
      </c>
      <c r="E872" s="240" t="s">
        <v>2832</v>
      </c>
      <c r="F872" s="236" t="s">
        <v>1637</v>
      </c>
      <c r="H872" s="107"/>
      <c r="I872" s="103" t="s">
        <v>78</v>
      </c>
      <c r="J872" s="85">
        <f t="shared" si="27"/>
        <v>869</v>
      </c>
      <c r="K872" s="85">
        <f t="shared" si="26"/>
        <v>1</v>
      </c>
    </row>
    <row r="873" spans="1:11" ht="15.75">
      <c r="A873" s="100">
        <v>870</v>
      </c>
      <c r="D873" s="437">
        <v>161325792</v>
      </c>
      <c r="E873" s="240" t="s">
        <v>452</v>
      </c>
      <c r="F873" s="236" t="s">
        <v>1637</v>
      </c>
      <c r="H873" s="107"/>
      <c r="I873" s="103" t="s">
        <v>78</v>
      </c>
      <c r="J873" s="85">
        <f t="shared" si="27"/>
        <v>870</v>
      </c>
      <c r="K873" s="85">
        <f t="shared" si="26"/>
        <v>1</v>
      </c>
    </row>
    <row r="874" spans="1:11" ht="15.75">
      <c r="A874" s="100">
        <v>871</v>
      </c>
      <c r="D874" s="437">
        <v>151325678</v>
      </c>
      <c r="E874" s="240" t="s">
        <v>272</v>
      </c>
      <c r="F874" s="236" t="s">
        <v>1692</v>
      </c>
      <c r="H874" s="107"/>
      <c r="I874" s="103" t="s">
        <v>78</v>
      </c>
      <c r="J874" s="85">
        <f t="shared" si="27"/>
        <v>871</v>
      </c>
      <c r="K874" s="85">
        <f t="shared" si="26"/>
        <v>1</v>
      </c>
    </row>
    <row r="875" spans="1:11" ht="15.75">
      <c r="A875" s="100">
        <v>872</v>
      </c>
      <c r="D875" s="437">
        <v>161325796</v>
      </c>
      <c r="E875" s="240" t="s">
        <v>2500</v>
      </c>
      <c r="F875" s="236" t="s">
        <v>2833</v>
      </c>
      <c r="H875" s="107"/>
      <c r="I875" s="103" t="s">
        <v>78</v>
      </c>
      <c r="J875" s="85">
        <f t="shared" si="27"/>
        <v>872</v>
      </c>
      <c r="K875" s="85">
        <f t="shared" si="26"/>
        <v>1</v>
      </c>
    </row>
    <row r="876" spans="1:11" ht="15.75">
      <c r="A876" s="100">
        <v>873</v>
      </c>
      <c r="D876" s="437">
        <v>161326977</v>
      </c>
      <c r="E876" s="240" t="s">
        <v>684</v>
      </c>
      <c r="F876" s="236" t="s">
        <v>2833</v>
      </c>
      <c r="H876" s="107"/>
      <c r="I876" s="103" t="s">
        <v>78</v>
      </c>
      <c r="J876" s="85">
        <f t="shared" si="27"/>
        <v>873</v>
      </c>
      <c r="K876" s="85">
        <f t="shared" si="26"/>
        <v>1</v>
      </c>
    </row>
    <row r="877" spans="1:11" ht="15.75">
      <c r="A877" s="100">
        <v>874</v>
      </c>
      <c r="D877" s="437">
        <v>161325798</v>
      </c>
      <c r="E877" s="240" t="s">
        <v>2834</v>
      </c>
      <c r="F877" s="236" t="s">
        <v>402</v>
      </c>
      <c r="H877" s="107"/>
      <c r="I877" s="103" t="s">
        <v>78</v>
      </c>
      <c r="J877" s="85">
        <f t="shared" si="27"/>
        <v>874</v>
      </c>
      <c r="K877" s="85">
        <f t="shared" si="26"/>
        <v>1</v>
      </c>
    </row>
    <row r="878" spans="1:11" ht="15.75">
      <c r="A878" s="100">
        <v>875</v>
      </c>
      <c r="D878" s="437">
        <v>161325800</v>
      </c>
      <c r="E878" s="240" t="s">
        <v>2835</v>
      </c>
      <c r="F878" s="236" t="s">
        <v>402</v>
      </c>
      <c r="H878" s="107"/>
      <c r="I878" s="103" t="s">
        <v>78</v>
      </c>
      <c r="J878" s="85">
        <f t="shared" si="27"/>
        <v>875</v>
      </c>
      <c r="K878" s="85">
        <f t="shared" si="26"/>
        <v>1</v>
      </c>
    </row>
    <row r="879" spans="1:11" ht="15.75">
      <c r="A879" s="100">
        <v>876</v>
      </c>
      <c r="D879" s="437">
        <v>161325802</v>
      </c>
      <c r="E879" s="240" t="s">
        <v>2836</v>
      </c>
      <c r="F879" s="236" t="s">
        <v>405</v>
      </c>
      <c r="H879" s="107"/>
      <c r="I879" s="103" t="s">
        <v>78</v>
      </c>
      <c r="J879" s="85">
        <f t="shared" si="27"/>
        <v>876</v>
      </c>
      <c r="K879" s="85">
        <f t="shared" si="26"/>
        <v>1</v>
      </c>
    </row>
    <row r="880" spans="1:11" ht="15.75">
      <c r="A880" s="100">
        <v>877</v>
      </c>
      <c r="D880" s="437">
        <v>161325805</v>
      </c>
      <c r="E880" s="240" t="s">
        <v>2837</v>
      </c>
      <c r="F880" s="236" t="s">
        <v>405</v>
      </c>
      <c r="H880" s="107"/>
      <c r="I880" s="103" t="s">
        <v>78</v>
      </c>
      <c r="J880" s="85">
        <f t="shared" si="27"/>
        <v>877</v>
      </c>
      <c r="K880" s="85">
        <f t="shared" si="26"/>
        <v>1</v>
      </c>
    </row>
    <row r="881" spans="1:11" ht="15.75">
      <c r="A881" s="100">
        <v>878</v>
      </c>
      <c r="D881" s="437">
        <v>161325806</v>
      </c>
      <c r="E881" s="240" t="s">
        <v>695</v>
      </c>
      <c r="F881" s="236" t="s">
        <v>405</v>
      </c>
      <c r="H881" s="107"/>
      <c r="I881" s="103" t="s">
        <v>78</v>
      </c>
      <c r="J881" s="85">
        <f t="shared" si="27"/>
        <v>878</v>
      </c>
      <c r="K881" s="85">
        <f t="shared" si="26"/>
        <v>1</v>
      </c>
    </row>
    <row r="882" spans="1:11" ht="15.75">
      <c r="A882" s="100">
        <v>879</v>
      </c>
      <c r="D882" s="437">
        <v>161326746</v>
      </c>
      <c r="E882" s="240" t="s">
        <v>2740</v>
      </c>
      <c r="F882" s="236" t="s">
        <v>405</v>
      </c>
      <c r="H882" s="107"/>
      <c r="I882" s="103" t="s">
        <v>78</v>
      </c>
      <c r="J882" s="85">
        <f t="shared" si="27"/>
        <v>879</v>
      </c>
      <c r="K882" s="85">
        <f t="shared" si="26"/>
        <v>1</v>
      </c>
    </row>
    <row r="883" spans="1:11" ht="15.75">
      <c r="A883" s="100">
        <v>880</v>
      </c>
      <c r="D883" s="437">
        <v>161325809</v>
      </c>
      <c r="E883" s="240" t="s">
        <v>2838</v>
      </c>
      <c r="F883" s="236" t="s">
        <v>730</v>
      </c>
      <c r="H883" s="107"/>
      <c r="I883" s="103" t="s">
        <v>78</v>
      </c>
      <c r="J883" s="85">
        <f t="shared" si="27"/>
        <v>880</v>
      </c>
      <c r="K883" s="85">
        <f t="shared" si="26"/>
        <v>1</v>
      </c>
    </row>
    <row r="884" spans="1:11" ht="15.75">
      <c r="A884" s="100">
        <v>881</v>
      </c>
      <c r="D884" s="437">
        <v>161325811</v>
      </c>
      <c r="E884" s="240" t="s">
        <v>2839</v>
      </c>
      <c r="F884" s="236" t="s">
        <v>730</v>
      </c>
      <c r="H884" s="107"/>
      <c r="I884" s="103" t="s">
        <v>78</v>
      </c>
      <c r="J884" s="85">
        <f t="shared" si="27"/>
        <v>881</v>
      </c>
      <c r="K884" s="85">
        <f t="shared" si="26"/>
        <v>1</v>
      </c>
    </row>
    <row r="885" spans="1:11" ht="15.75">
      <c r="A885" s="100">
        <v>882</v>
      </c>
      <c r="D885" s="437">
        <v>161325812</v>
      </c>
      <c r="E885" s="240" t="s">
        <v>2805</v>
      </c>
      <c r="F885" s="236" t="s">
        <v>730</v>
      </c>
      <c r="H885" s="107"/>
      <c r="I885" s="103" t="s">
        <v>78</v>
      </c>
      <c r="J885" s="85">
        <f t="shared" si="27"/>
        <v>882</v>
      </c>
      <c r="K885" s="85">
        <f t="shared" si="26"/>
        <v>1</v>
      </c>
    </row>
    <row r="886" spans="1:11" ht="15.75">
      <c r="A886" s="100">
        <v>883</v>
      </c>
      <c r="D886" s="437">
        <v>161325814</v>
      </c>
      <c r="E886" s="240" t="s">
        <v>350</v>
      </c>
      <c r="F886" s="236" t="s">
        <v>730</v>
      </c>
      <c r="H886" s="107"/>
      <c r="I886" s="103" t="s">
        <v>78</v>
      </c>
      <c r="J886" s="85">
        <f t="shared" si="27"/>
        <v>883</v>
      </c>
      <c r="K886" s="85">
        <f t="shared" si="26"/>
        <v>1</v>
      </c>
    </row>
    <row r="887" spans="1:11" ht="15.75">
      <c r="A887" s="100">
        <v>884</v>
      </c>
      <c r="D887" s="437">
        <v>161325815</v>
      </c>
      <c r="E887" s="240" t="s">
        <v>1427</v>
      </c>
      <c r="F887" s="236" t="s">
        <v>2840</v>
      </c>
      <c r="H887" s="107"/>
      <c r="I887" s="103" t="s">
        <v>78</v>
      </c>
      <c r="J887" s="85">
        <f t="shared" si="27"/>
        <v>884</v>
      </c>
      <c r="K887" s="85">
        <f t="shared" si="26"/>
        <v>1</v>
      </c>
    </row>
    <row r="888" spans="1:11" ht="15.75">
      <c r="A888" s="100">
        <v>885</v>
      </c>
      <c r="D888" s="437">
        <v>161446325</v>
      </c>
      <c r="E888" s="240" t="s">
        <v>1357</v>
      </c>
      <c r="F888" s="236" t="s">
        <v>2840</v>
      </c>
      <c r="H888" s="107"/>
      <c r="I888" s="103" t="s">
        <v>78</v>
      </c>
      <c r="J888" s="85">
        <f t="shared" si="27"/>
        <v>885</v>
      </c>
      <c r="K888" s="85">
        <f t="shared" si="26"/>
        <v>1</v>
      </c>
    </row>
    <row r="889" spans="1:11" ht="15.75">
      <c r="A889" s="100">
        <v>886</v>
      </c>
      <c r="D889" s="437">
        <v>161327043</v>
      </c>
      <c r="E889" s="240" t="s">
        <v>452</v>
      </c>
      <c r="F889" s="236" t="s">
        <v>2841</v>
      </c>
      <c r="H889" s="107"/>
      <c r="I889" s="103" t="s">
        <v>78</v>
      </c>
      <c r="J889" s="85">
        <f t="shared" si="27"/>
        <v>886</v>
      </c>
      <c r="K889" s="85">
        <f t="shared" si="26"/>
        <v>1</v>
      </c>
    </row>
    <row r="890" spans="1:11" ht="15.75">
      <c r="A890" s="100">
        <v>887</v>
      </c>
      <c r="D890" s="437">
        <v>161325818</v>
      </c>
      <c r="E890" s="240" t="s">
        <v>1366</v>
      </c>
      <c r="F890" s="236" t="s">
        <v>308</v>
      </c>
      <c r="I890" s="103" t="s">
        <v>78</v>
      </c>
      <c r="J890" s="85">
        <f t="shared" si="27"/>
        <v>887</v>
      </c>
      <c r="K890" s="85">
        <f t="shared" si="26"/>
        <v>0</v>
      </c>
    </row>
    <row r="891" spans="1:11" ht="15.75">
      <c r="A891" s="100">
        <v>888</v>
      </c>
      <c r="D891" s="437">
        <v>161325821</v>
      </c>
      <c r="E891" s="240" t="s">
        <v>210</v>
      </c>
      <c r="F891" s="236" t="s">
        <v>308</v>
      </c>
      <c r="I891" s="103" t="s">
        <v>78</v>
      </c>
      <c r="J891" s="85">
        <f t="shared" si="27"/>
        <v>888</v>
      </c>
      <c r="K891" s="85">
        <f t="shared" si="26"/>
        <v>0</v>
      </c>
    </row>
    <row r="892" spans="1:11" ht="16.5">
      <c r="A892" s="100">
        <v>889</v>
      </c>
      <c r="D892" s="461">
        <v>161326822</v>
      </c>
      <c r="E892" s="237" t="s">
        <v>2842</v>
      </c>
      <c r="F892" s="238" t="s">
        <v>308</v>
      </c>
      <c r="I892" s="103" t="s">
        <v>78</v>
      </c>
      <c r="J892" s="85">
        <f t="shared" si="27"/>
        <v>889</v>
      </c>
      <c r="K892" s="85">
        <f t="shared" si="26"/>
        <v>0</v>
      </c>
    </row>
    <row r="893" spans="1:11" ht="15.75">
      <c r="A893" s="100">
        <v>890</v>
      </c>
      <c r="D893" s="437">
        <v>161446327</v>
      </c>
      <c r="E893" s="240" t="s">
        <v>2843</v>
      </c>
      <c r="F893" s="236" t="s">
        <v>308</v>
      </c>
      <c r="I893" s="103" t="s">
        <v>78</v>
      </c>
      <c r="J893" s="85">
        <f t="shared" si="27"/>
        <v>890</v>
      </c>
      <c r="K893" s="85">
        <f t="shared" si="26"/>
        <v>0</v>
      </c>
    </row>
    <row r="894" spans="1:11" ht="15.75">
      <c r="A894" s="100">
        <v>891</v>
      </c>
      <c r="D894" s="437">
        <v>161327241</v>
      </c>
      <c r="E894" s="240" t="s">
        <v>661</v>
      </c>
      <c r="F894" s="236" t="s">
        <v>311</v>
      </c>
      <c r="I894" s="103" t="s">
        <v>78</v>
      </c>
      <c r="J894" s="85">
        <f t="shared" si="27"/>
        <v>891</v>
      </c>
      <c r="K894" s="85">
        <f t="shared" si="26"/>
        <v>0</v>
      </c>
    </row>
    <row r="895" spans="1:11" ht="15.75">
      <c r="A895" s="100">
        <v>892</v>
      </c>
      <c r="D895" s="437">
        <v>161327406</v>
      </c>
      <c r="E895" s="240" t="s">
        <v>2844</v>
      </c>
      <c r="F895" s="236" t="s">
        <v>569</v>
      </c>
      <c r="I895" s="103" t="s">
        <v>78</v>
      </c>
      <c r="J895" s="85">
        <f t="shared" si="27"/>
        <v>892</v>
      </c>
      <c r="K895" s="85">
        <f t="shared" si="26"/>
        <v>0</v>
      </c>
    </row>
    <row r="896" spans="1:11" ht="15.75">
      <c r="A896" s="100">
        <v>893</v>
      </c>
      <c r="D896" s="437">
        <v>151324688</v>
      </c>
      <c r="E896" s="240" t="s">
        <v>2845</v>
      </c>
      <c r="F896" s="236" t="s">
        <v>569</v>
      </c>
      <c r="I896" s="103" t="s">
        <v>78</v>
      </c>
      <c r="J896" s="85">
        <f t="shared" si="27"/>
        <v>893</v>
      </c>
      <c r="K896" s="85">
        <f t="shared" si="26"/>
        <v>0</v>
      </c>
    </row>
    <row r="897" spans="1:11" ht="15.75">
      <c r="A897" s="100">
        <v>894</v>
      </c>
      <c r="D897" s="437">
        <v>161326865</v>
      </c>
      <c r="E897" s="240" t="s">
        <v>2846</v>
      </c>
      <c r="F897" s="236" t="s">
        <v>1015</v>
      </c>
      <c r="I897" s="103" t="s">
        <v>78</v>
      </c>
      <c r="J897" s="85">
        <f t="shared" si="27"/>
        <v>894</v>
      </c>
      <c r="K897" s="85">
        <f t="shared" si="26"/>
        <v>0</v>
      </c>
    </row>
    <row r="898" spans="1:11" ht="15.75">
      <c r="A898" s="100">
        <v>895</v>
      </c>
      <c r="D898" s="435">
        <v>161325829</v>
      </c>
      <c r="E898" s="216" t="s">
        <v>2847</v>
      </c>
      <c r="F898" s="239" t="s">
        <v>2848</v>
      </c>
      <c r="I898" s="103" t="s">
        <v>78</v>
      </c>
      <c r="J898" s="85">
        <f t="shared" si="27"/>
        <v>895</v>
      </c>
      <c r="K898" s="85">
        <f t="shared" si="26"/>
        <v>0</v>
      </c>
    </row>
    <row r="899" spans="1:11" ht="15.75">
      <c r="A899" s="100">
        <v>896</v>
      </c>
      <c r="D899" s="435">
        <v>161326600</v>
      </c>
      <c r="E899" s="216" t="s">
        <v>2849</v>
      </c>
      <c r="F899" s="239" t="s">
        <v>800</v>
      </c>
      <c r="I899" s="103" t="s">
        <v>78</v>
      </c>
      <c r="J899" s="85">
        <f t="shared" si="27"/>
        <v>896</v>
      </c>
      <c r="K899" s="85">
        <f t="shared" si="26"/>
        <v>0</v>
      </c>
    </row>
    <row r="900" spans="1:11" ht="15.75">
      <c r="A900" s="100">
        <v>897</v>
      </c>
      <c r="D900" s="435">
        <v>161325831</v>
      </c>
      <c r="E900" s="216" t="s">
        <v>1487</v>
      </c>
      <c r="F900" s="239" t="s">
        <v>571</v>
      </c>
      <c r="I900" s="103" t="s">
        <v>78</v>
      </c>
      <c r="J900" s="85">
        <f t="shared" si="27"/>
        <v>897</v>
      </c>
      <c r="K900" s="85">
        <f t="shared" ref="K900:K963" si="28">COUNTIF($D$4:$D$889,D900)</f>
        <v>0</v>
      </c>
    </row>
    <row r="901" spans="1:11" ht="15.75">
      <c r="A901" s="100">
        <v>898</v>
      </c>
      <c r="D901" s="437">
        <v>161325832</v>
      </c>
      <c r="E901" s="240" t="s">
        <v>741</v>
      </c>
      <c r="F901" s="236" t="s">
        <v>571</v>
      </c>
      <c r="I901" s="103" t="s">
        <v>78</v>
      </c>
      <c r="J901" s="85">
        <f t="shared" ref="J901:J964" si="29">IF(H901&lt;&gt;H900,1,J900+1)</f>
        <v>898</v>
      </c>
      <c r="K901" s="85">
        <f t="shared" si="28"/>
        <v>0</v>
      </c>
    </row>
    <row r="902" spans="1:11" ht="15.75">
      <c r="A902" s="100">
        <v>899</v>
      </c>
      <c r="D902" s="437">
        <v>161325834</v>
      </c>
      <c r="E902" s="240" t="s">
        <v>330</v>
      </c>
      <c r="F902" s="236" t="s">
        <v>571</v>
      </c>
      <c r="I902" s="103" t="s">
        <v>78</v>
      </c>
      <c r="J902" s="85">
        <f t="shared" si="29"/>
        <v>899</v>
      </c>
      <c r="K902" s="85">
        <f t="shared" si="28"/>
        <v>0</v>
      </c>
    </row>
    <row r="903" spans="1:11" ht="15.75">
      <c r="A903" s="100">
        <v>900</v>
      </c>
      <c r="D903" s="437">
        <v>161325835</v>
      </c>
      <c r="E903" s="240" t="s">
        <v>538</v>
      </c>
      <c r="F903" s="236" t="s">
        <v>571</v>
      </c>
      <c r="I903" s="103" t="s">
        <v>78</v>
      </c>
      <c r="J903" s="85">
        <f t="shared" si="29"/>
        <v>900</v>
      </c>
      <c r="K903" s="85">
        <f t="shared" si="28"/>
        <v>0</v>
      </c>
    </row>
    <row r="904" spans="1:11" ht="15.75">
      <c r="A904" s="100">
        <v>901</v>
      </c>
      <c r="D904" s="437">
        <v>161446341</v>
      </c>
      <c r="E904" s="240" t="s">
        <v>2220</v>
      </c>
      <c r="F904" s="236" t="s">
        <v>571</v>
      </c>
      <c r="I904" s="103" t="s">
        <v>78</v>
      </c>
      <c r="J904" s="85">
        <f t="shared" si="29"/>
        <v>901</v>
      </c>
      <c r="K904" s="85">
        <f t="shared" si="28"/>
        <v>0</v>
      </c>
    </row>
    <row r="905" spans="1:11" ht="15.75">
      <c r="A905" s="100">
        <v>902</v>
      </c>
      <c r="D905" s="437">
        <v>161136611</v>
      </c>
      <c r="E905" s="240" t="s">
        <v>992</v>
      </c>
      <c r="F905" s="236" t="s">
        <v>305</v>
      </c>
      <c r="I905" s="103" t="s">
        <v>78</v>
      </c>
      <c r="J905" s="85">
        <f t="shared" si="29"/>
        <v>902</v>
      </c>
      <c r="K905" s="85">
        <f t="shared" si="28"/>
        <v>0</v>
      </c>
    </row>
    <row r="906" spans="1:11" ht="15.75">
      <c r="A906" s="100">
        <v>903</v>
      </c>
      <c r="D906" s="437">
        <v>162524460</v>
      </c>
      <c r="E906" s="240" t="s">
        <v>1916</v>
      </c>
      <c r="F906" s="236" t="s">
        <v>486</v>
      </c>
      <c r="I906" s="103" t="s">
        <v>78</v>
      </c>
      <c r="J906" s="85">
        <f t="shared" si="29"/>
        <v>903</v>
      </c>
      <c r="K906" s="85">
        <f t="shared" si="28"/>
        <v>0</v>
      </c>
    </row>
    <row r="907" spans="1:11" ht="15.75">
      <c r="A907" s="100">
        <v>904</v>
      </c>
      <c r="D907" s="437">
        <v>162143148</v>
      </c>
      <c r="E907" s="240" t="s">
        <v>1882</v>
      </c>
      <c r="F907" s="236" t="s">
        <v>408</v>
      </c>
      <c r="I907" s="103" t="s">
        <v>78</v>
      </c>
      <c r="J907" s="85">
        <f t="shared" si="29"/>
        <v>904</v>
      </c>
      <c r="K907" s="85">
        <f t="shared" si="28"/>
        <v>0</v>
      </c>
    </row>
    <row r="908" spans="1:11" ht="15.75">
      <c r="A908" s="100">
        <v>905</v>
      </c>
      <c r="D908" s="437">
        <v>161136029</v>
      </c>
      <c r="E908" s="240" t="s">
        <v>624</v>
      </c>
      <c r="F908" s="236" t="s">
        <v>417</v>
      </c>
      <c r="I908" s="103" t="s">
        <v>78</v>
      </c>
      <c r="J908" s="85">
        <f t="shared" si="29"/>
        <v>905</v>
      </c>
      <c r="K908" s="85">
        <f t="shared" si="28"/>
        <v>0</v>
      </c>
    </row>
    <row r="909" spans="1:11" ht="15.75">
      <c r="A909" s="100">
        <v>906</v>
      </c>
      <c r="D909" s="437">
        <v>162143111</v>
      </c>
      <c r="E909" s="240" t="s">
        <v>2744</v>
      </c>
      <c r="F909" s="236" t="s">
        <v>199</v>
      </c>
      <c r="I909" s="103" t="s">
        <v>78</v>
      </c>
      <c r="J909" s="85">
        <f t="shared" si="29"/>
        <v>906</v>
      </c>
      <c r="K909" s="85">
        <f t="shared" si="28"/>
        <v>0</v>
      </c>
    </row>
    <row r="910" spans="1:11" ht="15.75">
      <c r="A910" s="100">
        <v>907</v>
      </c>
      <c r="D910" s="437">
        <v>162143149</v>
      </c>
      <c r="E910" s="240" t="s">
        <v>198</v>
      </c>
      <c r="F910" s="236" t="s">
        <v>432</v>
      </c>
      <c r="I910" s="103" t="s">
        <v>78</v>
      </c>
      <c r="J910" s="85">
        <f t="shared" si="29"/>
        <v>907</v>
      </c>
      <c r="K910" s="85">
        <f t="shared" si="28"/>
        <v>0</v>
      </c>
    </row>
    <row r="911" spans="1:11" ht="15.75">
      <c r="A911" s="100">
        <v>908</v>
      </c>
      <c r="D911" s="437">
        <v>162143150</v>
      </c>
      <c r="E911" s="240" t="s">
        <v>2850</v>
      </c>
      <c r="F911" s="236" t="s">
        <v>218</v>
      </c>
      <c r="I911" s="103" t="s">
        <v>78</v>
      </c>
      <c r="J911" s="85">
        <f t="shared" si="29"/>
        <v>908</v>
      </c>
      <c r="K911" s="85">
        <f t="shared" si="28"/>
        <v>0</v>
      </c>
    </row>
    <row r="912" spans="1:11" ht="15.75">
      <c r="A912" s="100">
        <v>909</v>
      </c>
      <c r="D912" s="437">
        <v>162113015</v>
      </c>
      <c r="E912" s="240" t="s">
        <v>2851</v>
      </c>
      <c r="F912" s="236" t="s">
        <v>1312</v>
      </c>
      <c r="I912" s="103" t="s">
        <v>78</v>
      </c>
      <c r="J912" s="85">
        <f t="shared" si="29"/>
        <v>909</v>
      </c>
      <c r="K912" s="85">
        <f t="shared" si="28"/>
        <v>0</v>
      </c>
    </row>
    <row r="913" spans="1:11" ht="15.75">
      <c r="A913" s="100">
        <v>910</v>
      </c>
      <c r="D913" s="437">
        <v>162133102</v>
      </c>
      <c r="E913" s="240" t="s">
        <v>2852</v>
      </c>
      <c r="F913" s="236" t="s">
        <v>339</v>
      </c>
      <c r="I913" s="103" t="s">
        <v>78</v>
      </c>
      <c r="J913" s="85">
        <f t="shared" si="29"/>
        <v>910</v>
      </c>
      <c r="K913" s="85">
        <f t="shared" si="28"/>
        <v>0</v>
      </c>
    </row>
    <row r="914" spans="1:11" ht="15.75">
      <c r="A914" s="100">
        <v>911</v>
      </c>
      <c r="D914" s="437">
        <v>162143152</v>
      </c>
      <c r="E914" s="240" t="s">
        <v>213</v>
      </c>
      <c r="F914" s="236" t="s">
        <v>2021</v>
      </c>
      <c r="I914" s="103" t="s">
        <v>78</v>
      </c>
      <c r="J914" s="85">
        <f t="shared" si="29"/>
        <v>911</v>
      </c>
      <c r="K914" s="85">
        <f t="shared" si="28"/>
        <v>0</v>
      </c>
    </row>
    <row r="915" spans="1:11" ht="15.75">
      <c r="A915" s="100">
        <v>912</v>
      </c>
      <c r="D915" s="437">
        <v>162524267</v>
      </c>
      <c r="E915" s="240" t="s">
        <v>1609</v>
      </c>
      <c r="F915" s="236" t="s">
        <v>520</v>
      </c>
      <c r="I915" s="103" t="s">
        <v>78</v>
      </c>
      <c r="J915" s="85">
        <f t="shared" si="29"/>
        <v>912</v>
      </c>
      <c r="K915" s="85">
        <f t="shared" si="28"/>
        <v>0</v>
      </c>
    </row>
    <row r="916" spans="1:11" ht="15.75">
      <c r="A916" s="100">
        <v>913</v>
      </c>
      <c r="D916" s="437">
        <v>162143153</v>
      </c>
      <c r="E916" s="240" t="s">
        <v>2853</v>
      </c>
      <c r="F916" s="236" t="s">
        <v>1089</v>
      </c>
      <c r="I916" s="103" t="s">
        <v>78</v>
      </c>
      <c r="J916" s="85">
        <f t="shared" si="29"/>
        <v>913</v>
      </c>
      <c r="K916" s="85">
        <f t="shared" si="28"/>
        <v>0</v>
      </c>
    </row>
    <row r="917" spans="1:11" ht="15.75">
      <c r="A917" s="100">
        <v>914</v>
      </c>
      <c r="D917" s="437">
        <v>162143130</v>
      </c>
      <c r="E917" s="240" t="s">
        <v>2854</v>
      </c>
      <c r="F917" s="236" t="s">
        <v>358</v>
      </c>
      <c r="I917" s="103" t="s">
        <v>78</v>
      </c>
      <c r="J917" s="85">
        <f t="shared" si="29"/>
        <v>914</v>
      </c>
      <c r="K917" s="85">
        <f t="shared" si="28"/>
        <v>0</v>
      </c>
    </row>
    <row r="918" spans="1:11" ht="15.75">
      <c r="A918" s="100">
        <v>915</v>
      </c>
      <c r="D918" s="437">
        <v>162213290</v>
      </c>
      <c r="E918" s="240" t="s">
        <v>2855</v>
      </c>
      <c r="F918" s="236" t="s">
        <v>539</v>
      </c>
      <c r="I918" s="103" t="s">
        <v>78</v>
      </c>
      <c r="J918" s="85">
        <f t="shared" si="29"/>
        <v>915</v>
      </c>
      <c r="K918" s="85">
        <f t="shared" si="28"/>
        <v>0</v>
      </c>
    </row>
    <row r="919" spans="1:11" ht="15.75">
      <c r="A919" s="100">
        <v>916</v>
      </c>
      <c r="D919" s="437">
        <v>162143155</v>
      </c>
      <c r="E919" s="240" t="s">
        <v>1371</v>
      </c>
      <c r="F919" s="236" t="s">
        <v>642</v>
      </c>
      <c r="I919" s="103" t="s">
        <v>78</v>
      </c>
      <c r="J919" s="85">
        <f t="shared" si="29"/>
        <v>916</v>
      </c>
      <c r="K919" s="85">
        <f t="shared" si="28"/>
        <v>0</v>
      </c>
    </row>
    <row r="920" spans="1:11" ht="15.75">
      <c r="A920" s="100">
        <v>917</v>
      </c>
      <c r="D920" s="437">
        <v>162113030</v>
      </c>
      <c r="E920" s="240" t="s">
        <v>2856</v>
      </c>
      <c r="F920" s="236" t="s">
        <v>1779</v>
      </c>
      <c r="I920" s="103" t="s">
        <v>78</v>
      </c>
      <c r="J920" s="85">
        <f t="shared" si="29"/>
        <v>917</v>
      </c>
      <c r="K920" s="85">
        <f t="shared" si="28"/>
        <v>0</v>
      </c>
    </row>
    <row r="921" spans="1:11" ht="15.75">
      <c r="A921" s="100">
        <v>918</v>
      </c>
      <c r="D921" s="437">
        <v>162346443</v>
      </c>
      <c r="E921" s="240" t="s">
        <v>1536</v>
      </c>
      <c r="F921" s="236" t="s">
        <v>548</v>
      </c>
      <c r="I921" s="103" t="s">
        <v>78</v>
      </c>
      <c r="J921" s="85">
        <f t="shared" si="29"/>
        <v>918</v>
      </c>
      <c r="K921" s="85">
        <f t="shared" si="28"/>
        <v>0</v>
      </c>
    </row>
    <row r="922" spans="1:11" ht="15.75">
      <c r="A922" s="100">
        <v>919</v>
      </c>
      <c r="D922" s="437">
        <v>162146814</v>
      </c>
      <c r="E922" s="240" t="s">
        <v>2857</v>
      </c>
      <c r="F922" s="236" t="s">
        <v>396</v>
      </c>
      <c r="I922" s="103" t="s">
        <v>78</v>
      </c>
      <c r="J922" s="85">
        <f t="shared" si="29"/>
        <v>919</v>
      </c>
      <c r="K922" s="85">
        <f t="shared" si="28"/>
        <v>0</v>
      </c>
    </row>
    <row r="923" spans="1:11" ht="15.75">
      <c r="A923" s="100">
        <v>920</v>
      </c>
      <c r="D923" s="437">
        <v>162113031</v>
      </c>
      <c r="E923" s="240" t="s">
        <v>1829</v>
      </c>
      <c r="F923" s="236" t="s">
        <v>300</v>
      </c>
      <c r="I923" s="103" t="s">
        <v>78</v>
      </c>
      <c r="J923" s="85">
        <f t="shared" si="29"/>
        <v>920</v>
      </c>
      <c r="K923" s="85">
        <f t="shared" si="28"/>
        <v>0</v>
      </c>
    </row>
    <row r="924" spans="1:11" ht="15.75">
      <c r="A924" s="100">
        <v>921</v>
      </c>
      <c r="D924" s="437">
        <v>162413958</v>
      </c>
      <c r="E924" s="240" t="s">
        <v>1009</v>
      </c>
      <c r="F924" s="236" t="s">
        <v>303</v>
      </c>
      <c r="I924" s="103" t="s">
        <v>78</v>
      </c>
      <c r="J924" s="85">
        <f t="shared" si="29"/>
        <v>921</v>
      </c>
      <c r="K924" s="85">
        <f t="shared" si="28"/>
        <v>0</v>
      </c>
    </row>
    <row r="925" spans="1:11" ht="15.75">
      <c r="A925" s="100">
        <v>922</v>
      </c>
      <c r="D925" s="437">
        <v>162314789</v>
      </c>
      <c r="E925" s="240" t="s">
        <v>210</v>
      </c>
      <c r="F925" s="236" t="s">
        <v>132</v>
      </c>
      <c r="I925" s="103" t="s">
        <v>78</v>
      </c>
      <c r="J925" s="85">
        <f t="shared" si="29"/>
        <v>922</v>
      </c>
      <c r="K925" s="85">
        <f t="shared" si="28"/>
        <v>0</v>
      </c>
    </row>
    <row r="926" spans="1:11" ht="15.75">
      <c r="A926" s="100">
        <v>923</v>
      </c>
      <c r="D926" s="437">
        <v>162123054</v>
      </c>
      <c r="E926" s="240" t="s">
        <v>503</v>
      </c>
      <c r="F926" s="236" t="s">
        <v>112</v>
      </c>
      <c r="I926" s="103" t="s">
        <v>78</v>
      </c>
      <c r="J926" s="85">
        <f t="shared" si="29"/>
        <v>923</v>
      </c>
      <c r="K926" s="85">
        <f t="shared" si="28"/>
        <v>0</v>
      </c>
    </row>
    <row r="927" spans="1:11" ht="15.75">
      <c r="A927" s="100">
        <v>924</v>
      </c>
      <c r="D927" s="437">
        <v>162123057</v>
      </c>
      <c r="E927" s="240" t="s">
        <v>269</v>
      </c>
      <c r="F927" s="236" t="s">
        <v>1089</v>
      </c>
      <c r="I927" s="103" t="s">
        <v>78</v>
      </c>
      <c r="J927" s="85">
        <f t="shared" si="29"/>
        <v>924</v>
      </c>
      <c r="K927" s="85">
        <f t="shared" si="28"/>
        <v>0</v>
      </c>
    </row>
    <row r="928" spans="1:11" ht="15.75">
      <c r="A928" s="100">
        <v>925</v>
      </c>
      <c r="D928" s="437">
        <v>162123085</v>
      </c>
      <c r="E928" s="240" t="s">
        <v>2858</v>
      </c>
      <c r="F928" s="236" t="s">
        <v>184</v>
      </c>
      <c r="I928" s="103" t="s">
        <v>78</v>
      </c>
      <c r="J928" s="85">
        <f t="shared" si="29"/>
        <v>925</v>
      </c>
      <c r="K928" s="85">
        <f t="shared" si="28"/>
        <v>0</v>
      </c>
    </row>
    <row r="929" spans="1:11" ht="15.75">
      <c r="A929" s="100">
        <v>926</v>
      </c>
      <c r="D929" s="380">
        <v>162123086</v>
      </c>
      <c r="E929" s="232" t="s">
        <v>2859</v>
      </c>
      <c r="F929" s="233" t="s">
        <v>205</v>
      </c>
      <c r="I929" s="103" t="s">
        <v>78</v>
      </c>
      <c r="J929" s="85">
        <f t="shared" si="29"/>
        <v>926</v>
      </c>
      <c r="K929" s="85">
        <f t="shared" si="28"/>
        <v>0</v>
      </c>
    </row>
    <row r="930" spans="1:11" ht="15.75">
      <c r="A930" s="100">
        <v>927</v>
      </c>
      <c r="D930" s="437">
        <v>162123087</v>
      </c>
      <c r="E930" s="240" t="s">
        <v>1949</v>
      </c>
      <c r="F930" s="236" t="s">
        <v>1261</v>
      </c>
      <c r="I930" s="103" t="s">
        <v>78</v>
      </c>
      <c r="J930" s="85">
        <f t="shared" si="29"/>
        <v>927</v>
      </c>
      <c r="K930" s="85">
        <f t="shared" si="28"/>
        <v>0</v>
      </c>
    </row>
    <row r="931" spans="1:11" ht="15.75">
      <c r="A931" s="100">
        <v>928</v>
      </c>
      <c r="D931" s="437">
        <v>162123088</v>
      </c>
      <c r="E931" s="240" t="s">
        <v>1470</v>
      </c>
      <c r="F931" s="236" t="s">
        <v>218</v>
      </c>
      <c r="I931" s="103" t="s">
        <v>78</v>
      </c>
      <c r="J931" s="85">
        <f t="shared" si="29"/>
        <v>928</v>
      </c>
      <c r="K931" s="85">
        <f t="shared" si="28"/>
        <v>0</v>
      </c>
    </row>
    <row r="932" spans="1:11" ht="15.75">
      <c r="A932" s="100">
        <v>929</v>
      </c>
      <c r="D932" s="437">
        <v>162123089</v>
      </c>
      <c r="E932" s="240" t="s">
        <v>1047</v>
      </c>
      <c r="F932" s="236" t="s">
        <v>2397</v>
      </c>
      <c r="I932" s="103" t="s">
        <v>78</v>
      </c>
      <c r="J932" s="85">
        <f t="shared" si="29"/>
        <v>929</v>
      </c>
      <c r="K932" s="85">
        <f t="shared" si="28"/>
        <v>0</v>
      </c>
    </row>
    <row r="933" spans="1:11" ht="15.75">
      <c r="A933" s="100">
        <v>930</v>
      </c>
      <c r="D933" s="437">
        <v>162123090</v>
      </c>
      <c r="E933" s="240" t="s">
        <v>2143</v>
      </c>
      <c r="F933" s="236" t="s">
        <v>767</v>
      </c>
      <c r="I933" s="103" t="s">
        <v>78</v>
      </c>
      <c r="J933" s="85">
        <f t="shared" si="29"/>
        <v>930</v>
      </c>
      <c r="K933" s="85">
        <f t="shared" si="28"/>
        <v>0</v>
      </c>
    </row>
    <row r="934" spans="1:11" ht="15.75">
      <c r="A934" s="100">
        <v>931</v>
      </c>
      <c r="D934" s="437">
        <v>162123094</v>
      </c>
      <c r="E934" s="240" t="s">
        <v>2860</v>
      </c>
      <c r="F934" s="236" t="s">
        <v>2861</v>
      </c>
      <c r="I934" s="103" t="s">
        <v>78</v>
      </c>
      <c r="J934" s="85">
        <f t="shared" si="29"/>
        <v>931</v>
      </c>
      <c r="K934" s="85">
        <f t="shared" si="28"/>
        <v>0</v>
      </c>
    </row>
    <row r="935" spans="1:11" ht="15.75">
      <c r="A935" s="100">
        <v>932</v>
      </c>
      <c r="D935" s="437">
        <v>162123052</v>
      </c>
      <c r="E935" s="240" t="s">
        <v>2862</v>
      </c>
      <c r="F935" s="236" t="s">
        <v>2397</v>
      </c>
      <c r="I935" s="103" t="s">
        <v>78</v>
      </c>
      <c r="J935" s="85">
        <f t="shared" si="29"/>
        <v>932</v>
      </c>
      <c r="K935" s="85">
        <f t="shared" si="28"/>
        <v>0</v>
      </c>
    </row>
    <row r="936" spans="1:11" ht="15.75">
      <c r="A936" s="100">
        <v>933</v>
      </c>
      <c r="D936" s="437">
        <v>162123095</v>
      </c>
      <c r="E936" s="240" t="s">
        <v>1097</v>
      </c>
      <c r="F936" s="236" t="s">
        <v>642</v>
      </c>
      <c r="I936" s="103" t="s">
        <v>78</v>
      </c>
      <c r="J936" s="85">
        <f t="shared" si="29"/>
        <v>933</v>
      </c>
      <c r="K936" s="85">
        <f t="shared" si="28"/>
        <v>0</v>
      </c>
    </row>
    <row r="937" spans="1:11" ht="15.75">
      <c r="A937" s="100">
        <v>934</v>
      </c>
      <c r="D937" s="437">
        <v>162123096</v>
      </c>
      <c r="E937" s="240" t="s">
        <v>2863</v>
      </c>
      <c r="F937" s="236" t="s">
        <v>2525</v>
      </c>
      <c r="I937" s="103" t="s">
        <v>78</v>
      </c>
      <c r="J937" s="85">
        <f t="shared" si="29"/>
        <v>934</v>
      </c>
      <c r="K937" s="85">
        <f t="shared" si="28"/>
        <v>0</v>
      </c>
    </row>
    <row r="938" spans="1:11" ht="15.75">
      <c r="A938" s="100">
        <v>935</v>
      </c>
      <c r="D938" s="437">
        <v>162123097</v>
      </c>
      <c r="E938" s="240" t="s">
        <v>2864</v>
      </c>
      <c r="F938" s="236" t="s">
        <v>480</v>
      </c>
      <c r="I938" s="103" t="s">
        <v>78</v>
      </c>
      <c r="J938" s="85">
        <f t="shared" si="29"/>
        <v>935</v>
      </c>
      <c r="K938" s="85">
        <f t="shared" si="28"/>
        <v>0</v>
      </c>
    </row>
    <row r="939" spans="1:11" ht="15.75">
      <c r="A939" s="100">
        <v>936</v>
      </c>
      <c r="D939" s="437">
        <v>162126704</v>
      </c>
      <c r="E939" s="240" t="s">
        <v>2865</v>
      </c>
      <c r="F939" s="236" t="s">
        <v>556</v>
      </c>
      <c r="I939" s="103" t="s">
        <v>78</v>
      </c>
      <c r="J939" s="85">
        <f t="shared" si="29"/>
        <v>936</v>
      </c>
      <c r="K939" s="85">
        <f t="shared" si="28"/>
        <v>0</v>
      </c>
    </row>
    <row r="940" spans="1:11" ht="15.75">
      <c r="A940" s="100">
        <v>937</v>
      </c>
      <c r="D940" s="437">
        <v>162133103</v>
      </c>
      <c r="E940" s="240" t="s">
        <v>2866</v>
      </c>
      <c r="F940" s="236" t="s">
        <v>2021</v>
      </c>
      <c r="I940" s="103" t="s">
        <v>78</v>
      </c>
      <c r="J940" s="85">
        <f t="shared" si="29"/>
        <v>937</v>
      </c>
      <c r="K940" s="85">
        <f t="shared" si="28"/>
        <v>0</v>
      </c>
    </row>
    <row r="941" spans="1:11" ht="15.75">
      <c r="A941" s="100">
        <v>938</v>
      </c>
      <c r="D941" s="437">
        <v>162524218</v>
      </c>
      <c r="E941" s="240" t="s">
        <v>2867</v>
      </c>
      <c r="F941" s="236" t="s">
        <v>218</v>
      </c>
      <c r="I941" s="103" t="s">
        <v>78</v>
      </c>
      <c r="J941" s="85">
        <f t="shared" si="29"/>
        <v>938</v>
      </c>
      <c r="K941" s="85">
        <f t="shared" si="28"/>
        <v>0</v>
      </c>
    </row>
    <row r="942" spans="1:11" ht="15.75">
      <c r="A942" s="100">
        <v>939</v>
      </c>
      <c r="D942" s="462">
        <v>161326974</v>
      </c>
      <c r="E942" s="241" t="s">
        <v>2868</v>
      </c>
      <c r="F942" s="242" t="s">
        <v>238</v>
      </c>
      <c r="I942" s="103" t="s">
        <v>78</v>
      </c>
      <c r="J942" s="85">
        <f t="shared" si="29"/>
        <v>939</v>
      </c>
      <c r="K942" s="85">
        <f t="shared" si="28"/>
        <v>0</v>
      </c>
    </row>
    <row r="943" spans="1:11" ht="15.75">
      <c r="A943" s="100">
        <v>940</v>
      </c>
      <c r="D943" s="463">
        <v>161326971</v>
      </c>
      <c r="E943" s="243" t="s">
        <v>2869</v>
      </c>
      <c r="F943" s="244" t="s">
        <v>2870</v>
      </c>
      <c r="I943" s="103" t="s">
        <v>78</v>
      </c>
      <c r="J943" s="85">
        <f t="shared" si="29"/>
        <v>940</v>
      </c>
      <c r="K943" s="85">
        <f t="shared" si="28"/>
        <v>0</v>
      </c>
    </row>
    <row r="944" spans="1:11" ht="15.75">
      <c r="A944" s="100">
        <v>941</v>
      </c>
      <c r="D944" s="387">
        <v>161326573</v>
      </c>
      <c r="E944" s="208" t="s">
        <v>775</v>
      </c>
      <c r="F944" s="245" t="s">
        <v>199</v>
      </c>
      <c r="I944" s="103" t="s">
        <v>78</v>
      </c>
      <c r="J944" s="85">
        <f t="shared" si="29"/>
        <v>941</v>
      </c>
      <c r="K944" s="85">
        <f t="shared" si="28"/>
        <v>0</v>
      </c>
    </row>
    <row r="945" spans="1:11" ht="15.75">
      <c r="A945" s="100">
        <v>942</v>
      </c>
      <c r="D945" s="387">
        <v>161327522</v>
      </c>
      <c r="E945" s="216" t="s">
        <v>2871</v>
      </c>
      <c r="F945" s="239" t="s">
        <v>1479</v>
      </c>
      <c r="I945" s="103" t="s">
        <v>78</v>
      </c>
      <c r="J945" s="85">
        <f t="shared" si="29"/>
        <v>942</v>
      </c>
      <c r="K945" s="85">
        <f t="shared" si="28"/>
        <v>0</v>
      </c>
    </row>
    <row r="946" spans="1:11" ht="15.75">
      <c r="A946" s="100">
        <v>943</v>
      </c>
      <c r="D946" s="437">
        <v>161325219</v>
      </c>
      <c r="E946" s="240" t="s">
        <v>2872</v>
      </c>
      <c r="F946" s="236" t="s">
        <v>1348</v>
      </c>
      <c r="I946" s="103" t="s">
        <v>78</v>
      </c>
      <c r="J946" s="85">
        <f t="shared" si="29"/>
        <v>943</v>
      </c>
      <c r="K946" s="85">
        <f t="shared" si="28"/>
        <v>0</v>
      </c>
    </row>
    <row r="947" spans="1:11" ht="15.75">
      <c r="A947" s="100">
        <v>944</v>
      </c>
      <c r="D947" s="464">
        <v>161325224</v>
      </c>
      <c r="E947" s="246" t="s">
        <v>412</v>
      </c>
      <c r="F947" s="242" t="s">
        <v>486</v>
      </c>
      <c r="I947" s="103" t="s">
        <v>78</v>
      </c>
      <c r="J947" s="85">
        <f t="shared" si="29"/>
        <v>944</v>
      </c>
      <c r="K947" s="85">
        <f t="shared" si="28"/>
        <v>0</v>
      </c>
    </row>
    <row r="948" spans="1:11" ht="15.75">
      <c r="A948" s="100">
        <v>945</v>
      </c>
      <c r="D948" s="463">
        <v>161325234</v>
      </c>
      <c r="E948" s="243" t="s">
        <v>2873</v>
      </c>
      <c r="F948" s="244" t="s">
        <v>486</v>
      </c>
      <c r="I948" s="103" t="s">
        <v>78</v>
      </c>
      <c r="J948" s="85">
        <f t="shared" si="29"/>
        <v>945</v>
      </c>
      <c r="K948" s="85">
        <f t="shared" si="28"/>
        <v>0</v>
      </c>
    </row>
    <row r="949" spans="1:11" ht="15.75">
      <c r="A949" s="100">
        <v>946</v>
      </c>
      <c r="D949" s="464">
        <v>161325241</v>
      </c>
      <c r="E949" s="246" t="s">
        <v>330</v>
      </c>
      <c r="F949" s="242" t="s">
        <v>1246</v>
      </c>
      <c r="I949" s="103" t="s">
        <v>78</v>
      </c>
      <c r="J949" s="85">
        <f t="shared" si="29"/>
        <v>946</v>
      </c>
      <c r="K949" s="85">
        <f t="shared" si="28"/>
        <v>0</v>
      </c>
    </row>
    <row r="950" spans="1:11" ht="15.75">
      <c r="A950" s="100">
        <v>947</v>
      </c>
      <c r="D950" s="437">
        <v>161325245</v>
      </c>
      <c r="E950" s="240" t="s">
        <v>2874</v>
      </c>
      <c r="F950" s="236" t="s">
        <v>914</v>
      </c>
      <c r="I950" s="103" t="s">
        <v>78</v>
      </c>
      <c r="J950" s="85">
        <f t="shared" si="29"/>
        <v>947</v>
      </c>
      <c r="K950" s="85">
        <f t="shared" si="28"/>
        <v>0</v>
      </c>
    </row>
    <row r="951" spans="1:11" ht="15.75">
      <c r="A951" s="100">
        <v>948</v>
      </c>
      <c r="D951" s="437">
        <v>161325267</v>
      </c>
      <c r="E951" s="240" t="s">
        <v>2875</v>
      </c>
      <c r="F951" s="236" t="s">
        <v>1122</v>
      </c>
      <c r="I951" s="103" t="s">
        <v>78</v>
      </c>
      <c r="J951" s="85">
        <f t="shared" si="29"/>
        <v>948</v>
      </c>
      <c r="K951" s="85">
        <f t="shared" si="28"/>
        <v>0</v>
      </c>
    </row>
    <row r="952" spans="1:11" ht="15.75">
      <c r="A952" s="100">
        <v>949</v>
      </c>
      <c r="D952" s="465">
        <v>161325279</v>
      </c>
      <c r="E952" s="247" t="s">
        <v>529</v>
      </c>
      <c r="F952" s="248" t="s">
        <v>196</v>
      </c>
      <c r="I952" s="103" t="s">
        <v>78</v>
      </c>
      <c r="J952" s="85">
        <f t="shared" si="29"/>
        <v>949</v>
      </c>
      <c r="K952" s="85">
        <f t="shared" si="28"/>
        <v>0</v>
      </c>
    </row>
    <row r="953" spans="1:11" ht="15.75">
      <c r="A953" s="100">
        <v>950</v>
      </c>
      <c r="D953" s="465">
        <v>161325289</v>
      </c>
      <c r="E953" s="247" t="s">
        <v>2876</v>
      </c>
      <c r="F953" s="248" t="s">
        <v>328</v>
      </c>
      <c r="I953" s="103" t="s">
        <v>78</v>
      </c>
      <c r="J953" s="85">
        <f t="shared" si="29"/>
        <v>950</v>
      </c>
      <c r="K953" s="85">
        <f t="shared" si="28"/>
        <v>0</v>
      </c>
    </row>
    <row r="954" spans="1:11" ht="15.75">
      <c r="A954" s="100">
        <v>951</v>
      </c>
      <c r="D954" s="465">
        <v>161325313</v>
      </c>
      <c r="E954" s="247" t="s">
        <v>431</v>
      </c>
      <c r="F954" s="248" t="s">
        <v>199</v>
      </c>
      <c r="I954" s="103" t="s">
        <v>78</v>
      </c>
      <c r="J954" s="85">
        <f t="shared" si="29"/>
        <v>951</v>
      </c>
      <c r="K954" s="85">
        <f t="shared" si="28"/>
        <v>0</v>
      </c>
    </row>
    <row r="955" spans="1:11" ht="15.75">
      <c r="A955" s="100">
        <v>952</v>
      </c>
      <c r="D955" s="466">
        <v>161325856</v>
      </c>
      <c r="E955" s="249" t="s">
        <v>2877</v>
      </c>
      <c r="F955" s="250" t="s">
        <v>2878</v>
      </c>
      <c r="I955" s="103" t="s">
        <v>78</v>
      </c>
      <c r="J955" s="85">
        <f t="shared" si="29"/>
        <v>952</v>
      </c>
      <c r="K955" s="85">
        <f t="shared" si="28"/>
        <v>0</v>
      </c>
    </row>
    <row r="956" spans="1:11" ht="15.75">
      <c r="A956" s="100">
        <v>953</v>
      </c>
      <c r="D956" s="465">
        <v>161325343</v>
      </c>
      <c r="E956" s="247" t="s">
        <v>1728</v>
      </c>
      <c r="F956" s="248" t="s">
        <v>205</v>
      </c>
      <c r="I956" s="103" t="s">
        <v>78</v>
      </c>
      <c r="J956" s="85">
        <f t="shared" si="29"/>
        <v>953</v>
      </c>
      <c r="K956" s="85">
        <f t="shared" si="28"/>
        <v>0</v>
      </c>
    </row>
    <row r="957" spans="1:11" ht="15.75">
      <c r="A957" s="100">
        <v>954</v>
      </c>
      <c r="D957" s="467">
        <v>161325351</v>
      </c>
      <c r="E957" s="251" t="s">
        <v>2022</v>
      </c>
      <c r="F957" s="252" t="s">
        <v>434</v>
      </c>
      <c r="I957" s="103" t="s">
        <v>78</v>
      </c>
      <c r="J957" s="85">
        <f t="shared" si="29"/>
        <v>954</v>
      </c>
      <c r="K957" s="85">
        <f t="shared" si="28"/>
        <v>0</v>
      </c>
    </row>
    <row r="958" spans="1:11" ht="15.75">
      <c r="A958" s="100">
        <v>955</v>
      </c>
      <c r="D958" s="465">
        <v>161325375</v>
      </c>
      <c r="E958" s="247" t="s">
        <v>585</v>
      </c>
      <c r="F958" s="248" t="s">
        <v>437</v>
      </c>
      <c r="I958" s="103" t="s">
        <v>78</v>
      </c>
      <c r="J958" s="85">
        <f t="shared" si="29"/>
        <v>955</v>
      </c>
      <c r="K958" s="85">
        <f t="shared" si="28"/>
        <v>0</v>
      </c>
    </row>
    <row r="959" spans="1:11" ht="15.75">
      <c r="A959" s="100">
        <v>956</v>
      </c>
      <c r="D959" s="465">
        <v>161325395</v>
      </c>
      <c r="E959" s="247" t="s">
        <v>2879</v>
      </c>
      <c r="F959" s="248" t="s">
        <v>440</v>
      </c>
      <c r="I959" s="103" t="s">
        <v>78</v>
      </c>
      <c r="J959" s="85">
        <f t="shared" si="29"/>
        <v>956</v>
      </c>
      <c r="K959" s="85">
        <f t="shared" si="28"/>
        <v>0</v>
      </c>
    </row>
    <row r="960" spans="1:11" ht="15.75">
      <c r="A960" s="100">
        <v>957</v>
      </c>
      <c r="D960" s="468">
        <v>161325412</v>
      </c>
      <c r="E960" s="253" t="s">
        <v>433</v>
      </c>
      <c r="F960" s="248" t="s">
        <v>238</v>
      </c>
      <c r="I960" s="103" t="s">
        <v>78</v>
      </c>
      <c r="J960" s="85">
        <f t="shared" si="29"/>
        <v>957</v>
      </c>
      <c r="K960" s="85">
        <f t="shared" si="28"/>
        <v>0</v>
      </c>
    </row>
    <row r="961" spans="1:11" ht="15.75">
      <c r="A961" s="100">
        <v>958</v>
      </c>
      <c r="D961" s="469">
        <v>161325420</v>
      </c>
      <c r="E961" s="254" t="s">
        <v>1984</v>
      </c>
      <c r="F961" s="255" t="s">
        <v>238</v>
      </c>
      <c r="I961" s="103" t="s">
        <v>78</v>
      </c>
      <c r="J961" s="85">
        <f t="shared" si="29"/>
        <v>958</v>
      </c>
      <c r="K961" s="85">
        <f t="shared" si="28"/>
        <v>0</v>
      </c>
    </row>
    <row r="962" spans="1:11" ht="15.75">
      <c r="A962" s="100">
        <v>959</v>
      </c>
      <c r="D962" s="467">
        <v>161325452</v>
      </c>
      <c r="E962" s="251" t="s">
        <v>452</v>
      </c>
      <c r="F962" s="252" t="s">
        <v>520</v>
      </c>
      <c r="I962" s="103" t="s">
        <v>78</v>
      </c>
      <c r="J962" s="85">
        <f t="shared" si="29"/>
        <v>959</v>
      </c>
      <c r="K962" s="85">
        <f t="shared" si="28"/>
        <v>0</v>
      </c>
    </row>
    <row r="963" spans="1:11" ht="15.75">
      <c r="A963" s="100">
        <v>960</v>
      </c>
      <c r="D963" s="469">
        <v>161325465</v>
      </c>
      <c r="E963" s="254" t="s">
        <v>2307</v>
      </c>
      <c r="F963" s="255" t="s">
        <v>448</v>
      </c>
      <c r="I963" s="103" t="s">
        <v>78</v>
      </c>
      <c r="J963" s="85">
        <f t="shared" si="29"/>
        <v>960</v>
      </c>
      <c r="K963" s="85">
        <f t="shared" si="28"/>
        <v>0</v>
      </c>
    </row>
    <row r="964" spans="1:11" ht="15.75">
      <c r="A964" s="100">
        <v>961</v>
      </c>
      <c r="D964" s="465">
        <v>161325501</v>
      </c>
      <c r="E964" s="247" t="s">
        <v>2880</v>
      </c>
      <c r="F964" s="248" t="s">
        <v>455</v>
      </c>
      <c r="I964" s="103" t="s">
        <v>78</v>
      </c>
      <c r="J964" s="85">
        <f t="shared" si="29"/>
        <v>961</v>
      </c>
      <c r="K964" s="85">
        <f t="shared" ref="K964:K1027" si="30">COUNTIF($D$4:$D$889,D964)</f>
        <v>0</v>
      </c>
    </row>
    <row r="965" spans="1:11" ht="15.75">
      <c r="A965" s="100">
        <v>962</v>
      </c>
      <c r="D965" s="465">
        <v>161325518</v>
      </c>
      <c r="E965" s="247" t="s">
        <v>2881</v>
      </c>
      <c r="F965" s="248" t="s">
        <v>459</v>
      </c>
      <c r="I965" s="103" t="s">
        <v>78</v>
      </c>
      <c r="J965" s="85">
        <f t="shared" ref="J965:J1028" si="31">IF(H965&lt;&gt;H964,1,J964+1)</f>
        <v>962</v>
      </c>
      <c r="K965" s="85">
        <f t="shared" si="30"/>
        <v>0</v>
      </c>
    </row>
    <row r="966" spans="1:11" ht="15.75">
      <c r="A966" s="100">
        <v>963</v>
      </c>
      <c r="D966" s="467">
        <v>161325527</v>
      </c>
      <c r="E966" s="256" t="s">
        <v>741</v>
      </c>
      <c r="F966" s="252" t="s">
        <v>834</v>
      </c>
      <c r="I966" s="103" t="s">
        <v>78</v>
      </c>
      <c r="J966" s="85">
        <f t="shared" si="31"/>
        <v>963</v>
      </c>
      <c r="K966" s="85">
        <f t="shared" si="30"/>
        <v>0</v>
      </c>
    </row>
    <row r="967" spans="1:11" ht="15.75">
      <c r="A967" s="100">
        <v>964</v>
      </c>
      <c r="D967" s="466">
        <v>161325548</v>
      </c>
      <c r="E967" s="257" t="s">
        <v>2232</v>
      </c>
      <c r="F967" s="250" t="s">
        <v>254</v>
      </c>
      <c r="I967" s="103" t="s">
        <v>78</v>
      </c>
      <c r="J967" s="85">
        <f t="shared" si="31"/>
        <v>964</v>
      </c>
      <c r="K967" s="85">
        <f t="shared" si="30"/>
        <v>0</v>
      </c>
    </row>
    <row r="968" spans="1:11" ht="15.75">
      <c r="A968" s="100">
        <v>965</v>
      </c>
      <c r="D968" s="470">
        <v>161325558</v>
      </c>
      <c r="E968" s="258" t="s">
        <v>2882</v>
      </c>
      <c r="F968" s="252" t="s">
        <v>532</v>
      </c>
      <c r="I968" s="103" t="s">
        <v>78</v>
      </c>
      <c r="J968" s="85">
        <f t="shared" si="31"/>
        <v>965</v>
      </c>
      <c r="K968" s="85">
        <f t="shared" si="30"/>
        <v>0</v>
      </c>
    </row>
    <row r="969" spans="1:11" ht="15.75">
      <c r="A969" s="100">
        <v>966</v>
      </c>
      <c r="D969" s="471">
        <v>161325564</v>
      </c>
      <c r="E969" s="259" t="s">
        <v>2883</v>
      </c>
      <c r="F969" s="250" t="s">
        <v>354</v>
      </c>
      <c r="I969" s="103" t="s">
        <v>78</v>
      </c>
      <c r="J969" s="85">
        <f t="shared" si="31"/>
        <v>966</v>
      </c>
      <c r="K969" s="85">
        <f t="shared" si="30"/>
        <v>0</v>
      </c>
    </row>
    <row r="970" spans="1:11" ht="15.75">
      <c r="A970" s="100">
        <v>967</v>
      </c>
      <c r="D970" s="466">
        <v>161325617</v>
      </c>
      <c r="E970" s="257" t="s">
        <v>2884</v>
      </c>
      <c r="F970" s="250" t="s">
        <v>539</v>
      </c>
      <c r="I970" s="103" t="s">
        <v>78</v>
      </c>
      <c r="J970" s="85">
        <f t="shared" si="31"/>
        <v>967</v>
      </c>
      <c r="K970" s="85">
        <f t="shared" si="30"/>
        <v>0</v>
      </c>
    </row>
    <row r="971" spans="1:11" ht="15.75">
      <c r="A971" s="100">
        <v>968</v>
      </c>
      <c r="D971" s="466">
        <v>161325666</v>
      </c>
      <c r="E971" s="257" t="s">
        <v>2065</v>
      </c>
      <c r="F971" s="250" t="s">
        <v>546</v>
      </c>
      <c r="I971" s="103" t="s">
        <v>78</v>
      </c>
      <c r="J971" s="85">
        <f t="shared" si="31"/>
        <v>968</v>
      </c>
      <c r="K971" s="85">
        <f t="shared" si="30"/>
        <v>0</v>
      </c>
    </row>
    <row r="972" spans="1:11" ht="15.75">
      <c r="A972" s="100">
        <v>969</v>
      </c>
      <c r="D972" s="466">
        <v>161325670</v>
      </c>
      <c r="E972" s="257" t="s">
        <v>2885</v>
      </c>
      <c r="F972" s="250" t="s">
        <v>383</v>
      </c>
      <c r="I972" s="103" t="s">
        <v>78</v>
      </c>
      <c r="J972" s="85">
        <f t="shared" si="31"/>
        <v>969</v>
      </c>
      <c r="K972" s="85">
        <f t="shared" si="30"/>
        <v>0</v>
      </c>
    </row>
    <row r="973" spans="1:11" ht="15.75">
      <c r="A973" s="100">
        <v>970</v>
      </c>
      <c r="D973" s="466">
        <v>161325671</v>
      </c>
      <c r="E973" s="257" t="s">
        <v>2886</v>
      </c>
      <c r="F973" s="250" t="s">
        <v>383</v>
      </c>
      <c r="I973" s="103" t="s">
        <v>78</v>
      </c>
      <c r="J973" s="85">
        <f t="shared" si="31"/>
        <v>970</v>
      </c>
      <c r="K973" s="85">
        <f t="shared" si="30"/>
        <v>0</v>
      </c>
    </row>
    <row r="974" spans="1:11" ht="15.75">
      <c r="A974" s="100">
        <v>971</v>
      </c>
      <c r="D974" s="466">
        <v>161325674</v>
      </c>
      <c r="E974" s="257" t="s">
        <v>2887</v>
      </c>
      <c r="F974" s="250" t="s">
        <v>1479</v>
      </c>
      <c r="I974" s="103" t="s">
        <v>78</v>
      </c>
      <c r="J974" s="85">
        <f t="shared" si="31"/>
        <v>971</v>
      </c>
      <c r="K974" s="85">
        <f t="shared" si="30"/>
        <v>0</v>
      </c>
    </row>
    <row r="975" spans="1:11" ht="15.75">
      <c r="A975" s="100">
        <v>972</v>
      </c>
      <c r="D975" s="466">
        <v>161325683</v>
      </c>
      <c r="E975" s="260" t="s">
        <v>2888</v>
      </c>
      <c r="F975" s="250" t="s">
        <v>652</v>
      </c>
      <c r="I975" s="103" t="s">
        <v>78</v>
      </c>
      <c r="J975" s="85">
        <f t="shared" si="31"/>
        <v>972</v>
      </c>
      <c r="K975" s="85">
        <f t="shared" si="30"/>
        <v>0</v>
      </c>
    </row>
    <row r="976" spans="1:11" ht="15.75">
      <c r="A976" s="100">
        <v>973</v>
      </c>
      <c r="D976" s="471">
        <v>161325707</v>
      </c>
      <c r="E976" s="259" t="s">
        <v>1452</v>
      </c>
      <c r="F976" s="250" t="s">
        <v>719</v>
      </c>
      <c r="I976" s="103" t="s">
        <v>78</v>
      </c>
      <c r="J976" s="85">
        <f t="shared" si="31"/>
        <v>973</v>
      </c>
      <c r="K976" s="85">
        <f t="shared" si="30"/>
        <v>0</v>
      </c>
    </row>
    <row r="977" spans="1:11" ht="15.75">
      <c r="A977" s="100">
        <v>974</v>
      </c>
      <c r="D977" s="472">
        <v>161325736</v>
      </c>
      <c r="E977" s="261" t="s">
        <v>2889</v>
      </c>
      <c r="F977" s="262" t="s">
        <v>2486</v>
      </c>
      <c r="I977" s="103" t="s">
        <v>78</v>
      </c>
      <c r="J977" s="85">
        <f t="shared" si="31"/>
        <v>974</v>
      </c>
      <c r="K977" s="85">
        <f t="shared" si="30"/>
        <v>0</v>
      </c>
    </row>
    <row r="978" spans="1:11" ht="15.75">
      <c r="A978" s="100">
        <v>975</v>
      </c>
      <c r="D978" s="472">
        <v>161325745</v>
      </c>
      <c r="E978" s="263" t="s">
        <v>2890</v>
      </c>
      <c r="F978" s="262" t="s">
        <v>657</v>
      </c>
      <c r="I978" s="103" t="s">
        <v>78</v>
      </c>
      <c r="J978" s="85">
        <f t="shared" si="31"/>
        <v>975</v>
      </c>
      <c r="K978" s="85">
        <f t="shared" si="30"/>
        <v>0</v>
      </c>
    </row>
    <row r="979" spans="1:11" ht="15.75">
      <c r="A979" s="100">
        <v>976</v>
      </c>
      <c r="D979" s="473">
        <v>161325795</v>
      </c>
      <c r="E979" s="474" t="s">
        <v>661</v>
      </c>
      <c r="F979" s="475" t="s">
        <v>2833</v>
      </c>
      <c r="I979" s="103" t="s">
        <v>78</v>
      </c>
      <c r="J979" s="85">
        <f t="shared" si="31"/>
        <v>976</v>
      </c>
      <c r="K979" s="85">
        <f t="shared" si="30"/>
        <v>0</v>
      </c>
    </row>
    <row r="980" spans="1:11" ht="15.75">
      <c r="A980" s="100">
        <v>977</v>
      </c>
      <c r="D980" s="473">
        <v>161325799</v>
      </c>
      <c r="E980" s="474" t="s">
        <v>2891</v>
      </c>
      <c r="F980" s="475" t="s">
        <v>402</v>
      </c>
      <c r="I980" s="103" t="s">
        <v>78</v>
      </c>
      <c r="J980" s="85">
        <f t="shared" si="31"/>
        <v>977</v>
      </c>
      <c r="K980" s="85">
        <f t="shared" si="30"/>
        <v>0</v>
      </c>
    </row>
    <row r="981" spans="1:11" ht="15.75">
      <c r="A981" s="100">
        <v>978</v>
      </c>
      <c r="D981" s="473">
        <v>161325801</v>
      </c>
      <c r="E981" s="474" t="s">
        <v>198</v>
      </c>
      <c r="F981" s="475" t="s">
        <v>405</v>
      </c>
      <c r="I981" s="103" t="s">
        <v>78</v>
      </c>
      <c r="J981" s="85">
        <f t="shared" si="31"/>
        <v>978</v>
      </c>
      <c r="K981" s="85">
        <f t="shared" si="30"/>
        <v>0</v>
      </c>
    </row>
    <row r="982" spans="1:11" ht="15.75">
      <c r="A982" s="100">
        <v>979</v>
      </c>
      <c r="D982" s="473">
        <v>161325804</v>
      </c>
      <c r="E982" s="474" t="s">
        <v>748</v>
      </c>
      <c r="F982" s="475" t="s">
        <v>405</v>
      </c>
      <c r="I982" s="103" t="s">
        <v>78</v>
      </c>
      <c r="J982" s="85">
        <f t="shared" si="31"/>
        <v>979</v>
      </c>
      <c r="K982" s="85">
        <f t="shared" si="30"/>
        <v>0</v>
      </c>
    </row>
    <row r="983" spans="1:11" ht="15.75">
      <c r="A983" s="100">
        <v>980</v>
      </c>
      <c r="D983" s="466">
        <v>161325837</v>
      </c>
      <c r="E983" s="260" t="s">
        <v>2892</v>
      </c>
      <c r="F983" s="250" t="s">
        <v>486</v>
      </c>
      <c r="I983" s="103" t="s">
        <v>78</v>
      </c>
      <c r="J983" s="85">
        <f t="shared" si="31"/>
        <v>980</v>
      </c>
      <c r="K983" s="85">
        <f t="shared" si="30"/>
        <v>0</v>
      </c>
    </row>
    <row r="984" spans="1:11" ht="15.75">
      <c r="A984" s="100">
        <v>981</v>
      </c>
      <c r="D984" s="466">
        <v>161325839</v>
      </c>
      <c r="E984" s="260" t="s">
        <v>2893</v>
      </c>
      <c r="F984" s="250" t="s">
        <v>504</v>
      </c>
      <c r="I984" s="103" t="s">
        <v>78</v>
      </c>
      <c r="J984" s="85">
        <f t="shared" si="31"/>
        <v>981</v>
      </c>
      <c r="K984" s="85">
        <f t="shared" si="30"/>
        <v>0</v>
      </c>
    </row>
    <row r="985" spans="1:11" ht="15.75">
      <c r="A985" s="100">
        <v>982</v>
      </c>
      <c r="D985" s="476">
        <v>161325840</v>
      </c>
      <c r="E985" s="264" t="s">
        <v>560</v>
      </c>
      <c r="F985" s="265" t="s">
        <v>504</v>
      </c>
      <c r="I985" s="103" t="s">
        <v>78</v>
      </c>
      <c r="J985" s="85">
        <f t="shared" si="31"/>
        <v>982</v>
      </c>
      <c r="K985" s="85">
        <f t="shared" si="30"/>
        <v>0</v>
      </c>
    </row>
    <row r="986" spans="1:11" ht="15.75">
      <c r="A986" s="100">
        <v>983</v>
      </c>
      <c r="D986" s="476">
        <v>161325841</v>
      </c>
      <c r="E986" s="264" t="s">
        <v>560</v>
      </c>
      <c r="F986" s="265" t="s">
        <v>586</v>
      </c>
      <c r="I986" s="103" t="s">
        <v>78</v>
      </c>
      <c r="J986" s="85">
        <f t="shared" si="31"/>
        <v>983</v>
      </c>
      <c r="K986" s="85">
        <f t="shared" si="30"/>
        <v>0</v>
      </c>
    </row>
    <row r="987" spans="1:11" ht="15.75">
      <c r="A987" s="100">
        <v>984</v>
      </c>
      <c r="D987" s="477">
        <v>161325844</v>
      </c>
      <c r="E987" s="266" t="s">
        <v>2894</v>
      </c>
      <c r="F987" s="267" t="s">
        <v>218</v>
      </c>
      <c r="I987" s="103" t="s">
        <v>78</v>
      </c>
      <c r="J987" s="85">
        <f t="shared" si="31"/>
        <v>984</v>
      </c>
      <c r="K987" s="85">
        <f t="shared" si="30"/>
        <v>0</v>
      </c>
    </row>
    <row r="988" spans="1:11" ht="15.75">
      <c r="A988" s="100">
        <v>985</v>
      </c>
      <c r="D988" s="476">
        <v>161325846</v>
      </c>
      <c r="E988" s="264" t="s">
        <v>2895</v>
      </c>
      <c r="F988" s="265" t="s">
        <v>238</v>
      </c>
      <c r="I988" s="103" t="s">
        <v>78</v>
      </c>
      <c r="J988" s="85">
        <f t="shared" si="31"/>
        <v>985</v>
      </c>
      <c r="K988" s="85">
        <f t="shared" si="30"/>
        <v>0</v>
      </c>
    </row>
    <row r="989" spans="1:11" ht="31.5">
      <c r="A989" s="100">
        <v>986</v>
      </c>
      <c r="D989" s="476">
        <v>161325847</v>
      </c>
      <c r="E989" s="264" t="s">
        <v>2896</v>
      </c>
      <c r="F989" s="265" t="s">
        <v>238</v>
      </c>
      <c r="I989" s="103" t="s">
        <v>78</v>
      </c>
      <c r="J989" s="85">
        <f t="shared" si="31"/>
        <v>986</v>
      </c>
      <c r="K989" s="85">
        <f t="shared" si="30"/>
        <v>0</v>
      </c>
    </row>
    <row r="990" spans="1:11" ht="15.75">
      <c r="A990" s="100">
        <v>987</v>
      </c>
      <c r="D990" s="476">
        <v>161325848</v>
      </c>
      <c r="E990" s="264" t="s">
        <v>2897</v>
      </c>
      <c r="F990" s="265" t="s">
        <v>238</v>
      </c>
      <c r="I990" s="103" t="s">
        <v>78</v>
      </c>
      <c r="J990" s="85">
        <f t="shared" si="31"/>
        <v>987</v>
      </c>
      <c r="K990" s="85">
        <f t="shared" si="30"/>
        <v>0</v>
      </c>
    </row>
    <row r="991" spans="1:11" ht="15.75">
      <c r="A991" s="100">
        <v>988</v>
      </c>
      <c r="D991" s="476">
        <v>161325851</v>
      </c>
      <c r="E991" s="268" t="s">
        <v>2501</v>
      </c>
      <c r="F991" s="265" t="s">
        <v>459</v>
      </c>
      <c r="I991" s="103" t="s">
        <v>78</v>
      </c>
      <c r="J991" s="85">
        <f t="shared" si="31"/>
        <v>988</v>
      </c>
      <c r="K991" s="85">
        <f t="shared" si="30"/>
        <v>0</v>
      </c>
    </row>
    <row r="992" spans="1:11" ht="15.75">
      <c r="A992" s="100">
        <v>989</v>
      </c>
      <c r="D992" s="476">
        <v>161325853</v>
      </c>
      <c r="E992" s="264" t="s">
        <v>2898</v>
      </c>
      <c r="F992" s="265" t="s">
        <v>345</v>
      </c>
      <c r="I992" s="103" t="s">
        <v>78</v>
      </c>
      <c r="J992" s="85">
        <f t="shared" si="31"/>
        <v>989</v>
      </c>
      <c r="K992" s="85">
        <f t="shared" si="30"/>
        <v>0</v>
      </c>
    </row>
    <row r="993" spans="1:11" ht="15.75">
      <c r="A993" s="100">
        <v>990</v>
      </c>
      <c r="D993" s="478">
        <v>161325854</v>
      </c>
      <c r="E993" s="269" t="s">
        <v>2760</v>
      </c>
      <c r="F993" s="270" t="s">
        <v>467</v>
      </c>
      <c r="I993" s="103" t="s">
        <v>78</v>
      </c>
      <c r="J993" s="85">
        <f t="shared" si="31"/>
        <v>990</v>
      </c>
      <c r="K993" s="85">
        <f t="shared" si="30"/>
        <v>0</v>
      </c>
    </row>
    <row r="994" spans="1:11" ht="15.75">
      <c r="A994" s="100">
        <v>991</v>
      </c>
      <c r="D994" s="479">
        <v>161325855</v>
      </c>
      <c r="E994" s="271" t="s">
        <v>518</v>
      </c>
      <c r="F994" s="272" t="s">
        <v>2899</v>
      </c>
      <c r="I994" s="103" t="s">
        <v>78</v>
      </c>
      <c r="J994" s="85">
        <f t="shared" si="31"/>
        <v>991</v>
      </c>
      <c r="K994" s="85">
        <f t="shared" si="30"/>
        <v>0</v>
      </c>
    </row>
    <row r="995" spans="1:11" ht="15.75">
      <c r="A995" s="100">
        <v>992</v>
      </c>
      <c r="D995" s="479">
        <v>161325858</v>
      </c>
      <c r="E995" s="271" t="s">
        <v>2900</v>
      </c>
      <c r="F995" s="272" t="s">
        <v>379</v>
      </c>
      <c r="I995" s="103" t="s">
        <v>78</v>
      </c>
      <c r="J995" s="85">
        <f t="shared" si="31"/>
        <v>992</v>
      </c>
      <c r="K995" s="85">
        <f t="shared" si="30"/>
        <v>0</v>
      </c>
    </row>
    <row r="996" spans="1:11" ht="15.75">
      <c r="A996" s="100">
        <v>993</v>
      </c>
      <c r="D996" s="479">
        <v>161325860</v>
      </c>
      <c r="E996" s="271" t="s">
        <v>450</v>
      </c>
      <c r="F996" s="272" t="s">
        <v>1479</v>
      </c>
      <c r="I996" s="103" t="s">
        <v>78</v>
      </c>
      <c r="J996" s="85">
        <f t="shared" si="31"/>
        <v>993</v>
      </c>
      <c r="K996" s="85">
        <f t="shared" si="30"/>
        <v>0</v>
      </c>
    </row>
    <row r="997" spans="1:11" ht="15.75">
      <c r="A997" s="100">
        <v>994</v>
      </c>
      <c r="D997" s="479">
        <v>161325862</v>
      </c>
      <c r="E997" s="271" t="s">
        <v>542</v>
      </c>
      <c r="F997" s="272" t="s">
        <v>288</v>
      </c>
      <c r="I997" s="103" t="s">
        <v>78</v>
      </c>
      <c r="J997" s="85">
        <f t="shared" si="31"/>
        <v>994</v>
      </c>
      <c r="K997" s="85">
        <f t="shared" si="30"/>
        <v>0</v>
      </c>
    </row>
    <row r="998" spans="1:11" ht="15.75">
      <c r="A998" s="100">
        <v>995</v>
      </c>
      <c r="D998" s="476">
        <v>161325863</v>
      </c>
      <c r="E998" s="264" t="s">
        <v>2901</v>
      </c>
      <c r="F998" s="265" t="s">
        <v>391</v>
      </c>
      <c r="I998" s="103" t="s">
        <v>78</v>
      </c>
      <c r="J998" s="85">
        <f t="shared" si="31"/>
        <v>995</v>
      </c>
      <c r="K998" s="85">
        <f t="shared" si="30"/>
        <v>0</v>
      </c>
    </row>
    <row r="999" spans="1:11" ht="15.75">
      <c r="A999" s="100">
        <v>996</v>
      </c>
      <c r="D999" s="476">
        <v>161325865</v>
      </c>
      <c r="E999" s="264" t="s">
        <v>1010</v>
      </c>
      <c r="F999" s="265" t="s">
        <v>1659</v>
      </c>
      <c r="I999" s="103" t="s">
        <v>78</v>
      </c>
      <c r="J999" s="85">
        <f t="shared" si="31"/>
        <v>996</v>
      </c>
      <c r="K999" s="85">
        <f t="shared" si="30"/>
        <v>0</v>
      </c>
    </row>
    <row r="1000" spans="1:11" ht="15.75">
      <c r="A1000" s="100">
        <v>997</v>
      </c>
      <c r="D1000" s="478">
        <v>161325866</v>
      </c>
      <c r="E1000" s="273" t="s">
        <v>2902</v>
      </c>
      <c r="F1000" s="270" t="s">
        <v>1334</v>
      </c>
      <c r="I1000" s="103" t="s">
        <v>78</v>
      </c>
      <c r="J1000" s="85">
        <f t="shared" si="31"/>
        <v>997</v>
      </c>
      <c r="K1000" s="85">
        <f t="shared" si="30"/>
        <v>0</v>
      </c>
    </row>
    <row r="1001" spans="1:11" ht="15.75">
      <c r="A1001" s="100">
        <v>998</v>
      </c>
      <c r="D1001" s="476">
        <v>161325868</v>
      </c>
      <c r="E1001" s="264" t="s">
        <v>1154</v>
      </c>
      <c r="F1001" s="265" t="s">
        <v>660</v>
      </c>
      <c r="I1001" s="103" t="s">
        <v>78</v>
      </c>
      <c r="J1001" s="85">
        <f t="shared" si="31"/>
        <v>998</v>
      </c>
      <c r="K1001" s="85">
        <f t="shared" si="30"/>
        <v>0</v>
      </c>
    </row>
    <row r="1002" spans="1:11" ht="15.75">
      <c r="A1002" s="100">
        <v>999</v>
      </c>
      <c r="D1002" s="478">
        <v>161325869</v>
      </c>
      <c r="E1002" s="274" t="s">
        <v>372</v>
      </c>
      <c r="F1002" s="270" t="s">
        <v>1690</v>
      </c>
      <c r="I1002" s="103" t="s">
        <v>78</v>
      </c>
      <c r="J1002" s="85">
        <f t="shared" si="31"/>
        <v>999</v>
      </c>
      <c r="K1002" s="85">
        <f t="shared" si="30"/>
        <v>0</v>
      </c>
    </row>
    <row r="1003" spans="1:11" ht="15.75">
      <c r="A1003" s="100">
        <v>1000</v>
      </c>
      <c r="D1003" s="480">
        <v>161325870</v>
      </c>
      <c r="E1003" s="275" t="s">
        <v>2903</v>
      </c>
      <c r="F1003" s="276" t="s">
        <v>1637</v>
      </c>
      <c r="I1003" s="103" t="s">
        <v>78</v>
      </c>
      <c r="J1003" s="85">
        <f t="shared" si="31"/>
        <v>1000</v>
      </c>
      <c r="K1003" s="85">
        <f t="shared" si="30"/>
        <v>0</v>
      </c>
    </row>
    <row r="1004" spans="1:11" ht="15.75">
      <c r="A1004" s="100">
        <v>1001</v>
      </c>
      <c r="D1004" s="478">
        <v>161325871</v>
      </c>
      <c r="E1004" s="275" t="s">
        <v>1142</v>
      </c>
      <c r="F1004" s="270" t="s">
        <v>405</v>
      </c>
      <c r="I1004" s="103" t="s">
        <v>78</v>
      </c>
      <c r="J1004" s="85">
        <f t="shared" si="31"/>
        <v>1001</v>
      </c>
      <c r="K1004" s="85">
        <f t="shared" si="30"/>
        <v>0</v>
      </c>
    </row>
    <row r="1005" spans="1:11" ht="15.75">
      <c r="A1005" s="100">
        <v>1002</v>
      </c>
      <c r="D1005" s="478">
        <v>161325872</v>
      </c>
      <c r="E1005" s="277" t="s">
        <v>1396</v>
      </c>
      <c r="F1005" s="270" t="s">
        <v>730</v>
      </c>
      <c r="I1005" s="103" t="s">
        <v>78</v>
      </c>
      <c r="J1005" s="85">
        <f t="shared" si="31"/>
        <v>1002</v>
      </c>
      <c r="K1005" s="85">
        <f t="shared" si="30"/>
        <v>0</v>
      </c>
    </row>
    <row r="1006" spans="1:11" ht="15.75">
      <c r="A1006" s="100">
        <v>1003</v>
      </c>
      <c r="D1006" s="476">
        <v>161325874</v>
      </c>
      <c r="E1006" s="264" t="s">
        <v>2904</v>
      </c>
      <c r="F1006" s="265" t="s">
        <v>308</v>
      </c>
      <c r="I1006" s="103" t="s">
        <v>78</v>
      </c>
      <c r="J1006" s="85">
        <f t="shared" si="31"/>
        <v>1003</v>
      </c>
      <c r="K1006" s="85">
        <f t="shared" si="30"/>
        <v>0</v>
      </c>
    </row>
    <row r="1007" spans="1:11" ht="15.75">
      <c r="A1007" s="100">
        <v>1004</v>
      </c>
      <c r="D1007" s="476">
        <v>161325875</v>
      </c>
      <c r="E1007" s="264" t="s">
        <v>2905</v>
      </c>
      <c r="F1007" s="265" t="s">
        <v>308</v>
      </c>
      <c r="I1007" s="103" t="s">
        <v>78</v>
      </c>
      <c r="J1007" s="85">
        <f t="shared" si="31"/>
        <v>1004</v>
      </c>
      <c r="K1007" s="85">
        <f t="shared" si="30"/>
        <v>0</v>
      </c>
    </row>
    <row r="1008" spans="1:11" ht="15.75">
      <c r="A1008" s="100">
        <v>1005</v>
      </c>
      <c r="D1008" s="476">
        <v>161325876</v>
      </c>
      <c r="E1008" s="264" t="s">
        <v>2906</v>
      </c>
      <c r="F1008" s="265" t="s">
        <v>311</v>
      </c>
      <c r="I1008" s="103" t="s">
        <v>78</v>
      </c>
      <c r="J1008" s="85">
        <f t="shared" si="31"/>
        <v>1005</v>
      </c>
      <c r="K1008" s="85">
        <f t="shared" si="30"/>
        <v>0</v>
      </c>
    </row>
    <row r="1009" spans="1:11" ht="15.75">
      <c r="A1009" s="100">
        <v>1006</v>
      </c>
      <c r="D1009" s="476">
        <v>161326477</v>
      </c>
      <c r="E1009" s="264" t="s">
        <v>2043</v>
      </c>
      <c r="F1009" s="265" t="s">
        <v>291</v>
      </c>
      <c r="I1009" s="103" t="s">
        <v>78</v>
      </c>
      <c r="J1009" s="85">
        <f t="shared" si="31"/>
        <v>1006</v>
      </c>
      <c r="K1009" s="85">
        <f t="shared" si="30"/>
        <v>0</v>
      </c>
    </row>
    <row r="1010" spans="1:11" ht="15.75">
      <c r="A1010" s="100">
        <v>1007</v>
      </c>
      <c r="D1010" s="476">
        <v>161326478</v>
      </c>
      <c r="E1010" s="264" t="s">
        <v>2724</v>
      </c>
      <c r="F1010" s="265" t="s">
        <v>2668</v>
      </c>
      <c r="I1010" s="103" t="s">
        <v>78</v>
      </c>
      <c r="J1010" s="85">
        <f t="shared" si="31"/>
        <v>1007</v>
      </c>
      <c r="K1010" s="85">
        <f t="shared" si="30"/>
        <v>0</v>
      </c>
    </row>
    <row r="1011" spans="1:11" ht="15.75">
      <c r="A1011" s="100">
        <v>1008</v>
      </c>
      <c r="D1011" s="476">
        <v>161326581</v>
      </c>
      <c r="E1011" s="264" t="s">
        <v>496</v>
      </c>
      <c r="F1011" s="265" t="s">
        <v>1313</v>
      </c>
      <c r="I1011" s="103" t="s">
        <v>78</v>
      </c>
      <c r="J1011" s="85">
        <f t="shared" si="31"/>
        <v>1008</v>
      </c>
      <c r="K1011" s="85">
        <f t="shared" si="30"/>
        <v>0</v>
      </c>
    </row>
    <row r="1012" spans="1:11" ht="15.75">
      <c r="A1012" s="100">
        <v>1009</v>
      </c>
      <c r="D1012" s="476">
        <v>161326590</v>
      </c>
      <c r="E1012" s="264" t="s">
        <v>2907</v>
      </c>
      <c r="F1012" s="265" t="s">
        <v>354</v>
      </c>
      <c r="I1012" s="103" t="s">
        <v>78</v>
      </c>
      <c r="J1012" s="85">
        <f t="shared" si="31"/>
        <v>1009</v>
      </c>
      <c r="K1012" s="85">
        <f t="shared" si="30"/>
        <v>0</v>
      </c>
    </row>
    <row r="1013" spans="1:11" ht="15.75">
      <c r="A1013" s="100">
        <v>1010</v>
      </c>
      <c r="D1013" s="481">
        <v>161326599</v>
      </c>
      <c r="E1013" s="278" t="s">
        <v>2908</v>
      </c>
      <c r="F1013" s="279" t="s">
        <v>402</v>
      </c>
      <c r="I1013" s="103" t="s">
        <v>78</v>
      </c>
      <c r="J1013" s="85">
        <f t="shared" si="31"/>
        <v>1010</v>
      </c>
      <c r="K1013" s="85">
        <f t="shared" si="30"/>
        <v>0</v>
      </c>
    </row>
    <row r="1014" spans="1:11" ht="15.75">
      <c r="A1014" s="100">
        <v>1011</v>
      </c>
      <c r="D1014" s="482">
        <v>161326601</v>
      </c>
      <c r="E1014" s="280" t="s">
        <v>2909</v>
      </c>
      <c r="F1014" s="281" t="s">
        <v>1544</v>
      </c>
      <c r="I1014" s="103" t="s">
        <v>78</v>
      </c>
      <c r="J1014" s="85">
        <f t="shared" si="31"/>
        <v>1011</v>
      </c>
      <c r="K1014" s="85">
        <f t="shared" si="30"/>
        <v>0</v>
      </c>
    </row>
    <row r="1015" spans="1:11" ht="15.75">
      <c r="A1015" s="100">
        <v>1012</v>
      </c>
      <c r="D1015" s="482">
        <v>161326673</v>
      </c>
      <c r="E1015" s="280" t="s">
        <v>2874</v>
      </c>
      <c r="F1015" s="281" t="s">
        <v>1186</v>
      </c>
      <c r="I1015" s="103" t="s">
        <v>78</v>
      </c>
      <c r="J1015" s="85">
        <f t="shared" si="31"/>
        <v>1012</v>
      </c>
      <c r="K1015" s="85">
        <f t="shared" si="30"/>
        <v>0</v>
      </c>
    </row>
    <row r="1016" spans="1:11" ht="15.75">
      <c r="A1016" s="100">
        <v>1013</v>
      </c>
      <c r="D1016" s="483">
        <v>161326740</v>
      </c>
      <c r="E1016" s="264" t="s">
        <v>2910</v>
      </c>
      <c r="F1016" s="265" t="s">
        <v>1483</v>
      </c>
      <c r="I1016" s="103" t="s">
        <v>78</v>
      </c>
      <c r="J1016" s="85">
        <f t="shared" si="31"/>
        <v>1013</v>
      </c>
      <c r="K1016" s="85">
        <f t="shared" si="30"/>
        <v>0</v>
      </c>
    </row>
    <row r="1017" spans="1:11" ht="15.75">
      <c r="A1017" s="100">
        <v>1014</v>
      </c>
      <c r="D1017" s="476">
        <v>161326749</v>
      </c>
      <c r="E1017" s="264" t="s">
        <v>2911</v>
      </c>
      <c r="F1017" s="265" t="s">
        <v>730</v>
      </c>
      <c r="I1017" s="103" t="s">
        <v>78</v>
      </c>
      <c r="J1017" s="85">
        <f t="shared" si="31"/>
        <v>1014</v>
      </c>
      <c r="K1017" s="85">
        <f t="shared" si="30"/>
        <v>0</v>
      </c>
    </row>
    <row r="1018" spans="1:11" ht="15.75">
      <c r="A1018" s="100">
        <v>1015</v>
      </c>
      <c r="D1018" s="476">
        <v>161326823</v>
      </c>
      <c r="E1018" s="264" t="s">
        <v>2912</v>
      </c>
      <c r="F1018" s="265" t="s">
        <v>396</v>
      </c>
      <c r="I1018" s="103" t="s">
        <v>78</v>
      </c>
      <c r="J1018" s="85">
        <f t="shared" si="31"/>
        <v>1015</v>
      </c>
      <c r="K1018" s="85">
        <f t="shared" si="30"/>
        <v>0</v>
      </c>
    </row>
    <row r="1019" spans="1:11" ht="15.75">
      <c r="A1019" s="100">
        <v>1016</v>
      </c>
      <c r="D1019" s="476">
        <v>161326824</v>
      </c>
      <c r="E1019" s="264" t="s">
        <v>2122</v>
      </c>
      <c r="F1019" s="265" t="s">
        <v>657</v>
      </c>
      <c r="I1019" s="103" t="s">
        <v>78</v>
      </c>
      <c r="J1019" s="85">
        <f t="shared" si="31"/>
        <v>1016</v>
      </c>
      <c r="K1019" s="85">
        <f t="shared" si="30"/>
        <v>0</v>
      </c>
    </row>
    <row r="1020" spans="1:11" ht="15.75">
      <c r="A1020" s="100">
        <v>1017</v>
      </c>
      <c r="D1020" s="484">
        <v>161326973</v>
      </c>
      <c r="E1020" s="85" t="s">
        <v>443</v>
      </c>
      <c r="F1020" s="105" t="s">
        <v>751</v>
      </c>
      <c r="I1020" s="103" t="s">
        <v>78</v>
      </c>
      <c r="J1020" s="85">
        <f t="shared" si="31"/>
        <v>1017</v>
      </c>
      <c r="K1020" s="85">
        <f t="shared" si="30"/>
        <v>0</v>
      </c>
    </row>
    <row r="1021" spans="1:11" ht="15.75">
      <c r="A1021" s="100">
        <v>1018</v>
      </c>
      <c r="D1021" s="484">
        <v>161326975</v>
      </c>
      <c r="E1021" s="85" t="s">
        <v>1010</v>
      </c>
      <c r="F1021" s="105" t="s">
        <v>767</v>
      </c>
      <c r="I1021" s="103" t="s">
        <v>78</v>
      </c>
      <c r="J1021" s="85">
        <f t="shared" si="31"/>
        <v>1018</v>
      </c>
      <c r="K1021" s="85">
        <f t="shared" si="30"/>
        <v>0</v>
      </c>
    </row>
    <row r="1022" spans="1:11" ht="15.75">
      <c r="A1022" s="100">
        <v>1019</v>
      </c>
      <c r="D1022" s="484">
        <v>161326976</v>
      </c>
      <c r="E1022" s="85" t="s">
        <v>2913</v>
      </c>
      <c r="F1022" s="105" t="s">
        <v>539</v>
      </c>
      <c r="I1022" s="103" t="s">
        <v>78</v>
      </c>
      <c r="J1022" s="85">
        <f t="shared" si="31"/>
        <v>1019</v>
      </c>
      <c r="K1022" s="85">
        <f t="shared" si="30"/>
        <v>0</v>
      </c>
    </row>
    <row r="1023" spans="1:11" ht="15.75">
      <c r="A1023" s="100">
        <v>1020</v>
      </c>
      <c r="D1023" s="484">
        <v>161327045</v>
      </c>
      <c r="E1023" s="85" t="s">
        <v>602</v>
      </c>
      <c r="F1023" s="105" t="s">
        <v>238</v>
      </c>
      <c r="I1023" s="103" t="s">
        <v>78</v>
      </c>
      <c r="J1023" s="85">
        <f t="shared" si="31"/>
        <v>1020</v>
      </c>
      <c r="K1023" s="85">
        <f t="shared" si="30"/>
        <v>0</v>
      </c>
    </row>
    <row r="1024" spans="1:11" ht="15.75">
      <c r="A1024" s="100">
        <v>1021</v>
      </c>
      <c r="D1024" s="484">
        <v>161327047</v>
      </c>
      <c r="E1024" s="85" t="s">
        <v>2914</v>
      </c>
      <c r="F1024" s="105" t="s">
        <v>121</v>
      </c>
      <c r="I1024" s="103" t="s">
        <v>78</v>
      </c>
      <c r="J1024" s="85">
        <f t="shared" si="31"/>
        <v>1021</v>
      </c>
      <c r="K1024" s="85">
        <f t="shared" si="30"/>
        <v>0</v>
      </c>
    </row>
    <row r="1025" spans="1:11" ht="15.75">
      <c r="A1025" s="100">
        <v>1022</v>
      </c>
      <c r="D1025" s="484">
        <v>161327048</v>
      </c>
      <c r="E1025" s="85" t="s">
        <v>2472</v>
      </c>
      <c r="F1025" s="105" t="s">
        <v>305</v>
      </c>
      <c r="I1025" s="103" t="s">
        <v>78</v>
      </c>
      <c r="J1025" s="85">
        <f t="shared" si="31"/>
        <v>1022</v>
      </c>
      <c r="K1025" s="85">
        <f t="shared" si="30"/>
        <v>0</v>
      </c>
    </row>
    <row r="1026" spans="1:11" ht="15.75">
      <c r="A1026" s="100">
        <v>1023</v>
      </c>
      <c r="D1026" s="484">
        <v>161327074</v>
      </c>
      <c r="E1026" s="85" t="s">
        <v>494</v>
      </c>
      <c r="F1026" s="105" t="s">
        <v>1776</v>
      </c>
      <c r="I1026" s="103" t="s">
        <v>78</v>
      </c>
      <c r="J1026" s="85">
        <f t="shared" si="31"/>
        <v>1023</v>
      </c>
      <c r="K1026" s="85">
        <f t="shared" si="30"/>
        <v>0</v>
      </c>
    </row>
    <row r="1027" spans="1:11" ht="15.75">
      <c r="A1027" s="100">
        <v>1024</v>
      </c>
      <c r="D1027" s="484">
        <v>161327147</v>
      </c>
      <c r="E1027" s="85" t="s">
        <v>2915</v>
      </c>
      <c r="F1027" s="105" t="s">
        <v>730</v>
      </c>
      <c r="I1027" s="103" t="s">
        <v>78</v>
      </c>
      <c r="J1027" s="85">
        <f t="shared" si="31"/>
        <v>1024</v>
      </c>
      <c r="K1027" s="85">
        <f t="shared" si="30"/>
        <v>0</v>
      </c>
    </row>
    <row r="1028" spans="1:11" ht="15.75">
      <c r="A1028" s="100">
        <v>1025</v>
      </c>
      <c r="D1028" s="484">
        <v>161327219</v>
      </c>
      <c r="E1028" s="85" t="s">
        <v>2916</v>
      </c>
      <c r="F1028" s="105" t="s">
        <v>323</v>
      </c>
      <c r="I1028" s="103" t="s">
        <v>78</v>
      </c>
      <c r="J1028" s="85">
        <f t="shared" si="31"/>
        <v>1025</v>
      </c>
      <c r="K1028" s="85">
        <f t="shared" ref="K1028:K1091" si="32">COUNTIF($D$4:$D$889,D1028)</f>
        <v>0</v>
      </c>
    </row>
    <row r="1029" spans="1:11" ht="15.75">
      <c r="A1029" s="100">
        <v>1026</v>
      </c>
      <c r="D1029" s="484">
        <v>161327242</v>
      </c>
      <c r="E1029" s="85" t="s">
        <v>2917</v>
      </c>
      <c r="F1029" s="105" t="s">
        <v>2918</v>
      </c>
      <c r="I1029" s="103" t="s">
        <v>78</v>
      </c>
      <c r="J1029" s="85">
        <f t="shared" ref="J1029:J1092" si="33">IF(H1029&lt;&gt;H1028,1,J1028+1)</f>
        <v>1026</v>
      </c>
      <c r="K1029" s="85">
        <f t="shared" si="32"/>
        <v>0</v>
      </c>
    </row>
    <row r="1030" spans="1:11" ht="15.75">
      <c r="A1030" s="100">
        <v>1027</v>
      </c>
      <c r="D1030" s="484">
        <v>161327303</v>
      </c>
      <c r="E1030" s="85" t="s">
        <v>2919</v>
      </c>
      <c r="F1030" s="105" t="s">
        <v>199</v>
      </c>
      <c r="I1030" s="103" t="s">
        <v>78</v>
      </c>
      <c r="J1030" s="85">
        <f t="shared" si="33"/>
        <v>1027</v>
      </c>
      <c r="K1030" s="85">
        <f t="shared" si="32"/>
        <v>0</v>
      </c>
    </row>
    <row r="1031" spans="1:11" ht="15.75">
      <c r="A1031" s="100">
        <v>1028</v>
      </c>
      <c r="D1031" s="484">
        <v>161327304</v>
      </c>
      <c r="E1031" s="85" t="s">
        <v>452</v>
      </c>
      <c r="F1031" s="105" t="s">
        <v>2920</v>
      </c>
      <c r="I1031" s="103" t="s">
        <v>78</v>
      </c>
      <c r="J1031" s="85">
        <f t="shared" si="33"/>
        <v>1028</v>
      </c>
      <c r="K1031" s="85">
        <f t="shared" si="32"/>
        <v>0</v>
      </c>
    </row>
    <row r="1032" spans="1:11" ht="15.75">
      <c r="A1032" s="100">
        <v>1029</v>
      </c>
      <c r="D1032" s="484">
        <v>161327305</v>
      </c>
      <c r="E1032" s="85" t="s">
        <v>2921</v>
      </c>
      <c r="F1032" s="105" t="s">
        <v>405</v>
      </c>
      <c r="I1032" s="103" t="s">
        <v>78</v>
      </c>
      <c r="J1032" s="85">
        <f t="shared" si="33"/>
        <v>1029</v>
      </c>
      <c r="K1032" s="85">
        <f t="shared" si="32"/>
        <v>0</v>
      </c>
    </row>
    <row r="1033" spans="1:11" ht="15.75">
      <c r="A1033" s="100">
        <v>1030</v>
      </c>
      <c r="D1033" s="484">
        <v>161327402</v>
      </c>
      <c r="E1033" s="85" t="s">
        <v>330</v>
      </c>
      <c r="F1033" s="105" t="s">
        <v>657</v>
      </c>
      <c r="I1033" s="103" t="s">
        <v>78</v>
      </c>
      <c r="J1033" s="85">
        <f t="shared" si="33"/>
        <v>1030</v>
      </c>
      <c r="K1033" s="85">
        <f t="shared" si="32"/>
        <v>0</v>
      </c>
    </row>
    <row r="1034" spans="1:11" ht="15.75">
      <c r="A1034" s="100">
        <v>1031</v>
      </c>
      <c r="D1034" s="484">
        <v>161327456</v>
      </c>
      <c r="E1034" s="85" t="s">
        <v>2922</v>
      </c>
      <c r="F1034" s="105" t="s">
        <v>1176</v>
      </c>
      <c r="I1034" s="103" t="s">
        <v>78</v>
      </c>
      <c r="J1034" s="85">
        <f t="shared" si="33"/>
        <v>1031</v>
      </c>
      <c r="K1034" s="85">
        <f t="shared" si="32"/>
        <v>0</v>
      </c>
    </row>
    <row r="1035" spans="1:11" ht="15.75">
      <c r="A1035" s="100">
        <v>1032</v>
      </c>
      <c r="D1035" s="484">
        <v>161327457</v>
      </c>
      <c r="E1035" s="85" t="s">
        <v>2923</v>
      </c>
      <c r="F1035" s="105" t="s">
        <v>657</v>
      </c>
      <c r="I1035" s="103" t="s">
        <v>78</v>
      </c>
      <c r="J1035" s="85">
        <f t="shared" si="33"/>
        <v>1032</v>
      </c>
      <c r="K1035" s="85">
        <f t="shared" si="32"/>
        <v>0</v>
      </c>
    </row>
    <row r="1036" spans="1:11" ht="15.75">
      <c r="A1036" s="100">
        <v>1033</v>
      </c>
      <c r="D1036" s="484">
        <v>161327459</v>
      </c>
      <c r="E1036" s="85" t="s">
        <v>2924</v>
      </c>
      <c r="F1036" s="105" t="s">
        <v>184</v>
      </c>
      <c r="I1036" s="103" t="s">
        <v>78</v>
      </c>
      <c r="J1036" s="85">
        <f t="shared" si="33"/>
        <v>1033</v>
      </c>
      <c r="K1036" s="85">
        <f t="shared" si="32"/>
        <v>0</v>
      </c>
    </row>
    <row r="1037" spans="1:11" ht="15.75">
      <c r="A1037" s="100">
        <v>1034</v>
      </c>
      <c r="D1037" s="484">
        <v>161325660</v>
      </c>
      <c r="E1037" s="85" t="s">
        <v>1536</v>
      </c>
      <c r="F1037" s="105" t="s">
        <v>546</v>
      </c>
      <c r="I1037" s="103" t="s">
        <v>78</v>
      </c>
      <c r="J1037" s="85">
        <f t="shared" si="33"/>
        <v>1034</v>
      </c>
      <c r="K1037" s="85">
        <f t="shared" si="32"/>
        <v>0</v>
      </c>
    </row>
    <row r="1038" spans="1:11" ht="15.75">
      <c r="A1038" s="100">
        <v>1035</v>
      </c>
      <c r="D1038" s="484">
        <v>161327521</v>
      </c>
      <c r="E1038" s="85" t="s">
        <v>240</v>
      </c>
      <c r="F1038" s="105" t="s">
        <v>124</v>
      </c>
      <c r="I1038" s="103" t="s">
        <v>78</v>
      </c>
      <c r="J1038" s="85">
        <f t="shared" si="33"/>
        <v>1035</v>
      </c>
      <c r="K1038" s="85">
        <f t="shared" si="32"/>
        <v>0</v>
      </c>
    </row>
    <row r="1039" spans="1:11" ht="15.75">
      <c r="A1039" s="100">
        <v>1036</v>
      </c>
      <c r="D1039" s="484">
        <v>161446334</v>
      </c>
      <c r="E1039" s="85" t="s">
        <v>452</v>
      </c>
      <c r="F1039" s="105" t="s">
        <v>1569</v>
      </c>
      <c r="I1039" s="103" t="s">
        <v>78</v>
      </c>
      <c r="J1039" s="85">
        <f t="shared" si="33"/>
        <v>1036</v>
      </c>
      <c r="K1039" s="85">
        <f t="shared" si="32"/>
        <v>0</v>
      </c>
    </row>
    <row r="1040" spans="1:11" ht="15.75">
      <c r="A1040" s="100">
        <v>1037</v>
      </c>
      <c r="D1040" s="484">
        <v>161327650</v>
      </c>
      <c r="E1040" s="85" t="s">
        <v>2925</v>
      </c>
      <c r="F1040" s="105" t="s">
        <v>2926</v>
      </c>
      <c r="I1040" s="103" t="s">
        <v>78</v>
      </c>
      <c r="J1040" s="85">
        <f t="shared" si="33"/>
        <v>1037</v>
      </c>
      <c r="K1040" s="85">
        <f t="shared" si="32"/>
        <v>0</v>
      </c>
    </row>
    <row r="1041" spans="1:11" ht="15.75">
      <c r="A1041" s="100">
        <v>1038</v>
      </c>
      <c r="D1041" s="484">
        <v>161327651</v>
      </c>
      <c r="E1041" s="85" t="s">
        <v>2927</v>
      </c>
      <c r="F1041" s="105" t="s">
        <v>2928</v>
      </c>
      <c r="I1041" s="103" t="s">
        <v>78</v>
      </c>
      <c r="J1041" s="85">
        <f t="shared" si="33"/>
        <v>1038</v>
      </c>
      <c r="K1041" s="85">
        <f t="shared" si="32"/>
        <v>0</v>
      </c>
    </row>
    <row r="1042" spans="1:11" ht="15.75">
      <c r="A1042" s="100">
        <v>1039</v>
      </c>
      <c r="D1042" s="484">
        <v>161447248</v>
      </c>
      <c r="E1042" s="85" t="s">
        <v>111</v>
      </c>
      <c r="F1042" s="105" t="s">
        <v>308</v>
      </c>
      <c r="I1042" s="103" t="s">
        <v>78</v>
      </c>
      <c r="J1042" s="85">
        <f t="shared" si="33"/>
        <v>1039</v>
      </c>
      <c r="K1042" s="85">
        <f t="shared" si="32"/>
        <v>0</v>
      </c>
    </row>
    <row r="1043" spans="1:11" ht="15.75">
      <c r="A1043" s="100">
        <v>1040</v>
      </c>
      <c r="D1043" s="484">
        <v>162314563</v>
      </c>
      <c r="E1043" s="85" t="s">
        <v>2929</v>
      </c>
      <c r="F1043" s="105" t="s">
        <v>1754</v>
      </c>
      <c r="I1043" s="103" t="s">
        <v>78</v>
      </c>
      <c r="J1043" s="85">
        <f t="shared" si="33"/>
        <v>1040</v>
      </c>
      <c r="K1043" s="85">
        <f t="shared" si="32"/>
        <v>0</v>
      </c>
    </row>
    <row r="1044" spans="1:11" ht="15.75">
      <c r="A1044" s="100">
        <v>1041</v>
      </c>
      <c r="D1044" s="484">
        <v>162314566</v>
      </c>
      <c r="E1044" s="85" t="s">
        <v>2273</v>
      </c>
      <c r="F1044" s="105" t="s">
        <v>199</v>
      </c>
      <c r="I1044" s="103" t="s">
        <v>78</v>
      </c>
      <c r="J1044" s="85">
        <f t="shared" si="33"/>
        <v>1041</v>
      </c>
      <c r="K1044" s="85">
        <f t="shared" si="32"/>
        <v>0</v>
      </c>
    </row>
    <row r="1045" spans="1:11" ht="15.75">
      <c r="A1045" s="100">
        <v>1042</v>
      </c>
      <c r="D1045" s="484">
        <v>162314569</v>
      </c>
      <c r="E1045" s="85" t="s">
        <v>198</v>
      </c>
      <c r="F1045" s="105" t="s">
        <v>428</v>
      </c>
      <c r="I1045" s="103" t="s">
        <v>78</v>
      </c>
      <c r="J1045" s="85">
        <f t="shared" si="33"/>
        <v>1042</v>
      </c>
      <c r="K1045" s="85">
        <f t="shared" si="32"/>
        <v>0</v>
      </c>
    </row>
    <row r="1046" spans="1:11" ht="15.75">
      <c r="A1046" s="100">
        <v>1043</v>
      </c>
      <c r="D1046" s="484">
        <v>162314597</v>
      </c>
      <c r="E1046" s="85" t="s">
        <v>2930</v>
      </c>
      <c r="F1046" s="105" t="s">
        <v>601</v>
      </c>
      <c r="I1046" s="103" t="s">
        <v>78</v>
      </c>
      <c r="J1046" s="85">
        <f t="shared" si="33"/>
        <v>1043</v>
      </c>
      <c r="K1046" s="85">
        <f t="shared" si="32"/>
        <v>0</v>
      </c>
    </row>
    <row r="1047" spans="1:11" ht="15.75">
      <c r="A1047" s="100">
        <v>1044</v>
      </c>
      <c r="D1047" s="484">
        <v>162314632</v>
      </c>
      <c r="E1047" s="85" t="s">
        <v>2931</v>
      </c>
      <c r="F1047" s="105" t="s">
        <v>448</v>
      </c>
      <c r="I1047" s="103" t="s">
        <v>78</v>
      </c>
      <c r="J1047" s="85">
        <f t="shared" si="33"/>
        <v>1044</v>
      </c>
      <c r="K1047" s="85">
        <f t="shared" si="32"/>
        <v>0</v>
      </c>
    </row>
    <row r="1048" spans="1:11" ht="15.75">
      <c r="A1048" s="100">
        <v>1045</v>
      </c>
      <c r="D1048" s="484">
        <v>162314717</v>
      </c>
      <c r="E1048" s="85" t="s">
        <v>741</v>
      </c>
      <c r="F1048" s="105" t="s">
        <v>548</v>
      </c>
      <c r="I1048" s="103" t="s">
        <v>78</v>
      </c>
      <c r="J1048" s="85">
        <f t="shared" si="33"/>
        <v>1045</v>
      </c>
      <c r="K1048" s="85">
        <f t="shared" si="32"/>
        <v>0</v>
      </c>
    </row>
    <row r="1049" spans="1:11" ht="15.75">
      <c r="A1049" s="100">
        <v>1046</v>
      </c>
      <c r="D1049" s="484">
        <v>162314724</v>
      </c>
      <c r="E1049" s="85" t="s">
        <v>2932</v>
      </c>
      <c r="F1049" s="105" t="s">
        <v>396</v>
      </c>
      <c r="I1049" s="103" t="s">
        <v>78</v>
      </c>
      <c r="J1049" s="85">
        <f t="shared" si="33"/>
        <v>1046</v>
      </c>
      <c r="K1049" s="85">
        <f t="shared" si="32"/>
        <v>0</v>
      </c>
    </row>
    <row r="1050" spans="1:11" ht="15.75">
      <c r="A1050" s="100">
        <v>1047</v>
      </c>
      <c r="D1050" s="484">
        <v>162314733</v>
      </c>
      <c r="E1050" s="85" t="s">
        <v>700</v>
      </c>
      <c r="F1050" s="105" t="s">
        <v>657</v>
      </c>
      <c r="I1050" s="103" t="s">
        <v>78</v>
      </c>
      <c r="J1050" s="85">
        <f t="shared" si="33"/>
        <v>1047</v>
      </c>
      <c r="K1050" s="85">
        <f t="shared" si="32"/>
        <v>0</v>
      </c>
    </row>
    <row r="1051" spans="1:11" ht="15.75">
      <c r="A1051" s="100">
        <v>1048</v>
      </c>
      <c r="D1051" s="484">
        <v>162314765</v>
      </c>
      <c r="E1051" s="85" t="s">
        <v>695</v>
      </c>
      <c r="F1051" s="105" t="s">
        <v>2933</v>
      </c>
      <c r="I1051" s="103" t="s">
        <v>78</v>
      </c>
      <c r="J1051" s="85">
        <f t="shared" si="33"/>
        <v>1048</v>
      </c>
      <c r="K1051" s="85">
        <f t="shared" si="32"/>
        <v>0</v>
      </c>
    </row>
    <row r="1052" spans="1:11" ht="15.75">
      <c r="A1052" s="100">
        <v>1049</v>
      </c>
      <c r="D1052" s="484">
        <v>162314771</v>
      </c>
      <c r="E1052" s="85" t="s">
        <v>2113</v>
      </c>
      <c r="F1052" s="105" t="s">
        <v>2934</v>
      </c>
      <c r="I1052" s="103" t="s">
        <v>78</v>
      </c>
      <c r="J1052" s="85">
        <f t="shared" si="33"/>
        <v>1049</v>
      </c>
      <c r="K1052" s="85">
        <f t="shared" si="32"/>
        <v>0</v>
      </c>
    </row>
    <row r="1053" spans="1:11" ht="15.75">
      <c r="A1053" s="100">
        <v>1050</v>
      </c>
      <c r="D1053" s="484">
        <v>162314773</v>
      </c>
      <c r="E1053" s="85" t="s">
        <v>431</v>
      </c>
      <c r="F1053" s="105" t="s">
        <v>331</v>
      </c>
      <c r="I1053" s="103" t="s">
        <v>78</v>
      </c>
      <c r="J1053" s="85">
        <f t="shared" si="33"/>
        <v>1050</v>
      </c>
      <c r="K1053" s="85">
        <f t="shared" si="32"/>
        <v>0</v>
      </c>
    </row>
    <row r="1054" spans="1:11" ht="15.75">
      <c r="A1054" s="100">
        <v>1051</v>
      </c>
      <c r="D1054" s="484">
        <v>162314774</v>
      </c>
      <c r="E1054" s="85" t="s">
        <v>2497</v>
      </c>
      <c r="F1054" s="105" t="s">
        <v>211</v>
      </c>
      <c r="I1054" s="103" t="s">
        <v>78</v>
      </c>
      <c r="J1054" s="85">
        <f t="shared" si="33"/>
        <v>1051</v>
      </c>
      <c r="K1054" s="85">
        <f t="shared" si="32"/>
        <v>0</v>
      </c>
    </row>
    <row r="1055" spans="1:11" ht="15.75">
      <c r="A1055" s="100">
        <v>1052</v>
      </c>
      <c r="D1055" s="484">
        <v>162314776</v>
      </c>
      <c r="E1055" s="85" t="s">
        <v>2935</v>
      </c>
      <c r="F1055" s="105" t="s">
        <v>437</v>
      </c>
      <c r="I1055" s="103" t="s">
        <v>78</v>
      </c>
      <c r="J1055" s="85">
        <f t="shared" si="33"/>
        <v>1052</v>
      </c>
      <c r="K1055" s="85">
        <f t="shared" si="32"/>
        <v>0</v>
      </c>
    </row>
    <row r="1056" spans="1:11" ht="15.75">
      <c r="A1056" s="100">
        <v>1053</v>
      </c>
      <c r="D1056" s="484">
        <v>162314777</v>
      </c>
      <c r="E1056" s="85" t="s">
        <v>822</v>
      </c>
      <c r="F1056" s="105" t="s">
        <v>437</v>
      </c>
      <c r="I1056" s="103" t="s">
        <v>78</v>
      </c>
      <c r="J1056" s="85">
        <f t="shared" si="33"/>
        <v>1053</v>
      </c>
      <c r="K1056" s="85">
        <f t="shared" si="32"/>
        <v>0</v>
      </c>
    </row>
    <row r="1057" spans="1:11" ht="15.75">
      <c r="A1057" s="100">
        <v>1054</v>
      </c>
      <c r="D1057" s="484">
        <v>162314782</v>
      </c>
      <c r="E1057" s="85" t="s">
        <v>1373</v>
      </c>
      <c r="F1057" s="105" t="s">
        <v>1479</v>
      </c>
      <c r="I1057" s="103" t="s">
        <v>78</v>
      </c>
      <c r="J1057" s="85">
        <f t="shared" si="33"/>
        <v>1054</v>
      </c>
      <c r="K1057" s="85">
        <f t="shared" si="32"/>
        <v>0</v>
      </c>
    </row>
    <row r="1058" spans="1:11" ht="15.75">
      <c r="A1058" s="100">
        <v>1055</v>
      </c>
      <c r="D1058" s="484">
        <v>162314567</v>
      </c>
      <c r="E1058" s="85" t="s">
        <v>2936</v>
      </c>
      <c r="F1058" s="105" t="s">
        <v>199</v>
      </c>
      <c r="I1058" s="103" t="s">
        <v>78</v>
      </c>
      <c r="J1058" s="85">
        <f t="shared" si="33"/>
        <v>1055</v>
      </c>
      <c r="K1058" s="85">
        <f t="shared" si="32"/>
        <v>0</v>
      </c>
    </row>
    <row r="1059" spans="1:11" ht="15.75">
      <c r="A1059" s="100">
        <v>1056</v>
      </c>
      <c r="D1059" s="484">
        <v>162314784</v>
      </c>
      <c r="E1059" s="85" t="s">
        <v>484</v>
      </c>
      <c r="F1059" s="105" t="s">
        <v>553</v>
      </c>
      <c r="I1059" s="103" t="s">
        <v>78</v>
      </c>
      <c r="J1059" s="85">
        <f t="shared" si="33"/>
        <v>1056</v>
      </c>
      <c r="K1059" s="85">
        <f t="shared" si="32"/>
        <v>0</v>
      </c>
    </row>
    <row r="1060" spans="1:11" ht="15.75">
      <c r="A1060" s="100">
        <v>1057</v>
      </c>
      <c r="D1060" s="484">
        <v>162314786</v>
      </c>
      <c r="E1060" s="85" t="s">
        <v>333</v>
      </c>
      <c r="F1060" s="105" t="s">
        <v>786</v>
      </c>
      <c r="I1060" s="103" t="s">
        <v>78</v>
      </c>
      <c r="J1060" s="85">
        <f t="shared" si="33"/>
        <v>1057</v>
      </c>
      <c r="K1060" s="85">
        <f t="shared" si="32"/>
        <v>0</v>
      </c>
    </row>
    <row r="1061" spans="1:11" ht="15.75">
      <c r="A1061" s="100">
        <v>1058</v>
      </c>
      <c r="D1061" s="484">
        <v>162314787</v>
      </c>
      <c r="E1061" s="85" t="s">
        <v>1581</v>
      </c>
      <c r="F1061" s="105" t="s">
        <v>1637</v>
      </c>
      <c r="I1061" s="103" t="s">
        <v>78</v>
      </c>
      <c r="J1061" s="85">
        <f t="shared" si="33"/>
        <v>1058</v>
      </c>
      <c r="K1061" s="85">
        <f t="shared" si="32"/>
        <v>0</v>
      </c>
    </row>
    <row r="1062" spans="1:11" ht="15.75">
      <c r="A1062" s="100">
        <v>1059</v>
      </c>
      <c r="D1062" s="484">
        <v>162314790</v>
      </c>
      <c r="E1062" s="85" t="s">
        <v>2937</v>
      </c>
      <c r="F1062" s="105" t="s">
        <v>569</v>
      </c>
      <c r="I1062" s="103" t="s">
        <v>78</v>
      </c>
      <c r="J1062" s="85">
        <f t="shared" si="33"/>
        <v>1059</v>
      </c>
      <c r="K1062" s="85">
        <f t="shared" si="32"/>
        <v>0</v>
      </c>
    </row>
    <row r="1063" spans="1:11" ht="15.75">
      <c r="A1063" s="100">
        <v>1060</v>
      </c>
      <c r="D1063" s="484">
        <v>162316538</v>
      </c>
      <c r="E1063" s="85" t="s">
        <v>2938</v>
      </c>
      <c r="F1063" s="105" t="s">
        <v>230</v>
      </c>
      <c r="I1063" s="103" t="s">
        <v>78</v>
      </c>
      <c r="J1063" s="85">
        <f t="shared" si="33"/>
        <v>1060</v>
      </c>
      <c r="K1063" s="85">
        <f t="shared" si="32"/>
        <v>0</v>
      </c>
    </row>
    <row r="1064" spans="1:11" ht="15.75">
      <c r="A1064" s="100">
        <v>1061</v>
      </c>
      <c r="D1064" s="484">
        <v>162316543</v>
      </c>
      <c r="E1064" s="85" t="s">
        <v>2939</v>
      </c>
      <c r="F1064" s="105" t="s">
        <v>205</v>
      </c>
      <c r="I1064" s="103" t="s">
        <v>78</v>
      </c>
      <c r="J1064" s="85">
        <f t="shared" si="33"/>
        <v>1061</v>
      </c>
      <c r="K1064" s="85">
        <f t="shared" si="32"/>
        <v>0</v>
      </c>
    </row>
    <row r="1065" spans="1:11" ht="15.75">
      <c r="A1065" s="100">
        <v>1062</v>
      </c>
      <c r="D1065" s="484">
        <v>162316544</v>
      </c>
      <c r="E1065" s="85" t="s">
        <v>2940</v>
      </c>
      <c r="F1065" s="105" t="s">
        <v>121</v>
      </c>
      <c r="I1065" s="103" t="s">
        <v>78</v>
      </c>
      <c r="J1065" s="85">
        <f t="shared" si="33"/>
        <v>1062</v>
      </c>
      <c r="K1065" s="85">
        <f t="shared" si="32"/>
        <v>0</v>
      </c>
    </row>
    <row r="1066" spans="1:11" ht="15.75">
      <c r="A1066" s="100">
        <v>1063</v>
      </c>
      <c r="D1066" s="484">
        <v>162317107</v>
      </c>
      <c r="E1066" s="85" t="s">
        <v>1155</v>
      </c>
      <c r="F1066" s="105" t="s">
        <v>2081</v>
      </c>
      <c r="I1066" s="103" t="s">
        <v>78</v>
      </c>
      <c r="J1066" s="85">
        <f t="shared" si="33"/>
        <v>1063</v>
      </c>
      <c r="K1066" s="85">
        <f t="shared" si="32"/>
        <v>0</v>
      </c>
    </row>
    <row r="1067" spans="1:11" ht="15.75">
      <c r="A1067" s="100">
        <v>1064</v>
      </c>
      <c r="D1067" s="484">
        <v>162317481</v>
      </c>
      <c r="E1067" s="85" t="s">
        <v>2941</v>
      </c>
      <c r="F1067" s="105" t="s">
        <v>328</v>
      </c>
      <c r="I1067" s="103" t="s">
        <v>78</v>
      </c>
      <c r="J1067" s="85">
        <f t="shared" si="33"/>
        <v>1064</v>
      </c>
      <c r="K1067" s="85">
        <f t="shared" si="32"/>
        <v>0</v>
      </c>
    </row>
    <row r="1068" spans="1:11" ht="15.75">
      <c r="A1068" s="100">
        <v>1065</v>
      </c>
      <c r="D1068" s="484">
        <v>162324791</v>
      </c>
      <c r="E1068" s="85" t="s">
        <v>1496</v>
      </c>
      <c r="F1068" s="105" t="s">
        <v>486</v>
      </c>
      <c r="I1068" s="103" t="s">
        <v>78</v>
      </c>
      <c r="J1068" s="85">
        <f t="shared" si="33"/>
        <v>1065</v>
      </c>
      <c r="K1068" s="85">
        <f t="shared" si="32"/>
        <v>0</v>
      </c>
    </row>
    <row r="1069" spans="1:11" ht="15.75">
      <c r="A1069" s="100">
        <v>1066</v>
      </c>
      <c r="D1069" s="484">
        <v>162324853</v>
      </c>
      <c r="E1069" s="85" t="s">
        <v>2942</v>
      </c>
      <c r="F1069" s="105" t="s">
        <v>2920</v>
      </c>
      <c r="I1069" s="103" t="s">
        <v>78</v>
      </c>
      <c r="J1069" s="85">
        <f t="shared" si="33"/>
        <v>1066</v>
      </c>
      <c r="K1069" s="85">
        <f t="shared" si="32"/>
        <v>0</v>
      </c>
    </row>
    <row r="1070" spans="1:11" ht="15.75">
      <c r="A1070" s="100">
        <v>1067</v>
      </c>
      <c r="D1070" s="484">
        <v>162324863</v>
      </c>
      <c r="E1070" s="85" t="s">
        <v>1439</v>
      </c>
      <c r="F1070" s="105" t="s">
        <v>238</v>
      </c>
      <c r="I1070" s="103" t="s">
        <v>78</v>
      </c>
      <c r="J1070" s="85">
        <f t="shared" si="33"/>
        <v>1067</v>
      </c>
      <c r="K1070" s="85">
        <f t="shared" si="32"/>
        <v>0</v>
      </c>
    </row>
    <row r="1071" spans="1:11" ht="15.75">
      <c r="A1071" s="100">
        <v>1068</v>
      </c>
      <c r="D1071" s="484">
        <v>162324902</v>
      </c>
      <c r="E1071" s="85" t="s">
        <v>2943</v>
      </c>
      <c r="F1071" s="105" t="s">
        <v>358</v>
      </c>
      <c r="I1071" s="103" t="s">
        <v>78</v>
      </c>
      <c r="J1071" s="85">
        <f t="shared" si="33"/>
        <v>1068</v>
      </c>
      <c r="K1071" s="85">
        <f t="shared" si="32"/>
        <v>0</v>
      </c>
    </row>
    <row r="1072" spans="1:11" ht="15.75">
      <c r="A1072" s="100">
        <v>1069</v>
      </c>
      <c r="D1072" s="484">
        <v>162324937</v>
      </c>
      <c r="E1072" s="85" t="s">
        <v>2070</v>
      </c>
      <c r="F1072" s="105" t="s">
        <v>1334</v>
      </c>
      <c r="I1072" s="103" t="s">
        <v>78</v>
      </c>
      <c r="J1072" s="85">
        <f t="shared" si="33"/>
        <v>1069</v>
      </c>
      <c r="K1072" s="85">
        <f t="shared" si="32"/>
        <v>0</v>
      </c>
    </row>
    <row r="1073" spans="1:11" ht="15.75">
      <c r="A1073" s="100">
        <v>1070</v>
      </c>
      <c r="D1073" s="484">
        <v>162326852</v>
      </c>
      <c r="E1073" s="85" t="s">
        <v>1632</v>
      </c>
      <c r="F1073" s="105" t="s">
        <v>593</v>
      </c>
      <c r="I1073" s="103" t="s">
        <v>78</v>
      </c>
      <c r="J1073" s="85">
        <f t="shared" si="33"/>
        <v>1070</v>
      </c>
      <c r="K1073" s="85">
        <f t="shared" si="32"/>
        <v>0</v>
      </c>
    </row>
    <row r="1074" spans="1:11" ht="15.75">
      <c r="A1074" s="100">
        <v>1071</v>
      </c>
      <c r="D1074" s="484">
        <v>162524145</v>
      </c>
      <c r="E1074" s="85" t="s">
        <v>2215</v>
      </c>
      <c r="F1074" s="105" t="s">
        <v>921</v>
      </c>
      <c r="I1074" s="103" t="s">
        <v>78</v>
      </c>
      <c r="J1074" s="85">
        <f t="shared" si="33"/>
        <v>1071</v>
      </c>
      <c r="K1074" s="85">
        <f t="shared" si="32"/>
        <v>0</v>
      </c>
    </row>
    <row r="1075" spans="1:11" ht="15.75">
      <c r="A1075" s="100">
        <v>1072</v>
      </c>
      <c r="D1075" s="484">
        <v>162333693</v>
      </c>
      <c r="E1075" s="85" t="s">
        <v>2411</v>
      </c>
      <c r="F1075" s="105" t="s">
        <v>486</v>
      </c>
      <c r="I1075" s="103" t="s">
        <v>78</v>
      </c>
      <c r="J1075" s="85">
        <f t="shared" si="33"/>
        <v>1072</v>
      </c>
      <c r="K1075" s="85">
        <f t="shared" si="32"/>
        <v>0</v>
      </c>
    </row>
    <row r="1076" spans="1:11" ht="15.75">
      <c r="A1076" s="100">
        <v>1073</v>
      </c>
      <c r="D1076" s="484">
        <v>162333834</v>
      </c>
      <c r="E1076" s="85" t="s">
        <v>215</v>
      </c>
      <c r="F1076" s="105" t="s">
        <v>486</v>
      </c>
      <c r="I1076" s="103" t="s">
        <v>78</v>
      </c>
      <c r="J1076" s="85">
        <f t="shared" si="33"/>
        <v>1073</v>
      </c>
      <c r="K1076" s="85">
        <f t="shared" si="32"/>
        <v>0</v>
      </c>
    </row>
    <row r="1077" spans="1:11" ht="15.75">
      <c r="A1077" s="100">
        <v>1074</v>
      </c>
      <c r="D1077" s="484">
        <v>162337010</v>
      </c>
      <c r="E1077" s="85" t="s">
        <v>2944</v>
      </c>
      <c r="F1077" s="105" t="s">
        <v>1941</v>
      </c>
      <c r="I1077" s="103" t="s">
        <v>78</v>
      </c>
      <c r="J1077" s="85">
        <f t="shared" si="33"/>
        <v>1074</v>
      </c>
      <c r="K1077" s="85">
        <f t="shared" si="32"/>
        <v>0</v>
      </c>
    </row>
    <row r="1078" spans="1:11" ht="15.75">
      <c r="A1078" s="100">
        <v>1075</v>
      </c>
      <c r="D1078" s="484">
        <v>162336776</v>
      </c>
      <c r="E1078" s="85" t="s">
        <v>2945</v>
      </c>
      <c r="F1078" s="105" t="s">
        <v>2946</v>
      </c>
      <c r="I1078" s="103" t="s">
        <v>78</v>
      </c>
      <c r="J1078" s="85">
        <f t="shared" si="33"/>
        <v>1075</v>
      </c>
      <c r="K1078" s="85">
        <f t="shared" si="32"/>
        <v>0</v>
      </c>
    </row>
    <row r="1079" spans="1:11" ht="15.75">
      <c r="A1079" s="100">
        <v>1076</v>
      </c>
      <c r="D1079" s="484">
        <v>162333708</v>
      </c>
      <c r="E1079" s="85" t="s">
        <v>1658</v>
      </c>
      <c r="F1079" s="105" t="s">
        <v>2947</v>
      </c>
      <c r="I1079" s="103" t="s">
        <v>78</v>
      </c>
      <c r="J1079" s="85">
        <f t="shared" si="33"/>
        <v>1076</v>
      </c>
      <c r="K1079" s="85">
        <f t="shared" si="32"/>
        <v>0</v>
      </c>
    </row>
    <row r="1080" spans="1:11" ht="15.75">
      <c r="A1080" s="100">
        <v>1077</v>
      </c>
      <c r="D1080" s="484">
        <v>162333836</v>
      </c>
      <c r="E1080" s="85" t="s">
        <v>2948</v>
      </c>
      <c r="F1080" s="105" t="s">
        <v>193</v>
      </c>
      <c r="I1080" s="103" t="s">
        <v>78</v>
      </c>
      <c r="J1080" s="85">
        <f t="shared" si="33"/>
        <v>1077</v>
      </c>
      <c r="K1080" s="85">
        <f t="shared" si="32"/>
        <v>0</v>
      </c>
    </row>
    <row r="1081" spans="1:11" ht="15.75">
      <c r="A1081" s="100">
        <v>1078</v>
      </c>
      <c r="D1081" s="484">
        <v>162333713</v>
      </c>
      <c r="E1081" s="85" t="s">
        <v>1358</v>
      </c>
      <c r="F1081" s="105" t="s">
        <v>328</v>
      </c>
      <c r="I1081" s="103" t="s">
        <v>78</v>
      </c>
      <c r="J1081" s="85">
        <f t="shared" si="33"/>
        <v>1078</v>
      </c>
      <c r="K1081" s="85">
        <f t="shared" si="32"/>
        <v>0</v>
      </c>
    </row>
    <row r="1082" spans="1:11" ht="15.75">
      <c r="A1082" s="100">
        <v>1079</v>
      </c>
      <c r="D1082" s="484">
        <v>162337093</v>
      </c>
      <c r="E1082" s="85" t="s">
        <v>2949</v>
      </c>
      <c r="F1082" s="105" t="s">
        <v>428</v>
      </c>
      <c r="I1082" s="103" t="s">
        <v>78</v>
      </c>
      <c r="J1082" s="85">
        <f t="shared" si="33"/>
        <v>1079</v>
      </c>
      <c r="K1082" s="85">
        <f t="shared" si="32"/>
        <v>0</v>
      </c>
    </row>
    <row r="1083" spans="1:11" ht="15.75">
      <c r="A1083" s="100">
        <v>1080</v>
      </c>
      <c r="D1083" s="484">
        <v>162336647</v>
      </c>
      <c r="E1083" s="85" t="s">
        <v>2822</v>
      </c>
      <c r="F1083" s="105" t="s">
        <v>683</v>
      </c>
      <c r="I1083" s="103" t="s">
        <v>78</v>
      </c>
      <c r="J1083" s="85">
        <f t="shared" si="33"/>
        <v>1080</v>
      </c>
      <c r="K1083" s="85">
        <f t="shared" si="32"/>
        <v>0</v>
      </c>
    </row>
    <row r="1084" spans="1:11" ht="15.75">
      <c r="A1084" s="100">
        <v>1081</v>
      </c>
      <c r="D1084" s="484">
        <v>162324835</v>
      </c>
      <c r="E1084" s="85" t="s">
        <v>452</v>
      </c>
      <c r="F1084" s="105" t="s">
        <v>208</v>
      </c>
      <c r="I1084" s="103" t="s">
        <v>78</v>
      </c>
      <c r="J1084" s="85">
        <f t="shared" si="33"/>
        <v>1081</v>
      </c>
      <c r="K1084" s="85">
        <f t="shared" si="32"/>
        <v>0</v>
      </c>
    </row>
    <row r="1085" spans="1:11" ht="15.75">
      <c r="A1085" s="100">
        <v>1082</v>
      </c>
      <c r="D1085" s="484">
        <v>162333727</v>
      </c>
      <c r="E1085" s="85" t="s">
        <v>1487</v>
      </c>
      <c r="F1085" s="105" t="s">
        <v>437</v>
      </c>
      <c r="I1085" s="103" t="s">
        <v>78</v>
      </c>
      <c r="J1085" s="85">
        <f t="shared" si="33"/>
        <v>1082</v>
      </c>
      <c r="K1085" s="85">
        <f t="shared" si="32"/>
        <v>0</v>
      </c>
    </row>
    <row r="1086" spans="1:11" ht="15.75">
      <c r="A1086" s="100">
        <v>1083</v>
      </c>
      <c r="D1086" s="484">
        <v>162333837</v>
      </c>
      <c r="E1086" s="85" t="s">
        <v>126</v>
      </c>
      <c r="F1086" s="105" t="s">
        <v>224</v>
      </c>
      <c r="I1086" s="103" t="s">
        <v>78</v>
      </c>
      <c r="J1086" s="85">
        <f t="shared" si="33"/>
        <v>1083</v>
      </c>
      <c r="K1086" s="85">
        <f t="shared" si="32"/>
        <v>0</v>
      </c>
    </row>
    <row r="1087" spans="1:11" ht="15.75">
      <c r="A1087" s="100">
        <v>1084</v>
      </c>
      <c r="D1087" s="484">
        <v>162333838</v>
      </c>
      <c r="E1087" s="85" t="s">
        <v>1946</v>
      </c>
      <c r="F1087" s="105" t="s">
        <v>224</v>
      </c>
      <c r="I1087" s="103" t="s">
        <v>78</v>
      </c>
      <c r="J1087" s="85">
        <f t="shared" si="33"/>
        <v>1084</v>
      </c>
      <c r="K1087" s="85">
        <f t="shared" si="32"/>
        <v>0</v>
      </c>
    </row>
    <row r="1088" spans="1:11" ht="15.75">
      <c r="A1088" s="100">
        <v>1085</v>
      </c>
      <c r="D1088" s="484">
        <v>162524238</v>
      </c>
      <c r="E1088" s="85" t="s">
        <v>466</v>
      </c>
      <c r="F1088" s="105" t="s">
        <v>2950</v>
      </c>
      <c r="I1088" s="103" t="s">
        <v>78</v>
      </c>
      <c r="J1088" s="85">
        <f t="shared" si="33"/>
        <v>1085</v>
      </c>
      <c r="K1088" s="85">
        <f t="shared" si="32"/>
        <v>0</v>
      </c>
    </row>
    <row r="1089" spans="1:11" ht="15.75">
      <c r="A1089" s="100">
        <v>1086</v>
      </c>
      <c r="D1089" s="484">
        <v>162333743</v>
      </c>
      <c r="E1089" s="85" t="s">
        <v>665</v>
      </c>
      <c r="F1089" s="105" t="s">
        <v>112</v>
      </c>
      <c r="I1089" s="103" t="s">
        <v>78</v>
      </c>
      <c r="J1089" s="85">
        <f t="shared" si="33"/>
        <v>1086</v>
      </c>
      <c r="K1089" s="85">
        <f t="shared" si="32"/>
        <v>0</v>
      </c>
    </row>
    <row r="1090" spans="1:11" ht="15.75">
      <c r="A1090" s="100">
        <v>1087</v>
      </c>
      <c r="D1090" s="484">
        <v>162333840</v>
      </c>
      <c r="E1090" s="85" t="s">
        <v>2951</v>
      </c>
      <c r="F1090" s="105" t="s">
        <v>112</v>
      </c>
      <c r="I1090" s="103" t="s">
        <v>78</v>
      </c>
      <c r="J1090" s="85">
        <f t="shared" si="33"/>
        <v>1087</v>
      </c>
      <c r="K1090" s="85">
        <f t="shared" si="32"/>
        <v>0</v>
      </c>
    </row>
    <row r="1091" spans="1:11" ht="15.75">
      <c r="A1091" s="100">
        <v>1088</v>
      </c>
      <c r="D1091" s="484">
        <v>162333758</v>
      </c>
      <c r="E1091" s="85" t="s">
        <v>2952</v>
      </c>
      <c r="F1091" s="105" t="s">
        <v>348</v>
      </c>
      <c r="I1091" s="103" t="s">
        <v>78</v>
      </c>
      <c r="J1091" s="85">
        <f t="shared" si="33"/>
        <v>1088</v>
      </c>
      <c r="K1091" s="85">
        <f t="shared" si="32"/>
        <v>0</v>
      </c>
    </row>
    <row r="1092" spans="1:11" ht="15.75">
      <c r="A1092" s="100">
        <v>1089</v>
      </c>
      <c r="D1092" s="484">
        <v>162337011</v>
      </c>
      <c r="E1092" s="85" t="s">
        <v>1985</v>
      </c>
      <c r="F1092" s="105" t="s">
        <v>251</v>
      </c>
      <c r="I1092" s="103" t="s">
        <v>78</v>
      </c>
      <c r="J1092" s="85">
        <f t="shared" si="33"/>
        <v>1089</v>
      </c>
      <c r="K1092" s="85">
        <f t="shared" ref="K1092:K1155" si="34">COUNTIF($D$4:$D$889,D1092)</f>
        <v>0</v>
      </c>
    </row>
    <row r="1093" spans="1:11" ht="15.75">
      <c r="A1093" s="100">
        <v>1090</v>
      </c>
      <c r="D1093" s="484">
        <v>162333761</v>
      </c>
      <c r="E1093" s="85" t="s">
        <v>655</v>
      </c>
      <c r="F1093" s="105" t="s">
        <v>629</v>
      </c>
      <c r="I1093" s="103" t="s">
        <v>78</v>
      </c>
      <c r="J1093" s="85">
        <f t="shared" ref="J1093:J1156" si="35">IF(H1093&lt;&gt;H1092,1,J1092+1)</f>
        <v>1090</v>
      </c>
      <c r="K1093" s="85">
        <f t="shared" si="34"/>
        <v>0</v>
      </c>
    </row>
    <row r="1094" spans="1:11" ht="15.75">
      <c r="A1094" s="100">
        <v>1091</v>
      </c>
      <c r="D1094" s="484">
        <v>162333762</v>
      </c>
      <c r="E1094" s="85" t="s">
        <v>198</v>
      </c>
      <c r="F1094" s="105" t="s">
        <v>464</v>
      </c>
      <c r="I1094" s="103" t="s">
        <v>78</v>
      </c>
      <c r="J1094" s="85">
        <f t="shared" si="35"/>
        <v>1091</v>
      </c>
      <c r="K1094" s="85">
        <f t="shared" si="34"/>
        <v>0</v>
      </c>
    </row>
    <row r="1095" spans="1:11" ht="15.75">
      <c r="A1095" s="100">
        <v>1092</v>
      </c>
      <c r="D1095" s="484">
        <v>162333841</v>
      </c>
      <c r="E1095" s="85" t="s">
        <v>2953</v>
      </c>
      <c r="F1095" s="105" t="s">
        <v>464</v>
      </c>
      <c r="I1095" s="103" t="s">
        <v>78</v>
      </c>
      <c r="J1095" s="85">
        <f t="shared" si="35"/>
        <v>1092</v>
      </c>
      <c r="K1095" s="85">
        <f t="shared" si="34"/>
        <v>0</v>
      </c>
    </row>
    <row r="1096" spans="1:11" ht="15.75">
      <c r="A1096" s="100">
        <v>1093</v>
      </c>
      <c r="D1096" s="484">
        <v>162354049</v>
      </c>
      <c r="E1096" s="85" t="s">
        <v>2954</v>
      </c>
      <c r="F1096" s="105" t="s">
        <v>259</v>
      </c>
      <c r="I1096" s="103" t="s">
        <v>78</v>
      </c>
      <c r="J1096" s="85">
        <f t="shared" si="35"/>
        <v>1093</v>
      </c>
      <c r="K1096" s="85">
        <f t="shared" si="34"/>
        <v>0</v>
      </c>
    </row>
    <row r="1097" spans="1:11" ht="15.75">
      <c r="A1097" s="100">
        <v>1094</v>
      </c>
      <c r="D1097" s="484">
        <v>162333771</v>
      </c>
      <c r="E1097" s="85" t="s">
        <v>304</v>
      </c>
      <c r="F1097" s="105" t="s">
        <v>262</v>
      </c>
      <c r="I1097" s="103" t="s">
        <v>78</v>
      </c>
      <c r="J1097" s="85">
        <f t="shared" si="35"/>
        <v>1094</v>
      </c>
      <c r="K1097" s="85">
        <f t="shared" si="34"/>
        <v>0</v>
      </c>
    </row>
    <row r="1098" spans="1:11" ht="15.75">
      <c r="A1098" s="100">
        <v>1095</v>
      </c>
      <c r="D1098" s="484">
        <v>162333772</v>
      </c>
      <c r="E1098" s="85" t="s">
        <v>433</v>
      </c>
      <c r="F1098" s="105" t="s">
        <v>121</v>
      </c>
      <c r="I1098" s="103" t="s">
        <v>78</v>
      </c>
      <c r="J1098" s="85">
        <f t="shared" si="35"/>
        <v>1095</v>
      </c>
      <c r="K1098" s="85">
        <f t="shared" si="34"/>
        <v>0</v>
      </c>
    </row>
    <row r="1099" spans="1:11" ht="15.75">
      <c r="A1099" s="100">
        <v>1096</v>
      </c>
      <c r="D1099" s="484">
        <v>162333843</v>
      </c>
      <c r="E1099" s="85" t="s">
        <v>643</v>
      </c>
      <c r="F1099" s="105" t="s">
        <v>1327</v>
      </c>
      <c r="I1099" s="103" t="s">
        <v>78</v>
      </c>
      <c r="J1099" s="85">
        <f t="shared" si="35"/>
        <v>1096</v>
      </c>
      <c r="K1099" s="85">
        <f t="shared" si="34"/>
        <v>0</v>
      </c>
    </row>
    <row r="1100" spans="1:11" ht="15.75">
      <c r="A1100" s="100">
        <v>1097</v>
      </c>
      <c r="D1100" s="484">
        <v>162333783</v>
      </c>
      <c r="E1100" s="85" t="s">
        <v>1695</v>
      </c>
      <c r="F1100" s="105" t="s">
        <v>2790</v>
      </c>
      <c r="I1100" s="103" t="s">
        <v>78</v>
      </c>
      <c r="J1100" s="85">
        <f t="shared" si="35"/>
        <v>1097</v>
      </c>
      <c r="K1100" s="85">
        <f t="shared" si="34"/>
        <v>0</v>
      </c>
    </row>
    <row r="1101" spans="1:11" ht="15.75">
      <c r="A1101" s="100">
        <v>1098</v>
      </c>
      <c r="D1101" s="484">
        <v>162333844</v>
      </c>
      <c r="E1101" s="85" t="s">
        <v>2955</v>
      </c>
      <c r="F1101" s="105" t="s">
        <v>379</v>
      </c>
      <c r="I1101" s="103" t="s">
        <v>78</v>
      </c>
      <c r="J1101" s="85">
        <f t="shared" si="35"/>
        <v>1098</v>
      </c>
      <c r="K1101" s="85">
        <f t="shared" si="34"/>
        <v>0</v>
      </c>
    </row>
    <row r="1102" spans="1:11" ht="15.75">
      <c r="A1102" s="100">
        <v>1099</v>
      </c>
      <c r="D1102" s="484">
        <v>162333845</v>
      </c>
      <c r="E1102" s="85" t="s">
        <v>655</v>
      </c>
      <c r="F1102" s="105" t="s">
        <v>546</v>
      </c>
      <c r="I1102" s="103" t="s">
        <v>78</v>
      </c>
      <c r="J1102" s="85">
        <f t="shared" si="35"/>
        <v>1099</v>
      </c>
      <c r="K1102" s="85">
        <f t="shared" si="34"/>
        <v>0</v>
      </c>
    </row>
    <row r="1103" spans="1:11" ht="15.75">
      <c r="A1103" s="100">
        <v>1100</v>
      </c>
      <c r="D1103" s="484">
        <v>162333797</v>
      </c>
      <c r="E1103" s="85" t="s">
        <v>2956</v>
      </c>
      <c r="F1103" s="105" t="s">
        <v>649</v>
      </c>
      <c r="I1103" s="103" t="s">
        <v>78</v>
      </c>
      <c r="J1103" s="85">
        <f t="shared" si="35"/>
        <v>1100</v>
      </c>
      <c r="K1103" s="85">
        <f t="shared" si="34"/>
        <v>0</v>
      </c>
    </row>
    <row r="1104" spans="1:11" ht="15.75">
      <c r="A1104" s="100">
        <v>1101</v>
      </c>
      <c r="D1104" s="484">
        <v>162333799</v>
      </c>
      <c r="E1104" s="85" t="s">
        <v>2759</v>
      </c>
      <c r="F1104" s="105" t="s">
        <v>712</v>
      </c>
      <c r="I1104" s="103" t="s">
        <v>78</v>
      </c>
      <c r="J1104" s="85">
        <f t="shared" si="35"/>
        <v>1101</v>
      </c>
      <c r="K1104" s="85">
        <f t="shared" si="34"/>
        <v>0</v>
      </c>
    </row>
    <row r="1105" spans="1:11" ht="15.75">
      <c r="A1105" s="100">
        <v>1102</v>
      </c>
      <c r="D1105" s="484">
        <v>162333846</v>
      </c>
      <c r="E1105" s="85" t="s">
        <v>2957</v>
      </c>
      <c r="F1105" s="105" t="s">
        <v>1176</v>
      </c>
      <c r="I1105" s="103" t="s">
        <v>78</v>
      </c>
      <c r="J1105" s="85">
        <f t="shared" si="35"/>
        <v>1102</v>
      </c>
      <c r="K1105" s="85">
        <f t="shared" si="34"/>
        <v>0</v>
      </c>
    </row>
    <row r="1106" spans="1:11" ht="15.75">
      <c r="A1106" s="100">
        <v>1103</v>
      </c>
      <c r="D1106" s="484">
        <v>162333805</v>
      </c>
      <c r="E1106" s="85" t="s">
        <v>1376</v>
      </c>
      <c r="F1106" s="105" t="s">
        <v>288</v>
      </c>
      <c r="I1106" s="103" t="s">
        <v>78</v>
      </c>
      <c r="J1106" s="85">
        <f t="shared" si="35"/>
        <v>1103</v>
      </c>
      <c r="K1106" s="85">
        <f t="shared" si="34"/>
        <v>0</v>
      </c>
    </row>
    <row r="1107" spans="1:11" ht="15.75">
      <c r="A1107" s="100">
        <v>1104</v>
      </c>
      <c r="D1107" s="484">
        <v>152333178</v>
      </c>
      <c r="E1107" s="85" t="s">
        <v>1356</v>
      </c>
      <c r="F1107" s="105" t="s">
        <v>348</v>
      </c>
      <c r="I1107" s="103" t="s">
        <v>78</v>
      </c>
      <c r="J1107" s="85">
        <f t="shared" si="35"/>
        <v>1104</v>
      </c>
      <c r="K1107" s="85">
        <f t="shared" si="34"/>
        <v>0</v>
      </c>
    </row>
    <row r="1108" spans="1:11" ht="15.75">
      <c r="A1108" s="100">
        <v>1105</v>
      </c>
      <c r="D1108" s="484">
        <v>162333818</v>
      </c>
      <c r="E1108" s="85" t="s">
        <v>1010</v>
      </c>
      <c r="F1108" s="105" t="s">
        <v>2958</v>
      </c>
      <c r="I1108" s="103" t="s">
        <v>78</v>
      </c>
      <c r="J1108" s="85">
        <f t="shared" si="35"/>
        <v>1105</v>
      </c>
      <c r="K1108" s="85">
        <f t="shared" si="34"/>
        <v>0</v>
      </c>
    </row>
    <row r="1109" spans="1:11" ht="15.75">
      <c r="A1109" s="100">
        <v>1106</v>
      </c>
      <c r="D1109" s="484">
        <v>162336649</v>
      </c>
      <c r="E1109" s="85" t="s">
        <v>2959</v>
      </c>
      <c r="F1109" s="105" t="s">
        <v>480</v>
      </c>
      <c r="I1109" s="103" t="s">
        <v>78</v>
      </c>
      <c r="J1109" s="85">
        <f t="shared" si="35"/>
        <v>1106</v>
      </c>
      <c r="K1109" s="85">
        <f t="shared" si="34"/>
        <v>0</v>
      </c>
    </row>
    <row r="1110" spans="1:11" ht="15.75">
      <c r="A1110" s="100">
        <v>1107</v>
      </c>
      <c r="D1110" s="484">
        <v>162333821</v>
      </c>
      <c r="E1110" s="85" t="s">
        <v>1444</v>
      </c>
      <c r="F1110" s="105" t="s">
        <v>2960</v>
      </c>
      <c r="I1110" s="103" t="s">
        <v>78</v>
      </c>
      <c r="J1110" s="85">
        <f t="shared" si="35"/>
        <v>1107</v>
      </c>
      <c r="K1110" s="85">
        <f t="shared" si="34"/>
        <v>0</v>
      </c>
    </row>
    <row r="1111" spans="1:11" ht="15.75">
      <c r="A1111" s="100">
        <v>1108</v>
      </c>
      <c r="D1111" s="484">
        <v>162336881</v>
      </c>
      <c r="E1111" s="85" t="s">
        <v>325</v>
      </c>
      <c r="F1111" s="105" t="s">
        <v>308</v>
      </c>
      <c r="I1111" s="103" t="s">
        <v>78</v>
      </c>
      <c r="J1111" s="85">
        <f t="shared" si="35"/>
        <v>1108</v>
      </c>
      <c r="K1111" s="85">
        <f t="shared" si="34"/>
        <v>0</v>
      </c>
    </row>
    <row r="1112" spans="1:11" ht="15.75">
      <c r="A1112" s="100">
        <v>1109</v>
      </c>
      <c r="D1112" s="484">
        <v>162353978</v>
      </c>
      <c r="E1112" s="85" t="s">
        <v>668</v>
      </c>
      <c r="F1112" s="105" t="s">
        <v>486</v>
      </c>
      <c r="I1112" s="103" t="s">
        <v>78</v>
      </c>
      <c r="J1112" s="85">
        <f t="shared" si="35"/>
        <v>1109</v>
      </c>
      <c r="K1112" s="85">
        <f t="shared" si="34"/>
        <v>0</v>
      </c>
    </row>
    <row r="1113" spans="1:11" ht="15.75">
      <c r="A1113" s="100">
        <v>1110</v>
      </c>
      <c r="D1113" s="484">
        <v>162353979</v>
      </c>
      <c r="E1113" s="85" t="s">
        <v>2961</v>
      </c>
      <c r="F1113" s="105" t="s">
        <v>486</v>
      </c>
      <c r="I1113" s="103" t="s">
        <v>78</v>
      </c>
      <c r="J1113" s="85">
        <f t="shared" si="35"/>
        <v>1110</v>
      </c>
      <c r="K1113" s="85">
        <f t="shared" si="34"/>
        <v>0</v>
      </c>
    </row>
    <row r="1114" spans="1:11" ht="15.75">
      <c r="A1114" s="100">
        <v>1111</v>
      </c>
      <c r="D1114" s="484">
        <v>162353980</v>
      </c>
      <c r="E1114" s="85" t="s">
        <v>2962</v>
      </c>
      <c r="F1114" s="105" t="s">
        <v>486</v>
      </c>
      <c r="I1114" s="103" t="s">
        <v>78</v>
      </c>
      <c r="J1114" s="85">
        <f t="shared" si="35"/>
        <v>1111</v>
      </c>
      <c r="K1114" s="85">
        <f t="shared" si="34"/>
        <v>0</v>
      </c>
    </row>
    <row r="1115" spans="1:11" ht="15.75">
      <c r="A1115" s="100">
        <v>1112</v>
      </c>
      <c r="D1115" s="484">
        <v>162524121</v>
      </c>
      <c r="E1115" s="85" t="s">
        <v>700</v>
      </c>
      <c r="F1115" s="105" t="s">
        <v>486</v>
      </c>
      <c r="I1115" s="103" t="s">
        <v>78</v>
      </c>
      <c r="J1115" s="85">
        <f t="shared" si="35"/>
        <v>1112</v>
      </c>
      <c r="K1115" s="85">
        <f t="shared" si="34"/>
        <v>0</v>
      </c>
    </row>
    <row r="1116" spans="1:11" ht="15.75">
      <c r="A1116" s="100">
        <v>1113</v>
      </c>
      <c r="D1116" s="484">
        <v>162524461</v>
      </c>
      <c r="E1116" s="85" t="s">
        <v>2963</v>
      </c>
      <c r="F1116" s="105" t="s">
        <v>420</v>
      </c>
      <c r="I1116" s="103" t="s">
        <v>78</v>
      </c>
      <c r="J1116" s="85">
        <f t="shared" si="35"/>
        <v>1113</v>
      </c>
      <c r="K1116" s="85">
        <f t="shared" si="34"/>
        <v>0</v>
      </c>
    </row>
    <row r="1117" spans="1:11" ht="15.75">
      <c r="A1117" s="100">
        <v>1114</v>
      </c>
      <c r="D1117" s="484">
        <v>162524463</v>
      </c>
      <c r="E1117" s="85" t="s">
        <v>299</v>
      </c>
      <c r="F1117" s="105" t="s">
        <v>1983</v>
      </c>
      <c r="I1117" s="103" t="s">
        <v>78</v>
      </c>
      <c r="J1117" s="85">
        <f t="shared" si="35"/>
        <v>1114</v>
      </c>
      <c r="K1117" s="85">
        <f t="shared" si="34"/>
        <v>0</v>
      </c>
    </row>
    <row r="1118" spans="1:11" ht="15.75">
      <c r="A1118" s="100">
        <v>1115</v>
      </c>
      <c r="D1118" s="484">
        <v>162524161</v>
      </c>
      <c r="E1118" s="85" t="s">
        <v>2964</v>
      </c>
      <c r="F1118" s="105" t="s">
        <v>323</v>
      </c>
      <c r="I1118" s="103" t="s">
        <v>78</v>
      </c>
      <c r="J1118" s="85">
        <f t="shared" si="35"/>
        <v>1115</v>
      </c>
      <c r="K1118" s="85">
        <f t="shared" si="34"/>
        <v>0</v>
      </c>
    </row>
    <row r="1119" spans="1:11" ht="15.75">
      <c r="A1119" s="100">
        <v>1116</v>
      </c>
      <c r="D1119" s="484">
        <v>162524168</v>
      </c>
      <c r="E1119" s="85" t="s">
        <v>2965</v>
      </c>
      <c r="F1119" s="105" t="s">
        <v>924</v>
      </c>
      <c r="I1119" s="103" t="s">
        <v>78</v>
      </c>
      <c r="J1119" s="85">
        <f t="shared" si="35"/>
        <v>1116</v>
      </c>
      <c r="K1119" s="85">
        <f t="shared" si="34"/>
        <v>0</v>
      </c>
    </row>
    <row r="1120" spans="1:11" ht="15.75">
      <c r="A1120" s="100">
        <v>1117</v>
      </c>
      <c r="D1120" s="484">
        <v>162526944</v>
      </c>
      <c r="E1120" s="85" t="s">
        <v>2716</v>
      </c>
      <c r="F1120" s="105" t="s">
        <v>328</v>
      </c>
      <c r="I1120" s="103" t="s">
        <v>78</v>
      </c>
      <c r="J1120" s="85">
        <f t="shared" si="35"/>
        <v>1117</v>
      </c>
      <c r="K1120" s="85">
        <f t="shared" si="34"/>
        <v>0</v>
      </c>
    </row>
    <row r="1121" spans="1:11" ht="15.75">
      <c r="A1121" s="100">
        <v>1118</v>
      </c>
      <c r="D1121" s="484">
        <v>162353996</v>
      </c>
      <c r="E1121" s="85" t="s">
        <v>668</v>
      </c>
      <c r="F1121" s="105" t="s">
        <v>331</v>
      </c>
      <c r="I1121" s="103" t="s">
        <v>78</v>
      </c>
      <c r="J1121" s="85">
        <f t="shared" si="35"/>
        <v>1118</v>
      </c>
      <c r="K1121" s="85">
        <f t="shared" si="34"/>
        <v>0</v>
      </c>
    </row>
    <row r="1122" spans="1:11" ht="15.75">
      <c r="A1122" s="100">
        <v>1119</v>
      </c>
      <c r="D1122" s="484">
        <v>162524185</v>
      </c>
      <c r="E1122" s="85" t="s">
        <v>2193</v>
      </c>
      <c r="F1122" s="105" t="s">
        <v>428</v>
      </c>
      <c r="I1122" s="103" t="s">
        <v>78</v>
      </c>
      <c r="J1122" s="85">
        <f t="shared" si="35"/>
        <v>1119</v>
      </c>
      <c r="K1122" s="85">
        <f t="shared" si="34"/>
        <v>0</v>
      </c>
    </row>
    <row r="1123" spans="1:11" ht="15.75">
      <c r="A1123" s="100">
        <v>1120</v>
      </c>
      <c r="D1123" s="484">
        <v>162524464</v>
      </c>
      <c r="E1123" s="85" t="s">
        <v>2462</v>
      </c>
      <c r="F1123" s="105" t="s">
        <v>428</v>
      </c>
      <c r="I1123" s="103" t="s">
        <v>78</v>
      </c>
      <c r="J1123" s="85">
        <f t="shared" si="35"/>
        <v>1120</v>
      </c>
      <c r="K1123" s="85">
        <f t="shared" si="34"/>
        <v>0</v>
      </c>
    </row>
    <row r="1124" spans="1:11" ht="15.75">
      <c r="A1124" s="100">
        <v>1121</v>
      </c>
      <c r="D1124" s="484">
        <v>162333817</v>
      </c>
      <c r="E1124" s="85" t="s">
        <v>210</v>
      </c>
      <c r="F1124" s="105" t="s">
        <v>786</v>
      </c>
      <c r="I1124" s="103" t="s">
        <v>78</v>
      </c>
      <c r="J1124" s="85">
        <f t="shared" si="35"/>
        <v>1121</v>
      </c>
      <c r="K1124" s="85">
        <f t="shared" si="34"/>
        <v>0</v>
      </c>
    </row>
    <row r="1125" spans="1:11" ht="15.75">
      <c r="A1125" s="100">
        <v>1122</v>
      </c>
      <c r="D1125" s="484">
        <v>162524465</v>
      </c>
      <c r="E1125" s="85" t="s">
        <v>2966</v>
      </c>
      <c r="F1125" s="105" t="s">
        <v>428</v>
      </c>
      <c r="I1125" s="103" t="s">
        <v>78</v>
      </c>
      <c r="J1125" s="85">
        <f t="shared" si="35"/>
        <v>1122</v>
      </c>
      <c r="K1125" s="85">
        <f t="shared" si="34"/>
        <v>0</v>
      </c>
    </row>
    <row r="1126" spans="1:11" ht="15.75">
      <c r="A1126" s="100">
        <v>1123</v>
      </c>
      <c r="D1126" s="484">
        <v>162524466</v>
      </c>
      <c r="E1126" s="85" t="s">
        <v>2281</v>
      </c>
      <c r="F1126" s="105" t="s">
        <v>683</v>
      </c>
      <c r="I1126" s="103" t="s">
        <v>78</v>
      </c>
      <c r="J1126" s="85">
        <f t="shared" si="35"/>
        <v>1123</v>
      </c>
      <c r="K1126" s="85">
        <f t="shared" si="34"/>
        <v>0</v>
      </c>
    </row>
    <row r="1127" spans="1:11" ht="15.75">
      <c r="A1127" s="100">
        <v>1124</v>
      </c>
      <c r="D1127" s="484">
        <v>162524467</v>
      </c>
      <c r="E1127" s="85" t="s">
        <v>585</v>
      </c>
      <c r="F1127" s="105" t="s">
        <v>751</v>
      </c>
      <c r="I1127" s="103" t="s">
        <v>78</v>
      </c>
      <c r="J1127" s="85">
        <f t="shared" si="35"/>
        <v>1124</v>
      </c>
      <c r="K1127" s="85">
        <f t="shared" si="34"/>
        <v>0</v>
      </c>
    </row>
    <row r="1128" spans="1:11" ht="15.75">
      <c r="A1128" s="100">
        <v>1125</v>
      </c>
      <c r="D1128" s="484">
        <v>162524214</v>
      </c>
      <c r="E1128" s="85" t="s">
        <v>330</v>
      </c>
      <c r="F1128" s="105" t="s">
        <v>437</v>
      </c>
      <c r="I1128" s="103" t="s">
        <v>78</v>
      </c>
      <c r="J1128" s="85">
        <f t="shared" si="35"/>
        <v>1125</v>
      </c>
      <c r="K1128" s="85">
        <f t="shared" si="34"/>
        <v>0</v>
      </c>
    </row>
    <row r="1129" spans="1:11" ht="15.75">
      <c r="A1129" s="100">
        <v>1126</v>
      </c>
      <c r="D1129" s="484">
        <v>162524468</v>
      </c>
      <c r="E1129" s="85" t="s">
        <v>452</v>
      </c>
      <c r="F1129" s="105" t="s">
        <v>437</v>
      </c>
      <c r="I1129" s="103" t="s">
        <v>78</v>
      </c>
      <c r="J1129" s="85">
        <f t="shared" si="35"/>
        <v>1126</v>
      </c>
      <c r="K1129" s="85">
        <f t="shared" si="34"/>
        <v>0</v>
      </c>
    </row>
    <row r="1130" spans="1:11" ht="15.75">
      <c r="A1130" s="100">
        <v>1127</v>
      </c>
      <c r="D1130" s="484">
        <v>162524226</v>
      </c>
      <c r="E1130" s="85" t="s">
        <v>1358</v>
      </c>
      <c r="F1130" s="105" t="s">
        <v>514</v>
      </c>
      <c r="I1130" s="103" t="s">
        <v>78</v>
      </c>
      <c r="J1130" s="85">
        <f t="shared" si="35"/>
        <v>1127</v>
      </c>
      <c r="K1130" s="85">
        <f t="shared" si="34"/>
        <v>0</v>
      </c>
    </row>
    <row r="1131" spans="1:11" ht="15.75">
      <c r="A1131" s="100">
        <v>1128</v>
      </c>
      <c r="D1131" s="484">
        <v>162336438</v>
      </c>
      <c r="E1131" s="85" t="s">
        <v>2967</v>
      </c>
      <c r="F1131" s="105" t="s">
        <v>221</v>
      </c>
      <c r="I1131" s="103" t="s">
        <v>78</v>
      </c>
      <c r="J1131" s="85">
        <f t="shared" si="35"/>
        <v>1128</v>
      </c>
      <c r="K1131" s="85">
        <f t="shared" si="34"/>
        <v>0</v>
      </c>
    </row>
    <row r="1132" spans="1:11" ht="15.75">
      <c r="A1132" s="100">
        <v>1129</v>
      </c>
      <c r="D1132" s="484">
        <v>162354017</v>
      </c>
      <c r="E1132" s="85" t="s">
        <v>2968</v>
      </c>
      <c r="F1132" s="105" t="s">
        <v>2557</v>
      </c>
      <c r="I1132" s="103" t="s">
        <v>78</v>
      </c>
      <c r="J1132" s="85">
        <f t="shared" si="35"/>
        <v>1129</v>
      </c>
      <c r="K1132" s="85">
        <f t="shared" si="34"/>
        <v>0</v>
      </c>
    </row>
    <row r="1133" spans="1:11" ht="15.75">
      <c r="A1133" s="100">
        <v>1130</v>
      </c>
      <c r="D1133" s="484">
        <v>162524237</v>
      </c>
      <c r="E1133" s="85" t="s">
        <v>2969</v>
      </c>
      <c r="F1133" s="105" t="s">
        <v>233</v>
      </c>
      <c r="I1133" s="103" t="s">
        <v>78</v>
      </c>
      <c r="J1133" s="85">
        <f t="shared" si="35"/>
        <v>1130</v>
      </c>
      <c r="K1133" s="85">
        <f t="shared" si="34"/>
        <v>0</v>
      </c>
    </row>
    <row r="1134" spans="1:11" ht="15.75">
      <c r="A1134" s="100">
        <v>1131</v>
      </c>
      <c r="D1134" s="484">
        <v>162524470</v>
      </c>
      <c r="E1134" s="85" t="s">
        <v>278</v>
      </c>
      <c r="F1134" s="105" t="s">
        <v>233</v>
      </c>
      <c r="I1134" s="103" t="s">
        <v>78</v>
      </c>
      <c r="J1134" s="85">
        <f t="shared" si="35"/>
        <v>1131</v>
      </c>
      <c r="K1134" s="85">
        <f t="shared" si="34"/>
        <v>0</v>
      </c>
    </row>
    <row r="1135" spans="1:11" ht="15.75">
      <c r="A1135" s="100">
        <v>1132</v>
      </c>
      <c r="D1135" s="484">
        <v>162524241</v>
      </c>
      <c r="E1135" s="85" t="s">
        <v>2970</v>
      </c>
      <c r="F1135" s="105" t="s">
        <v>1918</v>
      </c>
      <c r="I1135" s="103" t="s">
        <v>78</v>
      </c>
      <c r="J1135" s="85">
        <f t="shared" si="35"/>
        <v>1132</v>
      </c>
      <c r="K1135" s="85">
        <f t="shared" si="34"/>
        <v>0</v>
      </c>
    </row>
    <row r="1136" spans="1:11" ht="15.75">
      <c r="A1136" s="100">
        <v>1133</v>
      </c>
      <c r="D1136" s="484">
        <v>162524242</v>
      </c>
      <c r="E1136" s="85" t="s">
        <v>2971</v>
      </c>
      <c r="F1136" s="105" t="s">
        <v>1918</v>
      </c>
      <c r="I1136" s="103" t="s">
        <v>78</v>
      </c>
      <c r="J1136" s="85">
        <f t="shared" si="35"/>
        <v>1133</v>
      </c>
      <c r="K1136" s="85">
        <f t="shared" si="34"/>
        <v>0</v>
      </c>
    </row>
    <row r="1137" spans="1:11" ht="15.75">
      <c r="A1137" s="100">
        <v>1134</v>
      </c>
      <c r="D1137" s="484">
        <v>162354026</v>
      </c>
      <c r="E1137" s="85" t="s">
        <v>611</v>
      </c>
      <c r="F1137" s="105" t="s">
        <v>238</v>
      </c>
      <c r="I1137" s="103" t="s">
        <v>78</v>
      </c>
      <c r="J1137" s="85">
        <f t="shared" si="35"/>
        <v>1134</v>
      </c>
      <c r="K1137" s="85">
        <f t="shared" si="34"/>
        <v>0</v>
      </c>
    </row>
    <row r="1138" spans="1:11" ht="15.75">
      <c r="A1138" s="100">
        <v>1135</v>
      </c>
      <c r="D1138" s="484">
        <v>162524247</v>
      </c>
      <c r="E1138" s="85" t="s">
        <v>2972</v>
      </c>
      <c r="F1138" s="105" t="s">
        <v>238</v>
      </c>
      <c r="I1138" s="103" t="s">
        <v>78</v>
      </c>
      <c r="J1138" s="85">
        <f t="shared" si="35"/>
        <v>1135</v>
      </c>
      <c r="K1138" s="85">
        <f t="shared" si="34"/>
        <v>0</v>
      </c>
    </row>
    <row r="1139" spans="1:11" ht="15.75">
      <c r="A1139" s="100">
        <v>1136</v>
      </c>
      <c r="D1139" s="484">
        <v>162524471</v>
      </c>
      <c r="E1139" s="85" t="s">
        <v>2973</v>
      </c>
      <c r="F1139" s="105" t="s">
        <v>238</v>
      </c>
      <c r="I1139" s="103" t="s">
        <v>78</v>
      </c>
      <c r="J1139" s="85">
        <f t="shared" si="35"/>
        <v>1136</v>
      </c>
      <c r="K1139" s="85">
        <f t="shared" si="34"/>
        <v>0</v>
      </c>
    </row>
    <row r="1140" spans="1:11" ht="15.75">
      <c r="A1140" s="100">
        <v>1137</v>
      </c>
      <c r="D1140" s="484">
        <v>162524472</v>
      </c>
      <c r="E1140" s="85" t="s">
        <v>2845</v>
      </c>
      <c r="F1140" s="105" t="s">
        <v>238</v>
      </c>
      <c r="I1140" s="103" t="s">
        <v>78</v>
      </c>
      <c r="J1140" s="85">
        <f t="shared" si="35"/>
        <v>1137</v>
      </c>
      <c r="K1140" s="85">
        <f t="shared" si="34"/>
        <v>0</v>
      </c>
    </row>
    <row r="1141" spans="1:11" ht="15.75">
      <c r="A1141" s="100">
        <v>1138</v>
      </c>
      <c r="D1141" s="484">
        <v>162527613</v>
      </c>
      <c r="E1141" s="85" t="s">
        <v>2974</v>
      </c>
      <c r="F1141" s="105" t="s">
        <v>238</v>
      </c>
      <c r="I1141" s="103" t="s">
        <v>78</v>
      </c>
      <c r="J1141" s="85">
        <f t="shared" si="35"/>
        <v>1138</v>
      </c>
      <c r="K1141" s="85">
        <f t="shared" si="34"/>
        <v>0</v>
      </c>
    </row>
    <row r="1142" spans="1:11" ht="15.75">
      <c r="A1142" s="100">
        <v>1139</v>
      </c>
      <c r="D1142" s="484">
        <v>162524256</v>
      </c>
      <c r="E1142" s="85" t="s">
        <v>2975</v>
      </c>
      <c r="F1142" s="105" t="s">
        <v>241</v>
      </c>
      <c r="I1142" s="103" t="s">
        <v>78</v>
      </c>
      <c r="J1142" s="85">
        <f t="shared" si="35"/>
        <v>1139</v>
      </c>
      <c r="K1142" s="85">
        <f t="shared" si="34"/>
        <v>0</v>
      </c>
    </row>
    <row r="1143" spans="1:11" ht="15.75">
      <c r="A1143" s="100">
        <v>1140</v>
      </c>
      <c r="D1143" s="484">
        <v>162524473</v>
      </c>
      <c r="E1143" s="85" t="s">
        <v>2976</v>
      </c>
      <c r="F1143" s="105" t="s">
        <v>829</v>
      </c>
      <c r="I1143" s="103" t="s">
        <v>78</v>
      </c>
      <c r="J1143" s="85">
        <f t="shared" si="35"/>
        <v>1140</v>
      </c>
      <c r="K1143" s="85">
        <f t="shared" si="34"/>
        <v>0</v>
      </c>
    </row>
    <row r="1144" spans="1:11" ht="15.75">
      <c r="A1144" s="100">
        <v>1141</v>
      </c>
      <c r="D1144" s="484">
        <v>162524261</v>
      </c>
      <c r="E1144" s="85" t="s">
        <v>304</v>
      </c>
      <c r="F1144" s="105" t="s">
        <v>2977</v>
      </c>
      <c r="I1144" s="103" t="s">
        <v>78</v>
      </c>
      <c r="J1144" s="85">
        <f t="shared" si="35"/>
        <v>1141</v>
      </c>
      <c r="K1144" s="85">
        <f t="shared" si="34"/>
        <v>0</v>
      </c>
    </row>
    <row r="1145" spans="1:11" ht="15.75">
      <c r="A1145" s="100">
        <v>1142</v>
      </c>
      <c r="D1145" s="484">
        <v>162524474</v>
      </c>
      <c r="E1145" s="85" t="s">
        <v>2978</v>
      </c>
      <c r="F1145" s="105" t="s">
        <v>139</v>
      </c>
      <c r="I1145" s="103" t="s">
        <v>78</v>
      </c>
      <c r="J1145" s="85">
        <f t="shared" si="35"/>
        <v>1142</v>
      </c>
      <c r="K1145" s="85">
        <f t="shared" si="34"/>
        <v>0</v>
      </c>
    </row>
    <row r="1146" spans="1:11" ht="15.75">
      <c r="A1146" s="100">
        <v>1143</v>
      </c>
      <c r="D1146" s="484">
        <v>162524275</v>
      </c>
      <c r="E1146" s="85" t="s">
        <v>2979</v>
      </c>
      <c r="F1146" s="105" t="s">
        <v>448</v>
      </c>
      <c r="I1146" s="103" t="s">
        <v>78</v>
      </c>
      <c r="J1146" s="85">
        <f t="shared" si="35"/>
        <v>1143</v>
      </c>
      <c r="K1146" s="85">
        <f t="shared" si="34"/>
        <v>0</v>
      </c>
    </row>
    <row r="1147" spans="1:11" ht="15.75">
      <c r="A1147" s="100">
        <v>1144</v>
      </c>
      <c r="D1147" s="484">
        <v>162524475</v>
      </c>
      <c r="E1147" s="85" t="s">
        <v>1464</v>
      </c>
      <c r="F1147" s="105" t="s">
        <v>448</v>
      </c>
      <c r="I1147" s="103" t="s">
        <v>78</v>
      </c>
      <c r="J1147" s="85">
        <f t="shared" si="35"/>
        <v>1144</v>
      </c>
      <c r="K1147" s="85">
        <f t="shared" si="34"/>
        <v>0</v>
      </c>
    </row>
    <row r="1148" spans="1:11" ht="15.75">
      <c r="A1148" s="100">
        <v>1145</v>
      </c>
      <c r="D1148" s="484">
        <v>162356444</v>
      </c>
      <c r="E1148" s="85" t="s">
        <v>2980</v>
      </c>
      <c r="F1148" s="105" t="s">
        <v>1089</v>
      </c>
      <c r="I1148" s="103" t="s">
        <v>78</v>
      </c>
      <c r="J1148" s="85">
        <f t="shared" si="35"/>
        <v>1145</v>
      </c>
      <c r="K1148" s="85">
        <f t="shared" si="34"/>
        <v>0</v>
      </c>
    </row>
    <row r="1149" spans="1:11" ht="15.75">
      <c r="A1149" s="100">
        <v>1146</v>
      </c>
      <c r="D1149" s="484">
        <v>162526448</v>
      </c>
      <c r="E1149" s="85" t="s">
        <v>2981</v>
      </c>
      <c r="F1149" s="105" t="s">
        <v>1089</v>
      </c>
      <c r="I1149" s="103" t="s">
        <v>78</v>
      </c>
      <c r="J1149" s="85">
        <f t="shared" si="35"/>
        <v>1146</v>
      </c>
      <c r="K1149" s="85">
        <f t="shared" si="34"/>
        <v>0</v>
      </c>
    </row>
    <row r="1150" spans="1:11" ht="15.75">
      <c r="A1150" s="100">
        <v>1147</v>
      </c>
      <c r="D1150" s="484">
        <v>162524279</v>
      </c>
      <c r="E1150" s="85" t="s">
        <v>385</v>
      </c>
      <c r="F1150" s="105" t="s">
        <v>453</v>
      </c>
      <c r="I1150" s="103" t="s">
        <v>78</v>
      </c>
      <c r="J1150" s="85">
        <f t="shared" si="35"/>
        <v>1147</v>
      </c>
      <c r="K1150" s="85">
        <f t="shared" si="34"/>
        <v>0</v>
      </c>
    </row>
    <row r="1151" spans="1:11" ht="15.75">
      <c r="A1151" s="100">
        <v>1148</v>
      </c>
      <c r="D1151" s="484">
        <v>162524477</v>
      </c>
      <c r="E1151" s="85" t="s">
        <v>2982</v>
      </c>
      <c r="F1151" s="105" t="s">
        <v>459</v>
      </c>
      <c r="I1151" s="103" t="s">
        <v>78</v>
      </c>
      <c r="J1151" s="85">
        <f t="shared" si="35"/>
        <v>1148</v>
      </c>
      <c r="K1151" s="85">
        <f t="shared" si="34"/>
        <v>0</v>
      </c>
    </row>
    <row r="1152" spans="1:11" ht="15.75">
      <c r="A1152" s="100">
        <v>1149</v>
      </c>
      <c r="D1152" s="484">
        <v>162524292</v>
      </c>
      <c r="E1152" s="85" t="s">
        <v>2983</v>
      </c>
      <c r="F1152" s="105" t="s">
        <v>345</v>
      </c>
      <c r="I1152" s="103" t="s">
        <v>78</v>
      </c>
      <c r="J1152" s="85">
        <f t="shared" si="35"/>
        <v>1149</v>
      </c>
      <c r="K1152" s="85">
        <f t="shared" si="34"/>
        <v>0</v>
      </c>
    </row>
    <row r="1153" spans="1:11" ht="15.75">
      <c r="A1153" s="100">
        <v>1150</v>
      </c>
      <c r="D1153" s="484">
        <v>162524478</v>
      </c>
      <c r="E1153" s="85" t="s">
        <v>700</v>
      </c>
      <c r="F1153" s="105" t="s">
        <v>345</v>
      </c>
      <c r="I1153" s="103" t="s">
        <v>78</v>
      </c>
      <c r="J1153" s="85">
        <f t="shared" si="35"/>
        <v>1150</v>
      </c>
      <c r="K1153" s="85">
        <f t="shared" si="34"/>
        <v>0</v>
      </c>
    </row>
    <row r="1154" spans="1:11" ht="15.75">
      <c r="A1154" s="100">
        <v>1151</v>
      </c>
      <c r="D1154" s="484">
        <v>162524479</v>
      </c>
      <c r="E1154" s="85" t="s">
        <v>2984</v>
      </c>
      <c r="F1154" s="105" t="s">
        <v>345</v>
      </c>
      <c r="I1154" s="103" t="s">
        <v>78</v>
      </c>
      <c r="J1154" s="85">
        <f t="shared" si="35"/>
        <v>1151</v>
      </c>
      <c r="K1154" s="85">
        <f t="shared" si="34"/>
        <v>0</v>
      </c>
    </row>
    <row r="1155" spans="1:11" ht="15.75">
      <c r="A1155" s="100">
        <v>1152</v>
      </c>
      <c r="D1155" s="484">
        <v>162524480</v>
      </c>
      <c r="E1155" s="85" t="s">
        <v>350</v>
      </c>
      <c r="F1155" s="105" t="s">
        <v>345</v>
      </c>
      <c r="I1155" s="103" t="s">
        <v>78</v>
      </c>
      <c r="J1155" s="85">
        <f t="shared" si="35"/>
        <v>1152</v>
      </c>
      <c r="K1155" s="85">
        <f t="shared" si="34"/>
        <v>0</v>
      </c>
    </row>
    <row r="1156" spans="1:11" ht="15.75">
      <c r="A1156" s="100">
        <v>1153</v>
      </c>
      <c r="D1156" s="484">
        <v>162314658</v>
      </c>
      <c r="E1156" s="85" t="s">
        <v>2985</v>
      </c>
      <c r="F1156" s="105" t="s">
        <v>2986</v>
      </c>
      <c r="I1156" s="103" t="s">
        <v>78</v>
      </c>
      <c r="J1156" s="85">
        <f t="shared" si="35"/>
        <v>1153</v>
      </c>
      <c r="K1156" s="85">
        <f t="shared" ref="K1156:K1219" si="36">COUNTIF($D$4:$D$889,D1156)</f>
        <v>0</v>
      </c>
    </row>
    <row r="1157" spans="1:11" ht="15.75">
      <c r="A1157" s="100">
        <v>1154</v>
      </c>
      <c r="D1157" s="484">
        <v>152324240</v>
      </c>
      <c r="E1157" s="85" t="s">
        <v>2056</v>
      </c>
      <c r="F1157" s="105" t="s">
        <v>254</v>
      </c>
      <c r="I1157" s="103" t="s">
        <v>78</v>
      </c>
      <c r="J1157" s="85">
        <f t="shared" ref="J1157:J1220" si="37">IF(H1157&lt;&gt;H1156,1,J1156+1)</f>
        <v>1154</v>
      </c>
      <c r="K1157" s="85">
        <f t="shared" si="36"/>
        <v>0</v>
      </c>
    </row>
    <row r="1158" spans="1:11" ht="15.75">
      <c r="A1158" s="100">
        <v>1155</v>
      </c>
      <c r="D1158" s="484">
        <v>162524322</v>
      </c>
      <c r="E1158" s="85" t="s">
        <v>2987</v>
      </c>
      <c r="F1158" s="105" t="s">
        <v>121</v>
      </c>
      <c r="I1158" s="103" t="s">
        <v>78</v>
      </c>
      <c r="J1158" s="85">
        <f t="shared" si="37"/>
        <v>1155</v>
      </c>
      <c r="K1158" s="85">
        <f t="shared" si="36"/>
        <v>0</v>
      </c>
    </row>
    <row r="1159" spans="1:11" ht="15.75">
      <c r="A1159" s="100">
        <v>1156</v>
      </c>
      <c r="D1159" s="484">
        <v>162524482</v>
      </c>
      <c r="E1159" s="85" t="s">
        <v>2988</v>
      </c>
      <c r="F1159" s="105" t="s">
        <v>121</v>
      </c>
      <c r="I1159" s="103" t="s">
        <v>78</v>
      </c>
      <c r="J1159" s="85">
        <f t="shared" si="37"/>
        <v>1156</v>
      </c>
      <c r="K1159" s="85">
        <f t="shared" si="36"/>
        <v>0</v>
      </c>
    </row>
    <row r="1160" spans="1:11" ht="15.75">
      <c r="A1160" s="100">
        <v>1157</v>
      </c>
      <c r="D1160" s="484">
        <v>162524484</v>
      </c>
      <c r="E1160" s="85" t="s">
        <v>2989</v>
      </c>
      <c r="F1160" s="105" t="s">
        <v>358</v>
      </c>
      <c r="I1160" s="103" t="s">
        <v>78</v>
      </c>
      <c r="J1160" s="85">
        <f t="shared" si="37"/>
        <v>1157</v>
      </c>
      <c r="K1160" s="85">
        <f t="shared" si="36"/>
        <v>0</v>
      </c>
    </row>
    <row r="1161" spans="1:11" ht="15.75">
      <c r="A1161" s="100">
        <v>1158</v>
      </c>
      <c r="D1161" s="484">
        <v>162524485</v>
      </c>
      <c r="E1161" s="85" t="s">
        <v>2990</v>
      </c>
      <c r="F1161" s="105" t="s">
        <v>265</v>
      </c>
      <c r="I1161" s="103" t="s">
        <v>78</v>
      </c>
      <c r="J1161" s="85">
        <f t="shared" si="37"/>
        <v>1158</v>
      </c>
      <c r="K1161" s="85">
        <f t="shared" si="36"/>
        <v>0</v>
      </c>
    </row>
    <row r="1162" spans="1:11" ht="15.75">
      <c r="A1162" s="100">
        <v>1159</v>
      </c>
      <c r="D1162" s="484">
        <v>162526952</v>
      </c>
      <c r="E1162" s="85" t="s">
        <v>2991</v>
      </c>
      <c r="F1162" s="105" t="s">
        <v>270</v>
      </c>
      <c r="I1162" s="103" t="s">
        <v>78</v>
      </c>
      <c r="J1162" s="85">
        <f t="shared" si="37"/>
        <v>1159</v>
      </c>
      <c r="K1162" s="85">
        <f t="shared" si="36"/>
        <v>0</v>
      </c>
    </row>
    <row r="1163" spans="1:11" ht="15.75">
      <c r="A1163" s="100">
        <v>1160</v>
      </c>
      <c r="D1163" s="484">
        <v>162524487</v>
      </c>
      <c r="E1163" s="85" t="s">
        <v>661</v>
      </c>
      <c r="F1163" s="105" t="s">
        <v>539</v>
      </c>
      <c r="I1163" s="103" t="s">
        <v>78</v>
      </c>
      <c r="J1163" s="85">
        <f t="shared" si="37"/>
        <v>1160</v>
      </c>
      <c r="K1163" s="85">
        <f t="shared" si="36"/>
        <v>0</v>
      </c>
    </row>
    <row r="1164" spans="1:11" ht="15.75">
      <c r="A1164" s="100">
        <v>1161</v>
      </c>
      <c r="D1164" s="484">
        <v>162223407</v>
      </c>
      <c r="E1164" s="85" t="s">
        <v>210</v>
      </c>
      <c r="F1164" s="105" t="s">
        <v>282</v>
      </c>
      <c r="I1164" s="103" t="s">
        <v>78</v>
      </c>
      <c r="J1164" s="85">
        <f t="shared" si="37"/>
        <v>1161</v>
      </c>
      <c r="K1164" s="85">
        <f t="shared" si="36"/>
        <v>0</v>
      </c>
    </row>
    <row r="1165" spans="1:11" ht="15.75">
      <c r="A1165" s="100">
        <v>1162</v>
      </c>
      <c r="D1165" s="484">
        <v>162524353</v>
      </c>
      <c r="E1165" s="85" t="s">
        <v>2992</v>
      </c>
      <c r="F1165" s="105" t="s">
        <v>2563</v>
      </c>
      <c r="I1165" s="103" t="s">
        <v>78</v>
      </c>
      <c r="J1165" s="85">
        <f t="shared" si="37"/>
        <v>1162</v>
      </c>
      <c r="K1165" s="85">
        <f t="shared" si="36"/>
        <v>0</v>
      </c>
    </row>
    <row r="1166" spans="1:11" ht="15.75">
      <c r="A1166" s="100">
        <v>1163</v>
      </c>
      <c r="D1166" s="484">
        <v>162354072</v>
      </c>
      <c r="E1166" s="85" t="s">
        <v>2993</v>
      </c>
      <c r="F1166" s="105" t="s">
        <v>546</v>
      </c>
      <c r="I1166" s="103" t="s">
        <v>78</v>
      </c>
      <c r="J1166" s="85">
        <f t="shared" si="37"/>
        <v>1163</v>
      </c>
      <c r="K1166" s="85">
        <f t="shared" si="36"/>
        <v>0</v>
      </c>
    </row>
    <row r="1167" spans="1:11" ht="15.75">
      <c r="A1167" s="100">
        <v>1164</v>
      </c>
      <c r="D1167" s="484">
        <v>162524362</v>
      </c>
      <c r="E1167" s="85" t="s">
        <v>2994</v>
      </c>
      <c r="F1167" s="105" t="s">
        <v>546</v>
      </c>
      <c r="I1167" s="103" t="s">
        <v>78</v>
      </c>
      <c r="J1167" s="85">
        <f t="shared" si="37"/>
        <v>1164</v>
      </c>
      <c r="K1167" s="85">
        <f t="shared" si="36"/>
        <v>0</v>
      </c>
    </row>
    <row r="1168" spans="1:11" ht="15.75">
      <c r="A1168" s="100">
        <v>1165</v>
      </c>
      <c r="D1168" s="484">
        <v>162524489</v>
      </c>
      <c r="E1168" s="85" t="s">
        <v>1559</v>
      </c>
      <c r="F1168" s="105" t="s">
        <v>546</v>
      </c>
      <c r="I1168" s="103" t="s">
        <v>78</v>
      </c>
      <c r="J1168" s="85">
        <f t="shared" si="37"/>
        <v>1165</v>
      </c>
      <c r="K1168" s="85">
        <f t="shared" si="36"/>
        <v>0</v>
      </c>
    </row>
    <row r="1169" spans="1:11" ht="15.75">
      <c r="A1169" s="100">
        <v>1166</v>
      </c>
      <c r="D1169" s="484">
        <v>162524490</v>
      </c>
      <c r="E1169" s="85" t="s">
        <v>1497</v>
      </c>
      <c r="F1169" s="105" t="s">
        <v>546</v>
      </c>
      <c r="I1169" s="103" t="s">
        <v>78</v>
      </c>
      <c r="J1169" s="85">
        <f t="shared" si="37"/>
        <v>1166</v>
      </c>
      <c r="K1169" s="85">
        <f t="shared" si="36"/>
        <v>0</v>
      </c>
    </row>
    <row r="1170" spans="1:11" ht="15.75">
      <c r="A1170" s="100">
        <v>1167</v>
      </c>
      <c r="D1170" s="484">
        <v>162314783</v>
      </c>
      <c r="E1170" s="85" t="s">
        <v>471</v>
      </c>
      <c r="F1170" s="105" t="s">
        <v>1176</v>
      </c>
      <c r="I1170" s="103" t="s">
        <v>78</v>
      </c>
      <c r="J1170" s="85">
        <f t="shared" si="37"/>
        <v>1167</v>
      </c>
      <c r="K1170" s="85">
        <f t="shared" si="36"/>
        <v>0</v>
      </c>
    </row>
    <row r="1171" spans="1:11" ht="15.75">
      <c r="A1171" s="100">
        <v>1168</v>
      </c>
      <c r="D1171" s="484">
        <v>162524491</v>
      </c>
      <c r="E1171" s="85" t="s">
        <v>2494</v>
      </c>
      <c r="F1171" s="105" t="s">
        <v>1176</v>
      </c>
      <c r="I1171" s="103" t="s">
        <v>78</v>
      </c>
      <c r="J1171" s="85">
        <f t="shared" si="37"/>
        <v>1168</v>
      </c>
      <c r="K1171" s="85">
        <f t="shared" si="36"/>
        <v>0</v>
      </c>
    </row>
    <row r="1172" spans="1:11" ht="15.75">
      <c r="A1172" s="100">
        <v>1169</v>
      </c>
      <c r="D1172" s="484">
        <v>162524383</v>
      </c>
      <c r="E1172" s="85" t="s">
        <v>2987</v>
      </c>
      <c r="F1172" s="105" t="s">
        <v>288</v>
      </c>
      <c r="I1172" s="103" t="s">
        <v>78</v>
      </c>
      <c r="J1172" s="85">
        <f t="shared" si="37"/>
        <v>1169</v>
      </c>
      <c r="K1172" s="85">
        <f t="shared" si="36"/>
        <v>0</v>
      </c>
    </row>
    <row r="1173" spans="1:11" ht="15.75">
      <c r="A1173" s="100">
        <v>1170</v>
      </c>
      <c r="D1173" s="484">
        <v>162524384</v>
      </c>
      <c r="E1173" s="85" t="s">
        <v>401</v>
      </c>
      <c r="F1173" s="105" t="s">
        <v>288</v>
      </c>
      <c r="I1173" s="103" t="s">
        <v>78</v>
      </c>
      <c r="J1173" s="85">
        <f t="shared" si="37"/>
        <v>1170</v>
      </c>
      <c r="K1173" s="85">
        <f t="shared" si="36"/>
        <v>0</v>
      </c>
    </row>
    <row r="1174" spans="1:11" ht="15.75">
      <c r="A1174" s="100">
        <v>1171</v>
      </c>
      <c r="D1174" s="484">
        <v>162524492</v>
      </c>
      <c r="E1174" s="85" t="s">
        <v>2995</v>
      </c>
      <c r="F1174" s="105" t="s">
        <v>288</v>
      </c>
      <c r="I1174" s="103" t="s">
        <v>78</v>
      </c>
      <c r="J1174" s="85">
        <f t="shared" si="37"/>
        <v>1171</v>
      </c>
      <c r="K1174" s="85">
        <f t="shared" si="36"/>
        <v>0</v>
      </c>
    </row>
    <row r="1175" spans="1:11" ht="15.75">
      <c r="A1175" s="100">
        <v>1172</v>
      </c>
      <c r="D1175" s="484">
        <v>162524493</v>
      </c>
      <c r="E1175" s="85" t="s">
        <v>791</v>
      </c>
      <c r="F1175" s="105" t="s">
        <v>288</v>
      </c>
      <c r="I1175" s="103" t="s">
        <v>78</v>
      </c>
      <c r="J1175" s="85">
        <f t="shared" si="37"/>
        <v>1172</v>
      </c>
      <c r="K1175" s="85">
        <f t="shared" si="36"/>
        <v>0</v>
      </c>
    </row>
    <row r="1176" spans="1:11" ht="15.75">
      <c r="A1176" s="100">
        <v>1173</v>
      </c>
      <c r="D1176" s="484">
        <v>162524494</v>
      </c>
      <c r="E1176" s="85" t="s">
        <v>2996</v>
      </c>
      <c r="F1176" s="105" t="s">
        <v>548</v>
      </c>
      <c r="I1176" s="103" t="s">
        <v>78</v>
      </c>
      <c r="J1176" s="85">
        <f t="shared" si="37"/>
        <v>1173</v>
      </c>
      <c r="K1176" s="85">
        <f t="shared" si="36"/>
        <v>0</v>
      </c>
    </row>
    <row r="1177" spans="1:11" ht="15.75">
      <c r="A1177" s="100">
        <v>1174</v>
      </c>
      <c r="D1177" s="484">
        <v>162524495</v>
      </c>
      <c r="E1177" s="85" t="s">
        <v>1432</v>
      </c>
      <c r="F1177" s="105" t="s">
        <v>291</v>
      </c>
      <c r="I1177" s="103" t="s">
        <v>78</v>
      </c>
      <c r="J1177" s="85">
        <f t="shared" si="37"/>
        <v>1174</v>
      </c>
      <c r="K1177" s="85">
        <f t="shared" si="36"/>
        <v>0</v>
      </c>
    </row>
    <row r="1178" spans="1:11" ht="15.75">
      <c r="A1178" s="100">
        <v>1175</v>
      </c>
      <c r="D1178" s="484">
        <v>162524496</v>
      </c>
      <c r="E1178" s="85" t="s">
        <v>2997</v>
      </c>
      <c r="F1178" s="105" t="s">
        <v>553</v>
      </c>
      <c r="I1178" s="103" t="s">
        <v>78</v>
      </c>
      <c r="J1178" s="85">
        <f t="shared" si="37"/>
        <v>1175</v>
      </c>
      <c r="K1178" s="85">
        <f t="shared" si="36"/>
        <v>0</v>
      </c>
    </row>
    <row r="1179" spans="1:11" ht="15.75">
      <c r="A1179" s="100">
        <v>1176</v>
      </c>
      <c r="D1179" s="484">
        <v>162524391</v>
      </c>
      <c r="E1179" s="85" t="s">
        <v>855</v>
      </c>
      <c r="F1179" s="105" t="s">
        <v>396</v>
      </c>
      <c r="I1179" s="103" t="s">
        <v>78</v>
      </c>
      <c r="J1179" s="85">
        <f t="shared" si="37"/>
        <v>1176</v>
      </c>
      <c r="K1179" s="85">
        <f t="shared" si="36"/>
        <v>0</v>
      </c>
    </row>
    <row r="1180" spans="1:11" ht="15.75">
      <c r="A1180" s="100">
        <v>1177</v>
      </c>
      <c r="D1180" s="484">
        <v>162524396</v>
      </c>
      <c r="E1180" s="85" t="s">
        <v>2998</v>
      </c>
      <c r="F1180" s="105" t="s">
        <v>964</v>
      </c>
      <c r="I1180" s="103" t="s">
        <v>78</v>
      </c>
      <c r="J1180" s="85">
        <f t="shared" si="37"/>
        <v>1177</v>
      </c>
      <c r="K1180" s="85">
        <f t="shared" si="36"/>
        <v>0</v>
      </c>
    </row>
    <row r="1181" spans="1:11" ht="15.75">
      <c r="A1181" s="100">
        <v>1178</v>
      </c>
      <c r="D1181" s="484">
        <v>162524497</v>
      </c>
      <c r="E1181" s="85" t="s">
        <v>1993</v>
      </c>
      <c r="F1181" s="105" t="s">
        <v>294</v>
      </c>
      <c r="I1181" s="103" t="s">
        <v>78</v>
      </c>
      <c r="J1181" s="85">
        <f t="shared" si="37"/>
        <v>1178</v>
      </c>
      <c r="K1181" s="85">
        <f t="shared" si="36"/>
        <v>0</v>
      </c>
    </row>
    <row r="1182" spans="1:11" ht="15.75">
      <c r="A1182" s="100">
        <v>1179</v>
      </c>
      <c r="D1182" s="484">
        <v>162524498</v>
      </c>
      <c r="E1182" s="85" t="s">
        <v>281</v>
      </c>
      <c r="F1182" s="105" t="s">
        <v>556</v>
      </c>
      <c r="I1182" s="103" t="s">
        <v>78</v>
      </c>
      <c r="J1182" s="85">
        <f t="shared" si="37"/>
        <v>1179</v>
      </c>
      <c r="K1182" s="85">
        <f t="shared" si="36"/>
        <v>0</v>
      </c>
    </row>
    <row r="1183" spans="1:11" ht="15.75">
      <c r="A1183" s="100">
        <v>1180</v>
      </c>
      <c r="D1183" s="484">
        <v>162524499</v>
      </c>
      <c r="E1183" s="85" t="s">
        <v>2999</v>
      </c>
      <c r="F1183" s="105" t="s">
        <v>2486</v>
      </c>
      <c r="I1183" s="103" t="s">
        <v>78</v>
      </c>
      <c r="J1183" s="85">
        <f t="shared" si="37"/>
        <v>1180</v>
      </c>
      <c r="K1183" s="85">
        <f t="shared" si="36"/>
        <v>0</v>
      </c>
    </row>
    <row r="1184" spans="1:11" ht="15.75">
      <c r="A1184" s="100">
        <v>1181</v>
      </c>
      <c r="D1184" s="484">
        <v>162524403</v>
      </c>
      <c r="E1184" s="85" t="s">
        <v>3000</v>
      </c>
      <c r="F1184" s="105" t="s">
        <v>657</v>
      </c>
      <c r="I1184" s="103" t="s">
        <v>78</v>
      </c>
      <c r="J1184" s="85">
        <f t="shared" si="37"/>
        <v>1181</v>
      </c>
      <c r="K1184" s="85">
        <f t="shared" si="36"/>
        <v>0</v>
      </c>
    </row>
    <row r="1185" spans="1:11" ht="15.75">
      <c r="A1185" s="100">
        <v>1182</v>
      </c>
      <c r="D1185" s="484">
        <v>162524502</v>
      </c>
      <c r="E1185" s="85" t="s">
        <v>3001</v>
      </c>
      <c r="F1185" s="105" t="s">
        <v>657</v>
      </c>
      <c r="I1185" s="103" t="s">
        <v>78</v>
      </c>
      <c r="J1185" s="85">
        <f t="shared" si="37"/>
        <v>1182</v>
      </c>
      <c r="K1185" s="85">
        <f t="shared" si="36"/>
        <v>0</v>
      </c>
    </row>
    <row r="1186" spans="1:11" ht="15.75">
      <c r="A1186" s="100">
        <v>1183</v>
      </c>
      <c r="D1186" s="484">
        <v>162524401</v>
      </c>
      <c r="E1186" s="85" t="s">
        <v>2308</v>
      </c>
      <c r="F1186" s="105" t="s">
        <v>657</v>
      </c>
      <c r="I1186" s="103" t="s">
        <v>78</v>
      </c>
      <c r="J1186" s="85">
        <f t="shared" si="37"/>
        <v>1183</v>
      </c>
      <c r="K1186" s="85">
        <f t="shared" si="36"/>
        <v>0</v>
      </c>
    </row>
    <row r="1187" spans="1:11" ht="15.75">
      <c r="A1187" s="100">
        <v>1184</v>
      </c>
      <c r="D1187" s="484">
        <v>162524410</v>
      </c>
      <c r="E1187" s="85" t="s">
        <v>3002</v>
      </c>
      <c r="F1187" s="105" t="s">
        <v>660</v>
      </c>
      <c r="I1187" s="103" t="s">
        <v>78</v>
      </c>
      <c r="J1187" s="85">
        <f t="shared" si="37"/>
        <v>1184</v>
      </c>
      <c r="K1187" s="85">
        <f t="shared" si="36"/>
        <v>0</v>
      </c>
    </row>
    <row r="1188" spans="1:11" ht="15.75">
      <c r="A1188" s="100">
        <v>1185</v>
      </c>
      <c r="D1188" s="484">
        <v>162526719</v>
      </c>
      <c r="E1188" s="85" t="s">
        <v>3003</v>
      </c>
      <c r="F1188" s="105" t="s">
        <v>660</v>
      </c>
      <c r="I1188" s="103" t="s">
        <v>78</v>
      </c>
      <c r="J1188" s="85">
        <f t="shared" si="37"/>
        <v>1185</v>
      </c>
      <c r="K1188" s="85">
        <f t="shared" si="36"/>
        <v>0</v>
      </c>
    </row>
    <row r="1189" spans="1:11" ht="15.75">
      <c r="A1189" s="100">
        <v>1186</v>
      </c>
      <c r="D1189" s="484">
        <v>162524503</v>
      </c>
      <c r="E1189" s="85" t="s">
        <v>188</v>
      </c>
      <c r="F1189" s="105" t="s">
        <v>297</v>
      </c>
      <c r="I1189" s="103" t="s">
        <v>78</v>
      </c>
      <c r="J1189" s="85">
        <f t="shared" si="37"/>
        <v>1186</v>
      </c>
      <c r="K1189" s="85">
        <f t="shared" si="36"/>
        <v>0</v>
      </c>
    </row>
    <row r="1190" spans="1:11" ht="15.75">
      <c r="A1190" s="100">
        <v>1187</v>
      </c>
      <c r="D1190" s="484">
        <v>162524504</v>
      </c>
      <c r="E1190" s="85" t="s">
        <v>3004</v>
      </c>
      <c r="F1190" s="105" t="s">
        <v>480</v>
      </c>
      <c r="I1190" s="103" t="s">
        <v>78</v>
      </c>
      <c r="J1190" s="85">
        <f t="shared" si="37"/>
        <v>1187</v>
      </c>
      <c r="K1190" s="85">
        <f t="shared" si="36"/>
        <v>0</v>
      </c>
    </row>
    <row r="1191" spans="1:11" ht="15.75">
      <c r="A1191" s="100">
        <v>1188</v>
      </c>
      <c r="D1191" s="484">
        <v>162524505</v>
      </c>
      <c r="E1191" s="85" t="s">
        <v>1032</v>
      </c>
      <c r="F1191" s="105" t="s">
        <v>480</v>
      </c>
      <c r="I1191" s="103" t="s">
        <v>78</v>
      </c>
      <c r="J1191" s="85">
        <f t="shared" si="37"/>
        <v>1188</v>
      </c>
      <c r="K1191" s="85">
        <f t="shared" si="36"/>
        <v>0</v>
      </c>
    </row>
    <row r="1192" spans="1:11" ht="15.75">
      <c r="A1192" s="100">
        <v>1189</v>
      </c>
      <c r="D1192" s="484">
        <v>162524507</v>
      </c>
      <c r="E1192" s="85" t="s">
        <v>3005</v>
      </c>
      <c r="F1192" s="105" t="s">
        <v>726</v>
      </c>
      <c r="I1192" s="103" t="s">
        <v>78</v>
      </c>
      <c r="J1192" s="85">
        <f t="shared" si="37"/>
        <v>1189</v>
      </c>
      <c r="K1192" s="85">
        <f t="shared" si="36"/>
        <v>0</v>
      </c>
    </row>
    <row r="1193" spans="1:11" ht="15.75">
      <c r="A1193" s="100">
        <v>1190</v>
      </c>
      <c r="D1193" s="484">
        <v>162524506</v>
      </c>
      <c r="E1193" s="85" t="s">
        <v>3006</v>
      </c>
      <c r="F1193" s="105" t="s">
        <v>3007</v>
      </c>
      <c r="I1193" s="103" t="s">
        <v>78</v>
      </c>
      <c r="J1193" s="85">
        <f t="shared" si="37"/>
        <v>1190</v>
      </c>
      <c r="K1193" s="85">
        <f t="shared" si="36"/>
        <v>0</v>
      </c>
    </row>
    <row r="1194" spans="1:11" ht="15.75">
      <c r="A1194" s="100">
        <v>1191</v>
      </c>
      <c r="D1194" s="484">
        <v>162527365</v>
      </c>
      <c r="E1194" s="85" t="s">
        <v>542</v>
      </c>
      <c r="F1194" s="105" t="s">
        <v>726</v>
      </c>
      <c r="I1194" s="103" t="s">
        <v>78</v>
      </c>
      <c r="J1194" s="85">
        <f t="shared" si="37"/>
        <v>1191</v>
      </c>
      <c r="K1194" s="85">
        <f t="shared" si="36"/>
        <v>0</v>
      </c>
    </row>
    <row r="1195" spans="1:11" ht="15.75">
      <c r="A1195" s="100">
        <v>1192</v>
      </c>
      <c r="D1195" s="484">
        <v>162354099</v>
      </c>
      <c r="E1195" s="85" t="s">
        <v>3008</v>
      </c>
      <c r="F1195" s="105" t="s">
        <v>303</v>
      </c>
      <c r="I1195" s="103" t="s">
        <v>78</v>
      </c>
      <c r="J1195" s="85">
        <f t="shared" si="37"/>
        <v>1192</v>
      </c>
      <c r="K1195" s="85">
        <f t="shared" si="36"/>
        <v>0</v>
      </c>
    </row>
    <row r="1196" spans="1:11" ht="15.75">
      <c r="A1196" s="100">
        <v>1193</v>
      </c>
      <c r="D1196" s="484">
        <v>162524428</v>
      </c>
      <c r="E1196" s="85" t="s">
        <v>665</v>
      </c>
      <c r="F1196" s="105" t="s">
        <v>303</v>
      </c>
      <c r="I1196" s="103" t="s">
        <v>78</v>
      </c>
      <c r="J1196" s="85">
        <f t="shared" si="37"/>
        <v>1193</v>
      </c>
      <c r="K1196" s="85">
        <f t="shared" si="36"/>
        <v>0</v>
      </c>
    </row>
    <row r="1197" spans="1:11" ht="15.75">
      <c r="A1197" s="100">
        <v>1194</v>
      </c>
      <c r="D1197" s="484">
        <v>162354102</v>
      </c>
      <c r="E1197" s="85" t="s">
        <v>2972</v>
      </c>
      <c r="F1197" s="105" t="s">
        <v>2833</v>
      </c>
      <c r="I1197" s="103" t="s">
        <v>78</v>
      </c>
      <c r="J1197" s="85">
        <f t="shared" si="37"/>
        <v>1194</v>
      </c>
      <c r="K1197" s="85">
        <f t="shared" si="36"/>
        <v>0</v>
      </c>
    </row>
    <row r="1198" spans="1:11" ht="15.75">
      <c r="A1198" s="100">
        <v>1195</v>
      </c>
      <c r="D1198" s="484">
        <v>162524510</v>
      </c>
      <c r="E1198" s="85" t="s">
        <v>3009</v>
      </c>
      <c r="F1198" s="105" t="s">
        <v>3010</v>
      </c>
      <c r="I1198" s="103" t="s">
        <v>78</v>
      </c>
      <c r="J1198" s="85">
        <f t="shared" si="37"/>
        <v>1195</v>
      </c>
      <c r="K1198" s="85">
        <f t="shared" si="36"/>
        <v>0</v>
      </c>
    </row>
    <row r="1199" spans="1:11" ht="15.75">
      <c r="A1199" s="100">
        <v>1196</v>
      </c>
      <c r="D1199" s="484">
        <v>162524441</v>
      </c>
      <c r="E1199" s="85" t="s">
        <v>3011</v>
      </c>
      <c r="F1199" s="105" t="s">
        <v>730</v>
      </c>
      <c r="I1199" s="103" t="s">
        <v>78</v>
      </c>
      <c r="J1199" s="85">
        <f t="shared" si="37"/>
        <v>1196</v>
      </c>
      <c r="K1199" s="85">
        <f t="shared" si="36"/>
        <v>0</v>
      </c>
    </row>
    <row r="1200" spans="1:11" ht="15.75">
      <c r="A1200" s="100">
        <v>1197</v>
      </c>
      <c r="D1200" s="484">
        <v>162524442</v>
      </c>
      <c r="E1200" s="85" t="s">
        <v>3012</v>
      </c>
      <c r="F1200" s="105" t="s">
        <v>730</v>
      </c>
      <c r="I1200" s="103" t="s">
        <v>78</v>
      </c>
      <c r="J1200" s="85">
        <f t="shared" si="37"/>
        <v>1197</v>
      </c>
      <c r="K1200" s="85">
        <f t="shared" si="36"/>
        <v>0</v>
      </c>
    </row>
    <row r="1201" spans="1:11" ht="15.75">
      <c r="A1201" s="100">
        <v>1198</v>
      </c>
      <c r="D1201" s="484">
        <v>162524444</v>
      </c>
      <c r="E1201" s="85" t="s">
        <v>3013</v>
      </c>
      <c r="F1201" s="105" t="s">
        <v>730</v>
      </c>
      <c r="I1201" s="103" t="s">
        <v>78</v>
      </c>
      <c r="J1201" s="85">
        <f t="shared" si="37"/>
        <v>1198</v>
      </c>
      <c r="K1201" s="85">
        <f t="shared" si="36"/>
        <v>0</v>
      </c>
    </row>
    <row r="1202" spans="1:11" ht="15.75">
      <c r="A1202" s="100">
        <v>1199</v>
      </c>
      <c r="D1202" s="484">
        <v>162527016</v>
      </c>
      <c r="E1202" s="85" t="s">
        <v>2838</v>
      </c>
      <c r="F1202" s="105" t="s">
        <v>730</v>
      </c>
      <c r="I1202" s="103" t="s">
        <v>78</v>
      </c>
      <c r="J1202" s="85">
        <f t="shared" si="37"/>
        <v>1199</v>
      </c>
      <c r="K1202" s="85">
        <f t="shared" si="36"/>
        <v>0</v>
      </c>
    </row>
    <row r="1203" spans="1:11" ht="15.75">
      <c r="A1203" s="100">
        <v>1200</v>
      </c>
      <c r="D1203" s="484">
        <v>162524512</v>
      </c>
      <c r="E1203" s="85" t="s">
        <v>3014</v>
      </c>
      <c r="F1203" s="105" t="s">
        <v>565</v>
      </c>
      <c r="I1203" s="103" t="s">
        <v>78</v>
      </c>
      <c r="J1203" s="85">
        <f t="shared" si="37"/>
        <v>1200</v>
      </c>
      <c r="K1203" s="85">
        <f t="shared" si="36"/>
        <v>0</v>
      </c>
    </row>
    <row r="1204" spans="1:11" ht="15.75">
      <c r="A1204" s="100">
        <v>1201</v>
      </c>
      <c r="D1204" s="484">
        <v>162524513</v>
      </c>
      <c r="E1204" s="85" t="s">
        <v>1714</v>
      </c>
      <c r="F1204" s="105" t="s">
        <v>308</v>
      </c>
      <c r="I1204" s="103" t="s">
        <v>78</v>
      </c>
      <c r="J1204" s="85">
        <f t="shared" si="37"/>
        <v>1201</v>
      </c>
      <c r="K1204" s="85">
        <f t="shared" si="36"/>
        <v>0</v>
      </c>
    </row>
    <row r="1205" spans="1:11" ht="15.75">
      <c r="A1205" s="100">
        <v>1202</v>
      </c>
      <c r="D1205" s="484">
        <v>162524514</v>
      </c>
      <c r="E1205" s="85" t="s">
        <v>529</v>
      </c>
      <c r="F1205" s="105" t="s">
        <v>308</v>
      </c>
      <c r="I1205" s="103" t="s">
        <v>78</v>
      </c>
      <c r="J1205" s="85">
        <f t="shared" si="37"/>
        <v>1202</v>
      </c>
      <c r="K1205" s="85">
        <f t="shared" si="36"/>
        <v>0</v>
      </c>
    </row>
    <row r="1206" spans="1:11" ht="15.75">
      <c r="A1206" s="100">
        <v>1203</v>
      </c>
      <c r="D1206" s="484">
        <v>162526501</v>
      </c>
      <c r="E1206" s="85" t="s">
        <v>3015</v>
      </c>
      <c r="F1206" s="105" t="s">
        <v>3016</v>
      </c>
      <c r="I1206" s="103" t="s">
        <v>78</v>
      </c>
      <c r="J1206" s="85">
        <f t="shared" si="37"/>
        <v>1203</v>
      </c>
      <c r="K1206" s="85">
        <f t="shared" si="36"/>
        <v>0</v>
      </c>
    </row>
    <row r="1207" spans="1:11" ht="15.75">
      <c r="A1207" s="100">
        <v>1204</v>
      </c>
      <c r="D1207" s="484">
        <v>162527501</v>
      </c>
      <c r="E1207" s="85" t="s">
        <v>3017</v>
      </c>
      <c r="F1207" s="105" t="s">
        <v>3018</v>
      </c>
      <c r="I1207" s="103" t="s">
        <v>78</v>
      </c>
      <c r="J1207" s="85">
        <f t="shared" si="37"/>
        <v>1204</v>
      </c>
      <c r="K1207" s="85">
        <f t="shared" si="36"/>
        <v>0</v>
      </c>
    </row>
    <row r="1208" spans="1:11" ht="15.75">
      <c r="A1208" s="100">
        <v>1205</v>
      </c>
      <c r="D1208" s="484">
        <v>162524516</v>
      </c>
      <c r="E1208" s="85" t="s">
        <v>538</v>
      </c>
      <c r="F1208" s="105" t="s">
        <v>2848</v>
      </c>
      <c r="I1208" s="103" t="s">
        <v>78</v>
      </c>
      <c r="J1208" s="85">
        <f t="shared" si="37"/>
        <v>1205</v>
      </c>
      <c r="K1208" s="85">
        <f t="shared" si="36"/>
        <v>0</v>
      </c>
    </row>
    <row r="1209" spans="1:11" ht="15.75">
      <c r="A1209" s="100">
        <v>1206</v>
      </c>
      <c r="D1209" s="484">
        <v>162146663</v>
      </c>
      <c r="E1209" s="85" t="s">
        <v>3019</v>
      </c>
      <c r="F1209" s="105" t="s">
        <v>124</v>
      </c>
      <c r="I1209" s="103" t="s">
        <v>78</v>
      </c>
      <c r="J1209" s="85">
        <f t="shared" si="37"/>
        <v>1206</v>
      </c>
      <c r="K1209" s="85">
        <f t="shared" si="36"/>
        <v>0</v>
      </c>
    </row>
    <row r="1210" spans="1:11" ht="15.75">
      <c r="A1210" s="100">
        <v>1207</v>
      </c>
      <c r="D1210" s="484">
        <v>162614987</v>
      </c>
      <c r="E1210" s="85" t="s">
        <v>350</v>
      </c>
      <c r="F1210" s="105" t="s">
        <v>696</v>
      </c>
      <c r="I1210" s="103" t="s">
        <v>78</v>
      </c>
      <c r="J1210" s="85">
        <f t="shared" si="37"/>
        <v>1207</v>
      </c>
      <c r="K1210" s="85">
        <f t="shared" si="36"/>
        <v>0</v>
      </c>
    </row>
    <row r="1211" spans="1:11" ht="15.75">
      <c r="A1211" s="100">
        <v>1208</v>
      </c>
      <c r="D1211" s="484">
        <v>162625020</v>
      </c>
      <c r="E1211" s="85" t="s">
        <v>3020</v>
      </c>
      <c r="F1211" s="105" t="s">
        <v>184</v>
      </c>
      <c r="I1211" s="103" t="s">
        <v>78</v>
      </c>
      <c r="J1211" s="85">
        <f t="shared" si="37"/>
        <v>1208</v>
      </c>
      <c r="K1211" s="85">
        <f t="shared" si="36"/>
        <v>0</v>
      </c>
    </row>
    <row r="1212" spans="1:11" ht="15.75">
      <c r="A1212" s="100">
        <v>1209</v>
      </c>
      <c r="D1212" s="484">
        <v>162625022</v>
      </c>
      <c r="E1212" s="85" t="s">
        <v>529</v>
      </c>
      <c r="F1212" s="105" t="s">
        <v>193</v>
      </c>
      <c r="I1212" s="103" t="s">
        <v>78</v>
      </c>
      <c r="J1212" s="85">
        <f t="shared" si="37"/>
        <v>1209</v>
      </c>
      <c r="K1212" s="85">
        <f t="shared" si="36"/>
        <v>0</v>
      </c>
    </row>
    <row r="1213" spans="1:11" ht="15.75">
      <c r="A1213" s="100">
        <v>1210</v>
      </c>
      <c r="D1213" s="484">
        <v>162625023</v>
      </c>
      <c r="E1213" s="85" t="s">
        <v>3021</v>
      </c>
      <c r="F1213" s="105" t="s">
        <v>323</v>
      </c>
      <c r="I1213" s="103" t="s">
        <v>78</v>
      </c>
      <c r="J1213" s="85">
        <f t="shared" si="37"/>
        <v>1210</v>
      </c>
      <c r="K1213" s="85">
        <f t="shared" si="36"/>
        <v>0</v>
      </c>
    </row>
    <row r="1214" spans="1:11" ht="15.75">
      <c r="A1214" s="100">
        <v>1211</v>
      </c>
      <c r="D1214" s="484">
        <v>162625024</v>
      </c>
      <c r="E1214" s="85" t="s">
        <v>3022</v>
      </c>
      <c r="F1214" s="105" t="s">
        <v>328</v>
      </c>
      <c r="I1214" s="103" t="s">
        <v>78</v>
      </c>
      <c r="J1214" s="85">
        <f t="shared" si="37"/>
        <v>1211</v>
      </c>
      <c r="K1214" s="85">
        <f t="shared" si="36"/>
        <v>0</v>
      </c>
    </row>
    <row r="1215" spans="1:11" ht="15.75">
      <c r="A1215" s="100">
        <v>1212</v>
      </c>
      <c r="D1215" s="484">
        <v>162625025</v>
      </c>
      <c r="E1215" s="85" t="s">
        <v>198</v>
      </c>
      <c r="F1215" s="105" t="s">
        <v>199</v>
      </c>
      <c r="I1215" s="103" t="s">
        <v>78</v>
      </c>
      <c r="J1215" s="85">
        <f t="shared" si="37"/>
        <v>1212</v>
      </c>
      <c r="K1215" s="85">
        <f t="shared" si="36"/>
        <v>0</v>
      </c>
    </row>
    <row r="1216" spans="1:11" ht="15.75">
      <c r="A1216" s="100">
        <v>1213</v>
      </c>
      <c r="D1216" s="484">
        <v>162625026</v>
      </c>
      <c r="E1216" s="85" t="s">
        <v>2395</v>
      </c>
      <c r="F1216" s="105" t="s">
        <v>1078</v>
      </c>
      <c r="I1216" s="103" t="s">
        <v>78</v>
      </c>
      <c r="J1216" s="85">
        <f t="shared" si="37"/>
        <v>1213</v>
      </c>
      <c r="K1216" s="85">
        <f t="shared" si="36"/>
        <v>0</v>
      </c>
    </row>
    <row r="1217" spans="1:11" ht="15.75">
      <c r="A1217" s="100">
        <v>1214</v>
      </c>
      <c r="D1217" s="484">
        <v>162625027</v>
      </c>
      <c r="E1217" s="85" t="s">
        <v>3023</v>
      </c>
      <c r="F1217" s="105" t="s">
        <v>593</v>
      </c>
      <c r="I1217" s="103" t="s">
        <v>78</v>
      </c>
      <c r="J1217" s="85">
        <f t="shared" si="37"/>
        <v>1214</v>
      </c>
      <c r="K1217" s="85">
        <f t="shared" si="36"/>
        <v>0</v>
      </c>
    </row>
    <row r="1218" spans="1:11" ht="15.75">
      <c r="A1218" s="100">
        <v>1215</v>
      </c>
      <c r="D1218" s="484">
        <v>162625028</v>
      </c>
      <c r="E1218" s="85" t="s">
        <v>695</v>
      </c>
      <c r="F1218" s="105" t="s">
        <v>2084</v>
      </c>
      <c r="I1218" s="103" t="s">
        <v>78</v>
      </c>
      <c r="J1218" s="85">
        <f t="shared" si="37"/>
        <v>1215</v>
      </c>
      <c r="K1218" s="85">
        <f t="shared" si="36"/>
        <v>0</v>
      </c>
    </row>
    <row r="1219" spans="1:11" ht="15.75">
      <c r="A1219" s="100">
        <v>1216</v>
      </c>
      <c r="D1219" s="484">
        <v>162625030</v>
      </c>
      <c r="E1219" s="85" t="s">
        <v>2734</v>
      </c>
      <c r="F1219" s="105" t="s">
        <v>519</v>
      </c>
      <c r="I1219" s="103" t="s">
        <v>78</v>
      </c>
      <c r="J1219" s="85">
        <f t="shared" si="37"/>
        <v>1216</v>
      </c>
      <c r="K1219" s="85">
        <f t="shared" si="36"/>
        <v>0</v>
      </c>
    </row>
    <row r="1220" spans="1:11" ht="15.75">
      <c r="A1220" s="100">
        <v>1217</v>
      </c>
      <c r="D1220" s="484">
        <v>162625031</v>
      </c>
      <c r="E1220" s="85" t="s">
        <v>3024</v>
      </c>
      <c r="F1220" s="105" t="s">
        <v>238</v>
      </c>
      <c r="I1220" s="103" t="s">
        <v>78</v>
      </c>
      <c r="J1220" s="85">
        <f t="shared" si="37"/>
        <v>1217</v>
      </c>
      <c r="K1220" s="85">
        <f t="shared" ref="K1220:K1283" si="38">COUNTIF($D$4:$D$889,D1220)</f>
        <v>0</v>
      </c>
    </row>
    <row r="1221" spans="1:11" ht="15.75">
      <c r="A1221" s="100">
        <v>1218</v>
      </c>
      <c r="D1221" s="484">
        <v>162625033</v>
      </c>
      <c r="E1221" s="85" t="s">
        <v>650</v>
      </c>
      <c r="F1221" s="105" t="s">
        <v>3025</v>
      </c>
      <c r="I1221" s="103" t="s">
        <v>78</v>
      </c>
      <c r="J1221" s="85">
        <f t="shared" ref="J1221:J1284" si="39">IF(H1221&lt;&gt;H1220,1,J1220+1)</f>
        <v>1218</v>
      </c>
      <c r="K1221" s="85">
        <f t="shared" si="38"/>
        <v>0</v>
      </c>
    </row>
    <row r="1222" spans="1:11" ht="15.75">
      <c r="A1222" s="100">
        <v>1219</v>
      </c>
      <c r="D1222" s="484">
        <v>162625035</v>
      </c>
      <c r="E1222" s="85" t="s">
        <v>198</v>
      </c>
      <c r="F1222" s="105" t="s">
        <v>832</v>
      </c>
      <c r="I1222" s="103" t="s">
        <v>78</v>
      </c>
      <c r="J1222" s="85">
        <f t="shared" si="39"/>
        <v>1219</v>
      </c>
      <c r="K1222" s="85">
        <f t="shared" si="38"/>
        <v>0</v>
      </c>
    </row>
    <row r="1223" spans="1:11" ht="15.75">
      <c r="A1223" s="100">
        <v>1220</v>
      </c>
      <c r="D1223" s="484">
        <v>162625037</v>
      </c>
      <c r="E1223" s="85" t="s">
        <v>1487</v>
      </c>
      <c r="F1223" s="105" t="s">
        <v>139</v>
      </c>
      <c r="I1223" s="103" t="s">
        <v>78</v>
      </c>
      <c r="J1223" s="85">
        <f t="shared" si="39"/>
        <v>1220</v>
      </c>
      <c r="K1223" s="85">
        <f t="shared" si="38"/>
        <v>0</v>
      </c>
    </row>
    <row r="1224" spans="1:11" ht="15.75">
      <c r="A1224" s="100">
        <v>1221</v>
      </c>
      <c r="D1224" s="484">
        <v>162625040</v>
      </c>
      <c r="E1224" s="85" t="s">
        <v>698</v>
      </c>
      <c r="F1224" s="105" t="s">
        <v>459</v>
      </c>
      <c r="I1224" s="103" t="s">
        <v>78</v>
      </c>
      <c r="J1224" s="85">
        <f t="shared" si="39"/>
        <v>1221</v>
      </c>
      <c r="K1224" s="85">
        <f t="shared" si="38"/>
        <v>0</v>
      </c>
    </row>
    <row r="1225" spans="1:11" ht="15.75">
      <c r="A1225" s="100">
        <v>1222</v>
      </c>
      <c r="D1225" s="484">
        <v>162625041</v>
      </c>
      <c r="E1225" s="85" t="s">
        <v>3026</v>
      </c>
      <c r="F1225" s="105" t="s">
        <v>464</v>
      </c>
      <c r="I1225" s="103" t="s">
        <v>78</v>
      </c>
      <c r="J1225" s="85">
        <f t="shared" si="39"/>
        <v>1222</v>
      </c>
      <c r="K1225" s="85">
        <f t="shared" si="38"/>
        <v>0</v>
      </c>
    </row>
    <row r="1226" spans="1:11" ht="15.75">
      <c r="A1226" s="100">
        <v>1223</v>
      </c>
      <c r="D1226" s="484">
        <v>162625045</v>
      </c>
      <c r="E1226" s="85" t="s">
        <v>2472</v>
      </c>
      <c r="F1226" s="105" t="s">
        <v>262</v>
      </c>
      <c r="I1226" s="103" t="s">
        <v>78</v>
      </c>
      <c r="J1226" s="85">
        <f t="shared" si="39"/>
        <v>1223</v>
      </c>
      <c r="K1226" s="85">
        <f t="shared" si="38"/>
        <v>0</v>
      </c>
    </row>
    <row r="1227" spans="1:11" ht="15.75">
      <c r="A1227" s="100">
        <v>1224</v>
      </c>
      <c r="D1227" s="484">
        <v>162625046</v>
      </c>
      <c r="E1227" s="85" t="s">
        <v>3027</v>
      </c>
      <c r="F1227" s="105" t="s">
        <v>121</v>
      </c>
      <c r="I1227" s="103" t="s">
        <v>78</v>
      </c>
      <c r="J1227" s="85">
        <f t="shared" si="39"/>
        <v>1224</v>
      </c>
      <c r="K1227" s="85">
        <f t="shared" si="38"/>
        <v>0</v>
      </c>
    </row>
    <row r="1228" spans="1:11" ht="15.75">
      <c r="A1228" s="100">
        <v>1225</v>
      </c>
      <c r="D1228" s="484">
        <v>162625047</v>
      </c>
      <c r="E1228" s="85" t="s">
        <v>3028</v>
      </c>
      <c r="F1228" s="105" t="s">
        <v>121</v>
      </c>
      <c r="I1228" s="103" t="s">
        <v>78</v>
      </c>
      <c r="J1228" s="85">
        <f t="shared" si="39"/>
        <v>1225</v>
      </c>
      <c r="K1228" s="85">
        <f t="shared" si="38"/>
        <v>0</v>
      </c>
    </row>
    <row r="1229" spans="1:11" ht="15.75">
      <c r="A1229" s="100">
        <v>1226</v>
      </c>
      <c r="D1229" s="484">
        <v>162625048</v>
      </c>
      <c r="E1229" s="85" t="s">
        <v>232</v>
      </c>
      <c r="F1229" s="105" t="s">
        <v>121</v>
      </c>
      <c r="I1229" s="103" t="s">
        <v>78</v>
      </c>
      <c r="J1229" s="85">
        <f t="shared" si="39"/>
        <v>1226</v>
      </c>
      <c r="K1229" s="85">
        <f t="shared" si="38"/>
        <v>0</v>
      </c>
    </row>
    <row r="1230" spans="1:11" ht="15.75">
      <c r="A1230" s="100">
        <v>1227</v>
      </c>
      <c r="D1230" s="484">
        <v>162625049</v>
      </c>
      <c r="E1230" s="85" t="s">
        <v>2411</v>
      </c>
      <c r="F1230" s="105" t="s">
        <v>358</v>
      </c>
      <c r="I1230" s="103" t="s">
        <v>78</v>
      </c>
      <c r="J1230" s="85">
        <f t="shared" si="39"/>
        <v>1227</v>
      </c>
      <c r="K1230" s="85">
        <f t="shared" si="38"/>
        <v>0</v>
      </c>
    </row>
    <row r="1231" spans="1:11" ht="15.75">
      <c r="A1231" s="100">
        <v>1228</v>
      </c>
      <c r="D1231" s="484">
        <v>162625050</v>
      </c>
      <c r="E1231" s="85" t="s">
        <v>3029</v>
      </c>
      <c r="F1231" s="105" t="s">
        <v>539</v>
      </c>
      <c r="I1231" s="103" t="s">
        <v>78</v>
      </c>
      <c r="J1231" s="85">
        <f t="shared" si="39"/>
        <v>1228</v>
      </c>
      <c r="K1231" s="85">
        <f t="shared" si="38"/>
        <v>0</v>
      </c>
    </row>
    <row r="1232" spans="1:11" ht="15.75">
      <c r="A1232" s="100">
        <v>1229</v>
      </c>
      <c r="D1232" s="484">
        <v>162625052</v>
      </c>
      <c r="E1232" s="85" t="s">
        <v>3030</v>
      </c>
      <c r="F1232" s="105" t="s">
        <v>546</v>
      </c>
      <c r="I1232" s="103" t="s">
        <v>78</v>
      </c>
      <c r="J1232" s="85">
        <f t="shared" si="39"/>
        <v>1229</v>
      </c>
      <c r="K1232" s="85">
        <f t="shared" si="38"/>
        <v>0</v>
      </c>
    </row>
    <row r="1233" spans="1:11" ht="15.75">
      <c r="A1233" s="100">
        <v>1230</v>
      </c>
      <c r="D1233" s="484">
        <v>162625053</v>
      </c>
      <c r="E1233" s="85" t="s">
        <v>1622</v>
      </c>
      <c r="F1233" s="105" t="s">
        <v>1334</v>
      </c>
      <c r="I1233" s="103" t="s">
        <v>78</v>
      </c>
      <c r="J1233" s="85">
        <f t="shared" si="39"/>
        <v>1230</v>
      </c>
      <c r="K1233" s="85">
        <f t="shared" si="38"/>
        <v>0</v>
      </c>
    </row>
    <row r="1234" spans="1:11" ht="15.75">
      <c r="A1234" s="100">
        <v>1231</v>
      </c>
      <c r="D1234" s="484">
        <v>162625054</v>
      </c>
      <c r="E1234" s="85" t="s">
        <v>3031</v>
      </c>
      <c r="F1234" s="105" t="s">
        <v>1334</v>
      </c>
      <c r="I1234" s="103" t="s">
        <v>78</v>
      </c>
      <c r="J1234" s="85">
        <f t="shared" si="39"/>
        <v>1231</v>
      </c>
      <c r="K1234" s="85">
        <f t="shared" si="38"/>
        <v>0</v>
      </c>
    </row>
    <row r="1235" spans="1:11" ht="15.75">
      <c r="A1235" s="100">
        <v>1232</v>
      </c>
      <c r="D1235" s="484">
        <v>162625056</v>
      </c>
      <c r="E1235" s="85" t="s">
        <v>3032</v>
      </c>
      <c r="F1235" s="105" t="s">
        <v>657</v>
      </c>
      <c r="I1235" s="103" t="s">
        <v>78</v>
      </c>
      <c r="J1235" s="85">
        <f t="shared" si="39"/>
        <v>1232</v>
      </c>
      <c r="K1235" s="85">
        <f t="shared" si="38"/>
        <v>0</v>
      </c>
    </row>
    <row r="1236" spans="1:11" ht="15.75">
      <c r="A1236" s="100">
        <v>1233</v>
      </c>
      <c r="D1236" s="484">
        <v>162625057</v>
      </c>
      <c r="E1236" s="85" t="s">
        <v>3033</v>
      </c>
      <c r="F1236" s="105" t="s">
        <v>1107</v>
      </c>
      <c r="I1236" s="103" t="s">
        <v>78</v>
      </c>
      <c r="J1236" s="85">
        <f t="shared" si="39"/>
        <v>1233</v>
      </c>
      <c r="K1236" s="85">
        <f t="shared" si="38"/>
        <v>0</v>
      </c>
    </row>
    <row r="1237" spans="1:11" ht="15.75">
      <c r="A1237" s="100">
        <v>1234</v>
      </c>
      <c r="D1237" s="484">
        <v>162625058</v>
      </c>
      <c r="E1237" s="85" t="s">
        <v>248</v>
      </c>
      <c r="F1237" s="105" t="s">
        <v>480</v>
      </c>
      <c r="I1237" s="103" t="s">
        <v>78</v>
      </c>
      <c r="J1237" s="85">
        <f t="shared" si="39"/>
        <v>1234</v>
      </c>
      <c r="K1237" s="85">
        <f t="shared" si="38"/>
        <v>0</v>
      </c>
    </row>
    <row r="1238" spans="1:11" ht="15.75">
      <c r="A1238" s="100">
        <v>1235</v>
      </c>
      <c r="D1238" s="484">
        <v>162625059</v>
      </c>
      <c r="E1238" s="85" t="s">
        <v>3034</v>
      </c>
      <c r="F1238" s="105" t="s">
        <v>726</v>
      </c>
      <c r="I1238" s="103" t="s">
        <v>78</v>
      </c>
      <c r="J1238" s="85">
        <f t="shared" si="39"/>
        <v>1235</v>
      </c>
      <c r="K1238" s="85">
        <f t="shared" si="38"/>
        <v>0</v>
      </c>
    </row>
    <row r="1239" spans="1:11" ht="15.75">
      <c r="A1239" s="100">
        <v>1236</v>
      </c>
      <c r="D1239" s="484">
        <v>162625060</v>
      </c>
      <c r="E1239" s="85" t="s">
        <v>250</v>
      </c>
      <c r="F1239" s="105" t="s">
        <v>305</v>
      </c>
      <c r="I1239" s="103" t="s">
        <v>78</v>
      </c>
      <c r="J1239" s="85">
        <f t="shared" si="39"/>
        <v>1236</v>
      </c>
      <c r="K1239" s="85">
        <f t="shared" si="38"/>
        <v>0</v>
      </c>
    </row>
    <row r="1240" spans="1:11" ht="15.75">
      <c r="A1240" s="100">
        <v>1237</v>
      </c>
      <c r="D1240" s="484">
        <v>162625061</v>
      </c>
      <c r="E1240" s="85" t="s">
        <v>3035</v>
      </c>
      <c r="F1240" s="105" t="s">
        <v>730</v>
      </c>
      <c r="I1240" s="103" t="s">
        <v>78</v>
      </c>
      <c r="J1240" s="85">
        <f t="shared" si="39"/>
        <v>1237</v>
      </c>
      <c r="K1240" s="85">
        <f t="shared" si="38"/>
        <v>0</v>
      </c>
    </row>
    <row r="1241" spans="1:11" ht="15.75">
      <c r="A1241" s="100">
        <v>1238</v>
      </c>
      <c r="D1241" s="484">
        <v>162625062</v>
      </c>
      <c r="E1241" s="85" t="s">
        <v>799</v>
      </c>
      <c r="F1241" s="105" t="s">
        <v>730</v>
      </c>
      <c r="I1241" s="103" t="s">
        <v>78</v>
      </c>
      <c r="J1241" s="85">
        <f t="shared" si="39"/>
        <v>1238</v>
      </c>
      <c r="K1241" s="85">
        <f t="shared" si="38"/>
        <v>0</v>
      </c>
    </row>
    <row r="1242" spans="1:11" ht="15.75">
      <c r="A1242" s="100">
        <v>1239</v>
      </c>
      <c r="D1242" s="484">
        <v>162625063</v>
      </c>
      <c r="E1242" s="85" t="s">
        <v>3036</v>
      </c>
      <c r="F1242" s="105" t="s">
        <v>911</v>
      </c>
      <c r="I1242" s="103" t="s">
        <v>78</v>
      </c>
      <c r="J1242" s="85">
        <f t="shared" si="39"/>
        <v>1239</v>
      </c>
      <c r="K1242" s="85">
        <f t="shared" si="38"/>
        <v>0</v>
      </c>
    </row>
    <row r="1243" spans="1:11" ht="15.75">
      <c r="A1243" s="100">
        <v>1240</v>
      </c>
      <c r="D1243" s="484">
        <v>162626559</v>
      </c>
      <c r="E1243" s="85" t="s">
        <v>3037</v>
      </c>
      <c r="F1243" s="105" t="s">
        <v>565</v>
      </c>
      <c r="I1243" s="103" t="s">
        <v>78</v>
      </c>
      <c r="J1243" s="85">
        <f t="shared" si="39"/>
        <v>1240</v>
      </c>
      <c r="K1243" s="85">
        <f t="shared" si="38"/>
        <v>0</v>
      </c>
    </row>
    <row r="1244" spans="1:11" ht="15.75">
      <c r="A1244" s="100">
        <v>1241</v>
      </c>
      <c r="D1244" s="484">
        <v>162626966</v>
      </c>
      <c r="E1244" s="85" t="s">
        <v>1609</v>
      </c>
      <c r="F1244" s="105" t="s">
        <v>348</v>
      </c>
      <c r="I1244" s="103" t="s">
        <v>78</v>
      </c>
      <c r="J1244" s="85">
        <f t="shared" si="39"/>
        <v>1241</v>
      </c>
      <c r="K1244" s="85">
        <f t="shared" si="38"/>
        <v>0</v>
      </c>
    </row>
    <row r="1245" spans="1:11" ht="15.75">
      <c r="A1245" s="100">
        <v>1242</v>
      </c>
      <c r="D1245" s="484">
        <v>162627066</v>
      </c>
      <c r="E1245" s="85" t="s">
        <v>3038</v>
      </c>
      <c r="F1245" s="105" t="s">
        <v>486</v>
      </c>
      <c r="I1245" s="103" t="s">
        <v>78</v>
      </c>
      <c r="J1245" s="85">
        <f t="shared" si="39"/>
        <v>1242</v>
      </c>
      <c r="K1245" s="85">
        <f t="shared" si="38"/>
        <v>0</v>
      </c>
    </row>
    <row r="1246" spans="1:11" ht="15.75">
      <c r="A1246" s="100">
        <v>1243</v>
      </c>
      <c r="D1246" s="484">
        <v>162627119</v>
      </c>
      <c r="E1246" s="85" t="s">
        <v>635</v>
      </c>
      <c r="F1246" s="105" t="s">
        <v>504</v>
      </c>
      <c r="I1246" s="103" t="s">
        <v>78</v>
      </c>
      <c r="J1246" s="85">
        <f t="shared" si="39"/>
        <v>1243</v>
      </c>
      <c r="K1246" s="85">
        <f t="shared" si="38"/>
        <v>0</v>
      </c>
    </row>
    <row r="1247" spans="1:11" ht="15.75">
      <c r="A1247" s="100">
        <v>1244</v>
      </c>
      <c r="D1247" s="484">
        <v>162627120</v>
      </c>
      <c r="E1247" s="85" t="s">
        <v>698</v>
      </c>
      <c r="F1247" s="105" t="s">
        <v>291</v>
      </c>
      <c r="I1247" s="103" t="s">
        <v>78</v>
      </c>
      <c r="J1247" s="85">
        <f t="shared" si="39"/>
        <v>1244</v>
      </c>
      <c r="K1247" s="85">
        <f t="shared" si="38"/>
        <v>0</v>
      </c>
    </row>
    <row r="1248" spans="1:11" ht="15.75">
      <c r="A1248" s="100">
        <v>1245</v>
      </c>
      <c r="D1248" s="484">
        <v>162627206</v>
      </c>
      <c r="E1248" s="85" t="s">
        <v>2643</v>
      </c>
      <c r="F1248" s="105" t="s">
        <v>1470</v>
      </c>
      <c r="I1248" s="103" t="s">
        <v>78</v>
      </c>
      <c r="J1248" s="85">
        <f t="shared" si="39"/>
        <v>1245</v>
      </c>
      <c r="K1248" s="85">
        <f t="shared" si="38"/>
        <v>0</v>
      </c>
    </row>
    <row r="1249" spans="1:11" ht="15.75">
      <c r="A1249" s="100">
        <v>1246</v>
      </c>
      <c r="D1249" s="484">
        <v>152625786</v>
      </c>
      <c r="E1249" s="85" t="s">
        <v>3039</v>
      </c>
      <c r="F1249" s="105" t="s">
        <v>386</v>
      </c>
      <c r="I1249" s="103" t="s">
        <v>78</v>
      </c>
      <c r="J1249" s="85">
        <f t="shared" si="39"/>
        <v>1246</v>
      </c>
      <c r="K1249" s="85">
        <f t="shared" si="38"/>
        <v>0</v>
      </c>
    </row>
    <row r="1250" spans="1:11" ht="15.75">
      <c r="A1250" s="100">
        <v>1247</v>
      </c>
      <c r="D1250" s="484">
        <v>162616964</v>
      </c>
      <c r="E1250" s="85" t="s">
        <v>1415</v>
      </c>
      <c r="F1250" s="105" t="s">
        <v>546</v>
      </c>
      <c r="I1250" s="103" t="s">
        <v>78</v>
      </c>
      <c r="J1250" s="85">
        <f t="shared" si="39"/>
        <v>1247</v>
      </c>
      <c r="K1250" s="85">
        <f t="shared" si="38"/>
        <v>0</v>
      </c>
    </row>
    <row r="1251" spans="1:11" ht="15.75">
      <c r="A1251" s="100">
        <v>1248</v>
      </c>
      <c r="D1251" s="484">
        <v>162627286</v>
      </c>
      <c r="E1251" s="85" t="s">
        <v>682</v>
      </c>
      <c r="F1251" s="105" t="s">
        <v>660</v>
      </c>
      <c r="I1251" s="103" t="s">
        <v>78</v>
      </c>
      <c r="J1251" s="85">
        <f t="shared" si="39"/>
        <v>1248</v>
      </c>
      <c r="K1251" s="85">
        <f t="shared" si="38"/>
        <v>0</v>
      </c>
    </row>
    <row r="1252" spans="1:11" ht="15.75">
      <c r="A1252" s="100">
        <v>1249</v>
      </c>
      <c r="D1252" s="484">
        <v>162627326</v>
      </c>
      <c r="E1252" s="85" t="s">
        <v>2198</v>
      </c>
      <c r="F1252" s="105" t="s">
        <v>1483</v>
      </c>
      <c r="I1252" s="103" t="s">
        <v>78</v>
      </c>
      <c r="J1252" s="85">
        <f t="shared" si="39"/>
        <v>1249</v>
      </c>
      <c r="K1252" s="85">
        <f t="shared" si="38"/>
        <v>0</v>
      </c>
    </row>
    <row r="1253" spans="1:11" ht="15.75">
      <c r="A1253" s="100">
        <v>1250</v>
      </c>
      <c r="D1253" s="484">
        <v>162627441</v>
      </c>
      <c r="E1253" s="85" t="s">
        <v>2910</v>
      </c>
      <c r="F1253" s="105" t="s">
        <v>1122</v>
      </c>
      <c r="I1253" s="103" t="s">
        <v>78</v>
      </c>
      <c r="J1253" s="85">
        <f t="shared" si="39"/>
        <v>1250</v>
      </c>
      <c r="K1253" s="85">
        <f t="shared" si="38"/>
        <v>0</v>
      </c>
    </row>
    <row r="1254" spans="1:11" ht="15.75">
      <c r="A1254" s="100">
        <v>1251</v>
      </c>
      <c r="D1254" s="484">
        <v>162627507</v>
      </c>
      <c r="E1254" s="85" t="s">
        <v>278</v>
      </c>
      <c r="F1254" s="105" t="s">
        <v>428</v>
      </c>
      <c r="I1254" s="103" t="s">
        <v>78</v>
      </c>
      <c r="J1254" s="85">
        <f t="shared" si="39"/>
        <v>1251</v>
      </c>
      <c r="K1254" s="85">
        <f t="shared" si="38"/>
        <v>0</v>
      </c>
    </row>
    <row r="1255" spans="1:11" ht="15.75">
      <c r="A1255" s="100">
        <v>1252</v>
      </c>
      <c r="D1255" s="484">
        <v>161326475</v>
      </c>
      <c r="E1255" s="85" t="s">
        <v>466</v>
      </c>
      <c r="F1255" s="105" t="s">
        <v>546</v>
      </c>
      <c r="I1255" s="103" t="s">
        <v>78</v>
      </c>
      <c r="J1255" s="85">
        <f t="shared" si="39"/>
        <v>1252</v>
      </c>
      <c r="K1255" s="85">
        <f t="shared" si="38"/>
        <v>0</v>
      </c>
    </row>
    <row r="1256" spans="1:11" ht="15.75">
      <c r="A1256" s="100">
        <v>1253</v>
      </c>
      <c r="D1256" s="484">
        <v>162143124</v>
      </c>
      <c r="E1256" s="85" t="s">
        <v>198</v>
      </c>
      <c r="F1256" s="105" t="s">
        <v>2024</v>
      </c>
      <c r="I1256" s="103" t="s">
        <v>78</v>
      </c>
      <c r="J1256" s="85">
        <f t="shared" si="39"/>
        <v>1253</v>
      </c>
      <c r="K1256" s="85">
        <f t="shared" si="38"/>
        <v>0</v>
      </c>
    </row>
    <row r="1257" spans="1:11" ht="15.75">
      <c r="A1257" s="100">
        <v>1254</v>
      </c>
      <c r="D1257" s="484">
        <v>162527479</v>
      </c>
      <c r="E1257" s="85" t="s">
        <v>330</v>
      </c>
      <c r="F1257" s="105" t="s">
        <v>683</v>
      </c>
      <c r="I1257" s="103" t="s">
        <v>78</v>
      </c>
      <c r="J1257" s="85">
        <f t="shared" si="39"/>
        <v>1254</v>
      </c>
      <c r="K1257" s="85">
        <f t="shared" si="38"/>
        <v>0</v>
      </c>
    </row>
    <row r="1258" spans="1:11" ht="15.75">
      <c r="A1258" s="100">
        <v>1255</v>
      </c>
      <c r="D1258" s="484">
        <v>162614965</v>
      </c>
      <c r="E1258" s="85" t="s">
        <v>1957</v>
      </c>
      <c r="F1258" s="105" t="s">
        <v>1348</v>
      </c>
      <c r="I1258" s="103" t="s">
        <v>78</v>
      </c>
      <c r="J1258" s="85">
        <f t="shared" si="39"/>
        <v>1255</v>
      </c>
      <c r="K1258" s="85">
        <f t="shared" si="38"/>
        <v>0</v>
      </c>
    </row>
    <row r="1259" spans="1:11" ht="15.75">
      <c r="A1259" s="100">
        <v>1256</v>
      </c>
      <c r="D1259" s="484">
        <v>162614966</v>
      </c>
      <c r="E1259" s="85" t="s">
        <v>3040</v>
      </c>
      <c r="F1259" s="105" t="s">
        <v>486</v>
      </c>
      <c r="I1259" s="103" t="s">
        <v>78</v>
      </c>
      <c r="J1259" s="85">
        <f t="shared" si="39"/>
        <v>1256</v>
      </c>
      <c r="K1259" s="85">
        <f t="shared" si="38"/>
        <v>0</v>
      </c>
    </row>
    <row r="1260" spans="1:11" ht="15.75">
      <c r="A1260" s="100">
        <v>1257</v>
      </c>
      <c r="D1260" s="484">
        <v>162614967</v>
      </c>
      <c r="E1260" s="85" t="s">
        <v>3041</v>
      </c>
      <c r="F1260" s="105" t="s">
        <v>2668</v>
      </c>
      <c r="I1260" s="103" t="s">
        <v>78</v>
      </c>
      <c r="J1260" s="85">
        <f t="shared" si="39"/>
        <v>1257</v>
      </c>
      <c r="K1260" s="85">
        <f t="shared" si="38"/>
        <v>0</v>
      </c>
    </row>
    <row r="1261" spans="1:11" ht="15.75">
      <c r="A1261" s="100">
        <v>1258</v>
      </c>
      <c r="D1261" s="484">
        <v>162614968</v>
      </c>
      <c r="E1261" s="85" t="s">
        <v>3042</v>
      </c>
      <c r="F1261" s="105" t="s">
        <v>1118</v>
      </c>
      <c r="I1261" s="103" t="s">
        <v>78</v>
      </c>
      <c r="J1261" s="85">
        <f t="shared" si="39"/>
        <v>1258</v>
      </c>
      <c r="K1261" s="85">
        <f t="shared" si="38"/>
        <v>0</v>
      </c>
    </row>
    <row r="1262" spans="1:11" ht="15.75">
      <c r="A1262" s="100">
        <v>1259</v>
      </c>
      <c r="D1262" s="484">
        <v>162614969</v>
      </c>
      <c r="E1262" s="85" t="s">
        <v>3043</v>
      </c>
      <c r="F1262" s="105" t="s">
        <v>1406</v>
      </c>
      <c r="I1262" s="103" t="s">
        <v>78</v>
      </c>
      <c r="J1262" s="85">
        <f t="shared" si="39"/>
        <v>1259</v>
      </c>
      <c r="K1262" s="85">
        <f t="shared" si="38"/>
        <v>0</v>
      </c>
    </row>
    <row r="1263" spans="1:11" ht="15.75">
      <c r="A1263" s="100">
        <v>1260</v>
      </c>
      <c r="D1263" s="484">
        <v>162614970</v>
      </c>
      <c r="E1263" s="85" t="s">
        <v>3044</v>
      </c>
      <c r="F1263" s="105" t="s">
        <v>323</v>
      </c>
      <c r="I1263" s="103" t="s">
        <v>78</v>
      </c>
      <c r="J1263" s="85">
        <f t="shared" si="39"/>
        <v>1260</v>
      </c>
      <c r="K1263" s="85">
        <f t="shared" si="38"/>
        <v>0</v>
      </c>
    </row>
    <row r="1264" spans="1:11" ht="15.75">
      <c r="A1264" s="100">
        <v>1261</v>
      </c>
      <c r="D1264" s="484">
        <v>162614971</v>
      </c>
      <c r="E1264" s="85" t="s">
        <v>3045</v>
      </c>
      <c r="F1264" s="105" t="s">
        <v>196</v>
      </c>
      <c r="I1264" s="103" t="s">
        <v>78</v>
      </c>
      <c r="J1264" s="85">
        <f t="shared" si="39"/>
        <v>1261</v>
      </c>
      <c r="K1264" s="85">
        <f t="shared" si="38"/>
        <v>0</v>
      </c>
    </row>
    <row r="1265" spans="1:11" ht="15.75">
      <c r="A1265" s="100">
        <v>1262</v>
      </c>
      <c r="D1265" s="484">
        <v>162614972</v>
      </c>
      <c r="E1265" s="85" t="s">
        <v>3046</v>
      </c>
      <c r="F1265" s="105" t="s">
        <v>924</v>
      </c>
      <c r="I1265" s="103" t="s">
        <v>78</v>
      </c>
      <c r="J1265" s="85">
        <f t="shared" si="39"/>
        <v>1262</v>
      </c>
      <c r="K1265" s="85">
        <f t="shared" si="38"/>
        <v>0</v>
      </c>
    </row>
    <row r="1266" spans="1:11" ht="15.75">
      <c r="A1266" s="100">
        <v>1263</v>
      </c>
      <c r="D1266" s="484">
        <v>162614973</v>
      </c>
      <c r="E1266" s="85" t="s">
        <v>2734</v>
      </c>
      <c r="F1266" s="105" t="s">
        <v>924</v>
      </c>
      <c r="I1266" s="103" t="s">
        <v>78</v>
      </c>
      <c r="J1266" s="85">
        <f t="shared" si="39"/>
        <v>1263</v>
      </c>
      <c r="K1266" s="85">
        <f t="shared" si="38"/>
        <v>0</v>
      </c>
    </row>
    <row r="1267" spans="1:11" ht="15.75">
      <c r="A1267" s="100">
        <v>1264</v>
      </c>
      <c r="D1267" s="484">
        <v>162614974</v>
      </c>
      <c r="E1267" s="85" t="s">
        <v>741</v>
      </c>
      <c r="F1267" s="105" t="s">
        <v>199</v>
      </c>
      <c r="I1267" s="103" t="s">
        <v>78</v>
      </c>
      <c r="J1267" s="85">
        <f t="shared" si="39"/>
        <v>1264</v>
      </c>
      <c r="K1267" s="85">
        <f t="shared" si="38"/>
        <v>0</v>
      </c>
    </row>
    <row r="1268" spans="1:11" ht="15.75">
      <c r="A1268" s="100">
        <v>1265</v>
      </c>
      <c r="D1268" s="484">
        <v>162614975</v>
      </c>
      <c r="E1268" s="85" t="s">
        <v>3047</v>
      </c>
      <c r="F1268" s="105" t="s">
        <v>428</v>
      </c>
      <c r="I1268" s="103" t="s">
        <v>78</v>
      </c>
      <c r="J1268" s="85">
        <f t="shared" si="39"/>
        <v>1265</v>
      </c>
      <c r="K1268" s="85">
        <f t="shared" si="38"/>
        <v>0</v>
      </c>
    </row>
    <row r="1269" spans="1:11" ht="15.75">
      <c r="A1269" s="100">
        <v>1266</v>
      </c>
      <c r="D1269" s="484">
        <v>162614976</v>
      </c>
      <c r="E1269" s="85" t="s">
        <v>198</v>
      </c>
      <c r="F1269" s="105" t="s">
        <v>432</v>
      </c>
      <c r="I1269" s="103" t="s">
        <v>78</v>
      </c>
      <c r="J1269" s="85">
        <f t="shared" si="39"/>
        <v>1266</v>
      </c>
      <c r="K1269" s="85">
        <f t="shared" si="38"/>
        <v>0</v>
      </c>
    </row>
    <row r="1270" spans="1:11" ht="15.75">
      <c r="A1270" s="100">
        <v>1267</v>
      </c>
      <c r="D1270" s="484">
        <v>162614977</v>
      </c>
      <c r="E1270" s="85" t="s">
        <v>452</v>
      </c>
      <c r="F1270" s="105" t="s">
        <v>751</v>
      </c>
      <c r="I1270" s="103" t="s">
        <v>78</v>
      </c>
      <c r="J1270" s="85">
        <f t="shared" si="39"/>
        <v>1267</v>
      </c>
      <c r="K1270" s="85">
        <f t="shared" si="38"/>
        <v>0</v>
      </c>
    </row>
    <row r="1271" spans="1:11" ht="15.75">
      <c r="A1271" s="100">
        <v>1268</v>
      </c>
      <c r="D1271" s="484">
        <v>162614978</v>
      </c>
      <c r="E1271" s="85" t="s">
        <v>369</v>
      </c>
      <c r="F1271" s="105" t="s">
        <v>437</v>
      </c>
      <c r="I1271" s="103" t="s">
        <v>78</v>
      </c>
      <c r="J1271" s="85">
        <f t="shared" si="39"/>
        <v>1268</v>
      </c>
      <c r="K1271" s="85">
        <f t="shared" si="38"/>
        <v>0</v>
      </c>
    </row>
    <row r="1272" spans="1:11" ht="15.75">
      <c r="A1272" s="100">
        <v>1269</v>
      </c>
      <c r="D1272" s="484">
        <v>162614979</v>
      </c>
      <c r="E1272" s="85" t="s">
        <v>3048</v>
      </c>
      <c r="F1272" s="105" t="s">
        <v>437</v>
      </c>
      <c r="I1272" s="103" t="s">
        <v>78</v>
      </c>
      <c r="J1272" s="85">
        <f t="shared" si="39"/>
        <v>1269</v>
      </c>
      <c r="K1272" s="85">
        <f t="shared" si="38"/>
        <v>0</v>
      </c>
    </row>
    <row r="1273" spans="1:11" ht="15.75">
      <c r="A1273" s="100">
        <v>1270</v>
      </c>
      <c r="D1273" s="484">
        <v>162614981</v>
      </c>
      <c r="E1273" s="85" t="s">
        <v>3049</v>
      </c>
      <c r="F1273" s="105" t="s">
        <v>224</v>
      </c>
      <c r="I1273" s="103" t="s">
        <v>78</v>
      </c>
      <c r="J1273" s="85">
        <f t="shared" si="39"/>
        <v>1270</v>
      </c>
      <c r="K1273" s="85">
        <f t="shared" si="38"/>
        <v>0</v>
      </c>
    </row>
    <row r="1274" spans="1:11" ht="15.75">
      <c r="A1274" s="100">
        <v>1271</v>
      </c>
      <c r="D1274" s="484">
        <v>162614983</v>
      </c>
      <c r="E1274" s="85" t="s">
        <v>3050</v>
      </c>
      <c r="F1274" s="105" t="s">
        <v>3051</v>
      </c>
      <c r="I1274" s="103" t="s">
        <v>78</v>
      </c>
      <c r="J1274" s="85">
        <f t="shared" si="39"/>
        <v>1271</v>
      </c>
      <c r="K1274" s="85">
        <f t="shared" si="38"/>
        <v>0</v>
      </c>
    </row>
    <row r="1275" spans="1:11" ht="15.75">
      <c r="A1275" s="100">
        <v>1272</v>
      </c>
      <c r="D1275" s="484">
        <v>162614985</v>
      </c>
      <c r="E1275" s="85" t="s">
        <v>272</v>
      </c>
      <c r="F1275" s="105" t="s">
        <v>520</v>
      </c>
      <c r="I1275" s="103" t="s">
        <v>78</v>
      </c>
      <c r="J1275" s="85">
        <f t="shared" si="39"/>
        <v>1272</v>
      </c>
      <c r="K1275" s="85">
        <f t="shared" si="38"/>
        <v>0</v>
      </c>
    </row>
    <row r="1276" spans="1:11" ht="15.75">
      <c r="A1276" s="100">
        <v>1273</v>
      </c>
      <c r="D1276" s="484">
        <v>162614986</v>
      </c>
      <c r="E1276" s="85" t="s">
        <v>2740</v>
      </c>
      <c r="F1276" s="105" t="s">
        <v>139</v>
      </c>
      <c r="I1276" s="103" t="s">
        <v>78</v>
      </c>
      <c r="J1276" s="85">
        <f t="shared" si="39"/>
        <v>1273</v>
      </c>
      <c r="K1276" s="85">
        <f t="shared" si="38"/>
        <v>0</v>
      </c>
    </row>
    <row r="1277" spans="1:11" ht="15.75">
      <c r="A1277" s="100">
        <v>1274</v>
      </c>
      <c r="D1277" s="484">
        <v>162614988</v>
      </c>
      <c r="E1277" s="85" t="s">
        <v>1984</v>
      </c>
      <c r="F1277" s="105" t="s">
        <v>448</v>
      </c>
      <c r="I1277" s="103" t="s">
        <v>78</v>
      </c>
      <c r="J1277" s="85">
        <f t="shared" si="39"/>
        <v>1274</v>
      </c>
      <c r="K1277" s="85">
        <f t="shared" si="38"/>
        <v>0</v>
      </c>
    </row>
    <row r="1278" spans="1:11" ht="15.75">
      <c r="A1278" s="100">
        <v>1275</v>
      </c>
      <c r="D1278" s="484">
        <v>162614990</v>
      </c>
      <c r="E1278" s="85" t="s">
        <v>2012</v>
      </c>
      <c r="F1278" s="105" t="s">
        <v>342</v>
      </c>
      <c r="I1278" s="103" t="s">
        <v>78</v>
      </c>
      <c r="J1278" s="85">
        <f t="shared" si="39"/>
        <v>1275</v>
      </c>
      <c r="K1278" s="85">
        <f t="shared" si="38"/>
        <v>0</v>
      </c>
    </row>
    <row r="1279" spans="1:11" ht="15.75">
      <c r="A1279" s="100">
        <v>1276</v>
      </c>
      <c r="D1279" s="484">
        <v>162614991</v>
      </c>
      <c r="E1279" s="85" t="s">
        <v>452</v>
      </c>
      <c r="F1279" s="105" t="s">
        <v>453</v>
      </c>
      <c r="I1279" s="103" t="s">
        <v>78</v>
      </c>
      <c r="J1279" s="85">
        <f t="shared" si="39"/>
        <v>1276</v>
      </c>
      <c r="K1279" s="85">
        <f t="shared" si="38"/>
        <v>0</v>
      </c>
    </row>
    <row r="1280" spans="1:11" ht="15.75">
      <c r="A1280" s="100">
        <v>1277</v>
      </c>
      <c r="D1280" s="484">
        <v>162614992</v>
      </c>
      <c r="E1280" s="85" t="s">
        <v>3052</v>
      </c>
      <c r="F1280" s="105" t="s">
        <v>455</v>
      </c>
      <c r="I1280" s="103" t="s">
        <v>78</v>
      </c>
      <c r="J1280" s="85">
        <f t="shared" si="39"/>
        <v>1277</v>
      </c>
      <c r="K1280" s="85">
        <f t="shared" si="38"/>
        <v>0</v>
      </c>
    </row>
    <row r="1281" spans="1:11" ht="15.75">
      <c r="A1281" s="100">
        <v>1278</v>
      </c>
      <c r="D1281" s="484">
        <v>162614993</v>
      </c>
      <c r="E1281" s="85" t="s">
        <v>198</v>
      </c>
      <c r="F1281" s="105" t="s">
        <v>1768</v>
      </c>
      <c r="I1281" s="103" t="s">
        <v>78</v>
      </c>
      <c r="J1281" s="85">
        <f t="shared" si="39"/>
        <v>1278</v>
      </c>
      <c r="K1281" s="85">
        <f t="shared" si="38"/>
        <v>0</v>
      </c>
    </row>
    <row r="1282" spans="1:11" ht="15.75">
      <c r="A1282" s="100">
        <v>1279</v>
      </c>
      <c r="D1282" s="484">
        <v>162614995</v>
      </c>
      <c r="E1282" s="85" t="s">
        <v>3053</v>
      </c>
      <c r="F1282" s="105" t="s">
        <v>3054</v>
      </c>
      <c r="I1282" s="103" t="s">
        <v>78</v>
      </c>
      <c r="J1282" s="85">
        <f t="shared" si="39"/>
        <v>1279</v>
      </c>
      <c r="K1282" s="85">
        <f t="shared" si="38"/>
        <v>0</v>
      </c>
    </row>
    <row r="1283" spans="1:11" ht="15.75">
      <c r="A1283" s="100">
        <v>1280</v>
      </c>
      <c r="D1283" s="484">
        <v>162614996</v>
      </c>
      <c r="E1283" s="85" t="s">
        <v>3055</v>
      </c>
      <c r="F1283" s="105" t="s">
        <v>464</v>
      </c>
      <c r="I1283" s="103" t="s">
        <v>78</v>
      </c>
      <c r="J1283" s="85">
        <f t="shared" si="39"/>
        <v>1280</v>
      </c>
      <c r="K1283" s="85">
        <f t="shared" si="38"/>
        <v>0</v>
      </c>
    </row>
    <row r="1284" spans="1:11" ht="15.75">
      <c r="A1284" s="100">
        <v>1281</v>
      </c>
      <c r="D1284" s="484">
        <v>162614997</v>
      </c>
      <c r="E1284" s="85" t="s">
        <v>2988</v>
      </c>
      <c r="F1284" s="105" t="s">
        <v>259</v>
      </c>
      <c r="I1284" s="103" t="s">
        <v>78</v>
      </c>
      <c r="J1284" s="85">
        <f t="shared" si="39"/>
        <v>1281</v>
      </c>
      <c r="K1284" s="85">
        <f t="shared" ref="K1284:K1347" si="40">COUNTIF($D$4:$D$889,D1284)</f>
        <v>0</v>
      </c>
    </row>
    <row r="1285" spans="1:11" ht="15.75">
      <c r="A1285" s="100">
        <v>1282</v>
      </c>
      <c r="D1285" s="484">
        <v>162615000</v>
      </c>
      <c r="E1285" s="85" t="s">
        <v>3056</v>
      </c>
      <c r="F1285" s="105" t="s">
        <v>265</v>
      </c>
      <c r="I1285" s="103" t="s">
        <v>78</v>
      </c>
      <c r="J1285" s="85">
        <f t="shared" ref="J1285:J1348" si="41">IF(H1285&lt;&gt;H1284,1,J1284+1)</f>
        <v>1282</v>
      </c>
      <c r="K1285" s="85">
        <f t="shared" si="40"/>
        <v>0</v>
      </c>
    </row>
    <row r="1286" spans="1:11" ht="15.75">
      <c r="A1286" s="100">
        <v>1283</v>
      </c>
      <c r="D1286" s="484">
        <v>162615002</v>
      </c>
      <c r="E1286" s="85" t="s">
        <v>2780</v>
      </c>
      <c r="F1286" s="105" t="s">
        <v>539</v>
      </c>
      <c r="I1286" s="103" t="s">
        <v>78</v>
      </c>
      <c r="J1286" s="85">
        <f t="shared" si="41"/>
        <v>1283</v>
      </c>
      <c r="K1286" s="85">
        <f t="shared" si="40"/>
        <v>0</v>
      </c>
    </row>
    <row r="1287" spans="1:11" ht="15.75">
      <c r="A1287" s="100">
        <v>1284</v>
      </c>
      <c r="D1287" s="484">
        <v>162625051</v>
      </c>
      <c r="E1287" s="85" t="s">
        <v>1464</v>
      </c>
      <c r="F1287" s="105" t="s">
        <v>379</v>
      </c>
      <c r="I1287" s="103" t="s">
        <v>78</v>
      </c>
      <c r="J1287" s="85">
        <f t="shared" si="41"/>
        <v>1284</v>
      </c>
      <c r="K1287" s="85">
        <f t="shared" si="40"/>
        <v>0</v>
      </c>
    </row>
    <row r="1288" spans="1:11" ht="15.75">
      <c r="A1288" s="100">
        <v>1285</v>
      </c>
      <c r="D1288" s="484">
        <v>162615003</v>
      </c>
      <c r="E1288" s="85" t="s">
        <v>1028</v>
      </c>
      <c r="F1288" s="105" t="s">
        <v>1043</v>
      </c>
      <c r="I1288" s="103" t="s">
        <v>78</v>
      </c>
      <c r="J1288" s="85">
        <f t="shared" si="41"/>
        <v>1285</v>
      </c>
      <c r="K1288" s="85">
        <f t="shared" si="40"/>
        <v>0</v>
      </c>
    </row>
    <row r="1289" spans="1:11" ht="15.75">
      <c r="A1289" s="100">
        <v>1286</v>
      </c>
      <c r="D1289" s="484">
        <v>162615004</v>
      </c>
      <c r="E1289" s="85" t="s">
        <v>452</v>
      </c>
      <c r="F1289" s="105" t="s">
        <v>546</v>
      </c>
      <c r="I1289" s="103" t="s">
        <v>78</v>
      </c>
      <c r="J1289" s="85">
        <f t="shared" si="41"/>
        <v>1286</v>
      </c>
      <c r="K1289" s="85">
        <f t="shared" si="40"/>
        <v>0</v>
      </c>
    </row>
    <row r="1290" spans="1:11" ht="15.75">
      <c r="A1290" s="100">
        <v>1287</v>
      </c>
      <c r="D1290" s="484">
        <v>162615007</v>
      </c>
      <c r="E1290" s="85" t="s">
        <v>1536</v>
      </c>
      <c r="F1290" s="105" t="s">
        <v>546</v>
      </c>
      <c r="I1290" s="103" t="s">
        <v>78</v>
      </c>
      <c r="J1290" s="85">
        <f t="shared" si="41"/>
        <v>1287</v>
      </c>
      <c r="K1290" s="85">
        <f t="shared" si="40"/>
        <v>0</v>
      </c>
    </row>
    <row r="1291" spans="1:11" ht="15.75">
      <c r="A1291" s="100">
        <v>1288</v>
      </c>
      <c r="D1291" s="484">
        <v>162615008</v>
      </c>
      <c r="E1291" s="85" t="s">
        <v>3057</v>
      </c>
      <c r="F1291" s="105" t="s">
        <v>712</v>
      </c>
      <c r="I1291" s="103" t="s">
        <v>78</v>
      </c>
      <c r="J1291" s="85">
        <f t="shared" si="41"/>
        <v>1288</v>
      </c>
      <c r="K1291" s="85">
        <f t="shared" si="40"/>
        <v>0</v>
      </c>
    </row>
    <row r="1292" spans="1:11" ht="15.75">
      <c r="A1292" s="100">
        <v>1289</v>
      </c>
      <c r="D1292" s="484">
        <v>162615009</v>
      </c>
      <c r="E1292" s="85" t="s">
        <v>1381</v>
      </c>
      <c r="F1292" s="105" t="s">
        <v>1479</v>
      </c>
      <c r="I1292" s="103" t="s">
        <v>78</v>
      </c>
      <c r="J1292" s="85">
        <f t="shared" si="41"/>
        <v>1289</v>
      </c>
      <c r="K1292" s="85">
        <f t="shared" si="40"/>
        <v>0</v>
      </c>
    </row>
    <row r="1293" spans="1:11" ht="15.75">
      <c r="A1293" s="100">
        <v>1290</v>
      </c>
      <c r="D1293" s="484">
        <v>162615010</v>
      </c>
      <c r="E1293" s="85" t="s">
        <v>3058</v>
      </c>
      <c r="F1293" s="105" t="s">
        <v>288</v>
      </c>
      <c r="I1293" s="103" t="s">
        <v>78</v>
      </c>
      <c r="J1293" s="85">
        <f t="shared" si="41"/>
        <v>1290</v>
      </c>
      <c r="K1293" s="85">
        <f t="shared" si="40"/>
        <v>0</v>
      </c>
    </row>
    <row r="1294" spans="1:11" ht="15.75">
      <c r="A1294" s="100">
        <v>1291</v>
      </c>
      <c r="D1294" s="484">
        <v>162615011</v>
      </c>
      <c r="E1294" s="85" t="s">
        <v>1506</v>
      </c>
      <c r="F1294" s="105" t="s">
        <v>553</v>
      </c>
      <c r="I1294" s="103" t="s">
        <v>78</v>
      </c>
      <c r="J1294" s="85">
        <f t="shared" si="41"/>
        <v>1291</v>
      </c>
      <c r="K1294" s="85">
        <f t="shared" si="40"/>
        <v>0</v>
      </c>
    </row>
    <row r="1295" spans="1:11" ht="15.75">
      <c r="A1295" s="100">
        <v>1292</v>
      </c>
      <c r="D1295" s="484">
        <v>162615012</v>
      </c>
      <c r="E1295" s="85" t="s">
        <v>3059</v>
      </c>
      <c r="F1295" s="105" t="s">
        <v>2486</v>
      </c>
      <c r="I1295" s="103" t="s">
        <v>78</v>
      </c>
      <c r="J1295" s="85">
        <f t="shared" si="41"/>
        <v>1292</v>
      </c>
      <c r="K1295" s="85">
        <f t="shared" si="40"/>
        <v>0</v>
      </c>
    </row>
    <row r="1296" spans="1:11" ht="15.75">
      <c r="A1296" s="100">
        <v>1293</v>
      </c>
      <c r="D1296" s="484">
        <v>162615013</v>
      </c>
      <c r="E1296" s="85" t="s">
        <v>3060</v>
      </c>
      <c r="F1296" s="105" t="s">
        <v>402</v>
      </c>
      <c r="I1296" s="103" t="s">
        <v>78</v>
      </c>
      <c r="J1296" s="85">
        <f t="shared" si="41"/>
        <v>1293</v>
      </c>
      <c r="K1296" s="85">
        <f t="shared" si="40"/>
        <v>0</v>
      </c>
    </row>
    <row r="1297" spans="1:11" ht="15.75">
      <c r="A1297" s="100">
        <v>1294</v>
      </c>
      <c r="D1297" s="484">
        <v>162615014</v>
      </c>
      <c r="E1297" s="85" t="s">
        <v>3061</v>
      </c>
      <c r="F1297" s="105" t="s">
        <v>402</v>
      </c>
      <c r="I1297" s="103" t="s">
        <v>78</v>
      </c>
      <c r="J1297" s="85">
        <f t="shared" si="41"/>
        <v>1294</v>
      </c>
      <c r="K1297" s="85">
        <f t="shared" si="40"/>
        <v>0</v>
      </c>
    </row>
    <row r="1298" spans="1:11" ht="15.75">
      <c r="A1298" s="100">
        <v>1295</v>
      </c>
      <c r="D1298" s="484">
        <v>162615015</v>
      </c>
      <c r="E1298" s="85" t="s">
        <v>3062</v>
      </c>
      <c r="F1298" s="105" t="s">
        <v>308</v>
      </c>
      <c r="I1298" s="103" t="s">
        <v>78</v>
      </c>
      <c r="J1298" s="85">
        <f t="shared" si="41"/>
        <v>1295</v>
      </c>
      <c r="K1298" s="85">
        <f t="shared" si="40"/>
        <v>0</v>
      </c>
    </row>
    <row r="1299" spans="1:11" ht="15.75">
      <c r="A1299" s="100">
        <v>1296</v>
      </c>
      <c r="D1299" s="484">
        <v>162615017</v>
      </c>
      <c r="E1299" s="85" t="s">
        <v>695</v>
      </c>
      <c r="F1299" s="105" t="s">
        <v>571</v>
      </c>
      <c r="I1299" s="103" t="s">
        <v>78</v>
      </c>
      <c r="J1299" s="85">
        <f t="shared" si="41"/>
        <v>1296</v>
      </c>
      <c r="K1299" s="85">
        <f t="shared" si="40"/>
        <v>0</v>
      </c>
    </row>
    <row r="1300" spans="1:11" ht="15.75">
      <c r="A1300" s="100">
        <v>1297</v>
      </c>
      <c r="D1300" s="484">
        <v>162616556</v>
      </c>
      <c r="E1300" s="85" t="s">
        <v>1487</v>
      </c>
      <c r="F1300" s="105" t="s">
        <v>455</v>
      </c>
      <c r="I1300" s="103" t="s">
        <v>78</v>
      </c>
      <c r="J1300" s="85">
        <f t="shared" si="41"/>
        <v>1297</v>
      </c>
      <c r="K1300" s="85">
        <f t="shared" si="40"/>
        <v>0</v>
      </c>
    </row>
    <row r="1301" spans="1:11" ht="15.75">
      <c r="A1301" s="100">
        <v>1298</v>
      </c>
      <c r="D1301" s="484">
        <v>162616855</v>
      </c>
      <c r="E1301" s="85" t="s">
        <v>2721</v>
      </c>
      <c r="F1301" s="105" t="s">
        <v>569</v>
      </c>
      <c r="I1301" s="103" t="s">
        <v>78</v>
      </c>
      <c r="J1301" s="85">
        <f t="shared" si="41"/>
        <v>1298</v>
      </c>
      <c r="K1301" s="85">
        <f t="shared" si="40"/>
        <v>0</v>
      </c>
    </row>
    <row r="1302" spans="1:11" ht="15.75">
      <c r="A1302" s="100">
        <v>1299</v>
      </c>
      <c r="D1302" s="484">
        <v>162616963</v>
      </c>
      <c r="E1302" s="85" t="s">
        <v>797</v>
      </c>
      <c r="F1302" s="105" t="s">
        <v>428</v>
      </c>
      <c r="I1302" s="103" t="s">
        <v>78</v>
      </c>
      <c r="J1302" s="85">
        <f t="shared" si="41"/>
        <v>1299</v>
      </c>
      <c r="K1302" s="85">
        <f t="shared" si="40"/>
        <v>0</v>
      </c>
    </row>
    <row r="1303" spans="1:11" ht="15.75">
      <c r="A1303" s="100">
        <v>1300</v>
      </c>
      <c r="D1303" s="484">
        <v>162617027</v>
      </c>
      <c r="E1303" s="85" t="s">
        <v>3063</v>
      </c>
      <c r="F1303" s="105" t="s">
        <v>2833</v>
      </c>
      <c r="I1303" s="103" t="s">
        <v>78</v>
      </c>
      <c r="J1303" s="85">
        <f t="shared" si="41"/>
        <v>1300</v>
      </c>
      <c r="K1303" s="85">
        <f t="shared" si="40"/>
        <v>0</v>
      </c>
    </row>
    <row r="1304" spans="1:11" ht="15.75">
      <c r="A1304" s="100">
        <v>1301</v>
      </c>
      <c r="D1304" s="484">
        <v>162617065</v>
      </c>
      <c r="E1304" s="85" t="s">
        <v>3064</v>
      </c>
      <c r="F1304" s="105" t="s">
        <v>402</v>
      </c>
      <c r="I1304" s="103" t="s">
        <v>78</v>
      </c>
      <c r="J1304" s="85">
        <f t="shared" si="41"/>
        <v>1301</v>
      </c>
      <c r="K1304" s="85">
        <f t="shared" si="40"/>
        <v>0</v>
      </c>
    </row>
    <row r="1305" spans="1:11" ht="15.75">
      <c r="A1305" s="100">
        <v>1302</v>
      </c>
      <c r="D1305" s="484">
        <v>162617115</v>
      </c>
      <c r="E1305" s="85" t="s">
        <v>3065</v>
      </c>
      <c r="F1305" s="105" t="s">
        <v>486</v>
      </c>
      <c r="I1305" s="103" t="s">
        <v>78</v>
      </c>
      <c r="J1305" s="85">
        <f t="shared" si="41"/>
        <v>1302</v>
      </c>
      <c r="K1305" s="85">
        <f t="shared" si="40"/>
        <v>0</v>
      </c>
    </row>
    <row r="1306" spans="1:11" ht="15.75">
      <c r="A1306" s="100">
        <v>1303</v>
      </c>
      <c r="D1306" s="484">
        <v>162617116</v>
      </c>
      <c r="E1306" s="85" t="s">
        <v>3066</v>
      </c>
      <c r="F1306" s="105" t="s">
        <v>683</v>
      </c>
      <c r="I1306" s="103" t="s">
        <v>78</v>
      </c>
      <c r="J1306" s="85">
        <f t="shared" si="41"/>
        <v>1303</v>
      </c>
      <c r="K1306" s="85">
        <f t="shared" si="40"/>
        <v>0</v>
      </c>
    </row>
    <row r="1307" spans="1:11" ht="15.75">
      <c r="A1307" s="100">
        <v>1304</v>
      </c>
      <c r="D1307" s="484">
        <v>162617118</v>
      </c>
      <c r="E1307" s="85" t="s">
        <v>3067</v>
      </c>
      <c r="F1307" s="105" t="s">
        <v>2788</v>
      </c>
      <c r="I1307" s="103" t="s">
        <v>78</v>
      </c>
      <c r="J1307" s="85">
        <f t="shared" si="41"/>
        <v>1304</v>
      </c>
      <c r="K1307" s="85">
        <f t="shared" si="40"/>
        <v>0</v>
      </c>
    </row>
    <row r="1308" spans="1:11" ht="15.75">
      <c r="A1308" s="100">
        <v>1305</v>
      </c>
      <c r="D1308" s="484">
        <v>162617483</v>
      </c>
      <c r="E1308" s="85" t="s">
        <v>1074</v>
      </c>
      <c r="F1308" s="105" t="s">
        <v>305</v>
      </c>
      <c r="I1308" s="103" t="s">
        <v>78</v>
      </c>
      <c r="J1308" s="85">
        <f t="shared" si="41"/>
        <v>1305</v>
      </c>
      <c r="K1308" s="85">
        <f t="shared" si="40"/>
        <v>0</v>
      </c>
    </row>
    <row r="1309" spans="1:11" ht="15.75">
      <c r="A1309" s="100">
        <v>1306</v>
      </c>
      <c r="D1309" s="484">
        <v>162625029</v>
      </c>
      <c r="E1309" s="85" t="s">
        <v>3068</v>
      </c>
      <c r="F1309" s="105" t="s">
        <v>2084</v>
      </c>
      <c r="I1309" s="103" t="s">
        <v>78</v>
      </c>
      <c r="J1309" s="85">
        <f t="shared" si="41"/>
        <v>1306</v>
      </c>
      <c r="K1309" s="85">
        <f t="shared" si="40"/>
        <v>0</v>
      </c>
    </row>
    <row r="1310" spans="1:11" ht="15.75">
      <c r="A1310" s="100">
        <v>1307</v>
      </c>
      <c r="D1310" s="484">
        <v>162627625</v>
      </c>
      <c r="E1310" s="85" t="s">
        <v>3069</v>
      </c>
      <c r="F1310" s="105" t="s">
        <v>3070</v>
      </c>
      <c r="I1310" s="103" t="s">
        <v>78</v>
      </c>
      <c r="J1310" s="85">
        <f t="shared" si="41"/>
        <v>1307</v>
      </c>
      <c r="K1310" s="85">
        <f t="shared" si="40"/>
        <v>0</v>
      </c>
    </row>
    <row r="1311" spans="1:11" ht="15.75">
      <c r="A1311" s="100">
        <v>1308</v>
      </c>
      <c r="D1311" s="484">
        <v>162625036</v>
      </c>
      <c r="E1311" s="85" t="s">
        <v>1404</v>
      </c>
      <c r="F1311" s="105" t="s">
        <v>139</v>
      </c>
      <c r="I1311" s="103" t="s">
        <v>78</v>
      </c>
      <c r="J1311" s="85">
        <f t="shared" si="41"/>
        <v>1308</v>
      </c>
      <c r="K1311" s="85">
        <f t="shared" si="40"/>
        <v>0</v>
      </c>
    </row>
    <row r="1312" spans="1:11" ht="15.75">
      <c r="A1312" s="100">
        <v>1309</v>
      </c>
      <c r="D1312" s="484">
        <v>162735069</v>
      </c>
      <c r="E1312" s="85" t="s">
        <v>3071</v>
      </c>
      <c r="F1312" s="105" t="s">
        <v>687</v>
      </c>
      <c r="I1312" s="103" t="s">
        <v>78</v>
      </c>
      <c r="J1312" s="85">
        <f t="shared" si="41"/>
        <v>1309</v>
      </c>
      <c r="K1312" s="85">
        <f t="shared" si="40"/>
        <v>0</v>
      </c>
    </row>
    <row r="1313" spans="1:11" ht="15.75">
      <c r="A1313" s="100">
        <v>1310</v>
      </c>
      <c r="D1313" s="484">
        <v>161325317</v>
      </c>
      <c r="E1313" s="85" t="s">
        <v>506</v>
      </c>
      <c r="F1313" s="105" t="s">
        <v>199</v>
      </c>
      <c r="I1313" s="103" t="s">
        <v>78</v>
      </c>
      <c r="J1313" s="85">
        <f t="shared" si="41"/>
        <v>1310</v>
      </c>
      <c r="K1313" s="85">
        <f t="shared" si="40"/>
        <v>0</v>
      </c>
    </row>
    <row r="1314" spans="1:11" ht="15.75">
      <c r="A1314" s="100">
        <v>1311</v>
      </c>
      <c r="D1314" s="484">
        <v>161446331</v>
      </c>
      <c r="E1314" s="85" t="s">
        <v>568</v>
      </c>
      <c r="F1314" s="105" t="s">
        <v>569</v>
      </c>
      <c r="I1314" s="103" t="s">
        <v>78</v>
      </c>
      <c r="J1314" s="85">
        <f t="shared" si="41"/>
        <v>1311</v>
      </c>
      <c r="K1314" s="85">
        <f t="shared" si="40"/>
        <v>0</v>
      </c>
    </row>
    <row r="1315" spans="1:11" ht="15.75">
      <c r="A1315" s="100">
        <v>1312</v>
      </c>
      <c r="D1315" s="484">
        <v>162735068</v>
      </c>
      <c r="E1315" s="85" t="s">
        <v>494</v>
      </c>
      <c r="F1315" s="105" t="s">
        <v>495</v>
      </c>
      <c r="I1315" s="103" t="s">
        <v>78</v>
      </c>
      <c r="J1315" s="85">
        <f t="shared" si="41"/>
        <v>1312</v>
      </c>
      <c r="K1315" s="85">
        <f t="shared" si="40"/>
        <v>0</v>
      </c>
    </row>
    <row r="1316" spans="1:11" ht="15.75">
      <c r="A1316" s="100">
        <v>1313</v>
      </c>
      <c r="D1316" s="484">
        <v>162735070</v>
      </c>
      <c r="E1316" s="85" t="s">
        <v>1497</v>
      </c>
      <c r="F1316" s="105" t="s">
        <v>2017</v>
      </c>
      <c r="I1316" s="103" t="s">
        <v>78</v>
      </c>
      <c r="J1316" s="85">
        <f t="shared" si="41"/>
        <v>1313</v>
      </c>
      <c r="K1316" s="85">
        <f t="shared" si="40"/>
        <v>0</v>
      </c>
    </row>
    <row r="1317" spans="1:11" ht="15.75">
      <c r="A1317" s="100">
        <v>1314</v>
      </c>
      <c r="D1317" s="484">
        <v>162735072</v>
      </c>
      <c r="E1317" s="85" t="s">
        <v>516</v>
      </c>
      <c r="F1317" s="105" t="s">
        <v>230</v>
      </c>
      <c r="I1317" s="103" t="s">
        <v>78</v>
      </c>
      <c r="J1317" s="85">
        <f t="shared" si="41"/>
        <v>1314</v>
      </c>
      <c r="K1317" s="85">
        <f t="shared" si="40"/>
        <v>0</v>
      </c>
    </row>
    <row r="1318" spans="1:11" ht="15.75">
      <c r="A1318" s="100">
        <v>1315</v>
      </c>
      <c r="D1318" s="484">
        <v>162735074</v>
      </c>
      <c r="E1318" s="85" t="s">
        <v>538</v>
      </c>
      <c r="F1318" s="105" t="s">
        <v>539</v>
      </c>
      <c r="I1318" s="103" t="s">
        <v>78</v>
      </c>
      <c r="J1318" s="85">
        <f t="shared" si="41"/>
        <v>1315</v>
      </c>
      <c r="K1318" s="85">
        <f t="shared" si="40"/>
        <v>0</v>
      </c>
    </row>
    <row r="1319" spans="1:11" ht="15.75">
      <c r="A1319" s="100">
        <v>1316</v>
      </c>
      <c r="D1319" s="484">
        <v>162735076</v>
      </c>
      <c r="E1319" s="85" t="s">
        <v>550</v>
      </c>
      <c r="F1319" s="105" t="s">
        <v>391</v>
      </c>
      <c r="I1319" s="103" t="s">
        <v>78</v>
      </c>
      <c r="J1319" s="85">
        <f t="shared" si="41"/>
        <v>1316</v>
      </c>
      <c r="K1319" s="85">
        <f t="shared" si="40"/>
        <v>0</v>
      </c>
    </row>
    <row r="1320" spans="1:11" ht="15.75">
      <c r="A1320" s="100">
        <v>1317</v>
      </c>
      <c r="D1320" s="484">
        <v>162735078</v>
      </c>
      <c r="E1320" s="85" t="s">
        <v>564</v>
      </c>
      <c r="F1320" s="105" t="s">
        <v>565</v>
      </c>
      <c r="I1320" s="103" t="s">
        <v>78</v>
      </c>
      <c r="J1320" s="85">
        <f t="shared" si="41"/>
        <v>1317</v>
      </c>
      <c r="K1320" s="85">
        <f t="shared" si="40"/>
        <v>0</v>
      </c>
    </row>
    <row r="1321" spans="1:11" ht="15.75">
      <c r="A1321" s="100">
        <v>1318</v>
      </c>
      <c r="D1321" s="484">
        <v>162736555</v>
      </c>
      <c r="E1321" s="85" t="s">
        <v>566</v>
      </c>
      <c r="F1321" s="105" t="s">
        <v>308</v>
      </c>
      <c r="I1321" s="103" t="s">
        <v>78</v>
      </c>
      <c r="J1321" s="85">
        <f t="shared" si="41"/>
        <v>1318</v>
      </c>
      <c r="K1321" s="85">
        <f t="shared" si="40"/>
        <v>0</v>
      </c>
    </row>
    <row r="1322" spans="1:11" ht="15.75">
      <c r="A1322" s="100">
        <v>1319</v>
      </c>
      <c r="D1322" s="484">
        <v>162736788</v>
      </c>
      <c r="E1322" s="85" t="s">
        <v>443</v>
      </c>
      <c r="F1322" s="105" t="s">
        <v>520</v>
      </c>
      <c r="I1322" s="103" t="s">
        <v>78</v>
      </c>
      <c r="J1322" s="85">
        <f t="shared" si="41"/>
        <v>1319</v>
      </c>
      <c r="K1322" s="85">
        <f t="shared" si="40"/>
        <v>0</v>
      </c>
    </row>
    <row r="1323" spans="1:11" ht="15.75">
      <c r="A1323" s="100">
        <v>1320</v>
      </c>
      <c r="D1323" s="484">
        <v>162736815</v>
      </c>
      <c r="E1323" s="85" t="s">
        <v>562</v>
      </c>
      <c r="F1323" s="105" t="s">
        <v>405</v>
      </c>
      <c r="I1323" s="103" t="s">
        <v>78</v>
      </c>
      <c r="J1323" s="85">
        <f t="shared" si="41"/>
        <v>1320</v>
      </c>
      <c r="K1323" s="85">
        <f t="shared" si="40"/>
        <v>0</v>
      </c>
    </row>
    <row r="1324" spans="1:11" ht="15.75">
      <c r="A1324" s="100">
        <v>1321</v>
      </c>
      <c r="D1324" s="484">
        <v>162737113</v>
      </c>
      <c r="E1324" s="85" t="s">
        <v>330</v>
      </c>
      <c r="F1324" s="105" t="s">
        <v>331</v>
      </c>
      <c r="I1324" s="103" t="s">
        <v>78</v>
      </c>
      <c r="J1324" s="85">
        <f t="shared" si="41"/>
        <v>1321</v>
      </c>
      <c r="K1324" s="85">
        <f t="shared" si="40"/>
        <v>0</v>
      </c>
    </row>
    <row r="1325" spans="1:11" ht="15.75">
      <c r="A1325" s="100">
        <v>1322</v>
      </c>
      <c r="D1325" s="484">
        <v>162737114</v>
      </c>
      <c r="E1325" s="85" t="s">
        <v>544</v>
      </c>
      <c r="F1325" s="105" t="s">
        <v>276</v>
      </c>
      <c r="I1325" s="103" t="s">
        <v>78</v>
      </c>
      <c r="J1325" s="85">
        <f t="shared" si="41"/>
        <v>1322</v>
      </c>
      <c r="K1325" s="85">
        <f t="shared" si="40"/>
        <v>0</v>
      </c>
    </row>
    <row r="1326" spans="1:11" ht="15.75">
      <c r="A1326" s="100">
        <v>1323</v>
      </c>
      <c r="D1326" s="484">
        <v>162717325</v>
      </c>
      <c r="E1326" s="85" t="s">
        <v>3072</v>
      </c>
      <c r="F1326" s="105" t="s">
        <v>3016</v>
      </c>
      <c r="I1326" s="103" t="s">
        <v>78</v>
      </c>
      <c r="J1326" s="85">
        <f t="shared" si="41"/>
        <v>1323</v>
      </c>
      <c r="K1326" s="85">
        <f t="shared" si="40"/>
        <v>0</v>
      </c>
    </row>
    <row r="1327" spans="1:11" ht="15.75">
      <c r="A1327" s="100">
        <v>1324</v>
      </c>
      <c r="D1327" s="484">
        <v>162715065</v>
      </c>
      <c r="E1327" s="85" t="s">
        <v>198</v>
      </c>
      <c r="F1327" s="105" t="s">
        <v>328</v>
      </c>
      <c r="I1327" s="103" t="s">
        <v>78</v>
      </c>
      <c r="J1327" s="85">
        <f t="shared" si="41"/>
        <v>1324</v>
      </c>
      <c r="K1327" s="85">
        <f t="shared" si="40"/>
        <v>0</v>
      </c>
    </row>
    <row r="1328" spans="1:11" ht="15.75">
      <c r="A1328" s="100">
        <v>1325</v>
      </c>
      <c r="D1328" s="484">
        <v>162715066</v>
      </c>
      <c r="E1328" s="85" t="s">
        <v>330</v>
      </c>
      <c r="F1328" s="105" t="s">
        <v>199</v>
      </c>
      <c r="I1328" s="103" t="s">
        <v>78</v>
      </c>
      <c r="J1328" s="85">
        <f t="shared" si="41"/>
        <v>1325</v>
      </c>
      <c r="K1328" s="85">
        <f t="shared" si="40"/>
        <v>0</v>
      </c>
    </row>
    <row r="1329" spans="1:11" ht="15.75">
      <c r="A1329" s="100">
        <v>1326</v>
      </c>
      <c r="D1329" s="484">
        <v>162715067</v>
      </c>
      <c r="E1329" s="85" t="s">
        <v>198</v>
      </c>
      <c r="F1329" s="105" t="s">
        <v>546</v>
      </c>
      <c r="I1329" s="103" t="s">
        <v>78</v>
      </c>
      <c r="J1329" s="85">
        <f t="shared" si="41"/>
        <v>1326</v>
      </c>
      <c r="K1329" s="85">
        <f t="shared" si="40"/>
        <v>0</v>
      </c>
    </row>
    <row r="1330" spans="1:11" ht="15.75">
      <c r="A1330" s="100">
        <v>1327</v>
      </c>
      <c r="D1330" s="484">
        <v>162716854</v>
      </c>
      <c r="E1330" s="85" t="s">
        <v>496</v>
      </c>
      <c r="F1330" s="105" t="s">
        <v>323</v>
      </c>
      <c r="I1330" s="103" t="s">
        <v>78</v>
      </c>
      <c r="J1330" s="85">
        <f t="shared" si="41"/>
        <v>1327</v>
      </c>
      <c r="K1330" s="85">
        <f t="shared" si="40"/>
        <v>0</v>
      </c>
    </row>
    <row r="1331" spans="1:11" ht="15.75">
      <c r="A1331" s="100">
        <v>1328</v>
      </c>
      <c r="D1331" s="484">
        <v>162716961</v>
      </c>
      <c r="E1331" s="85" t="s">
        <v>518</v>
      </c>
      <c r="F1331" s="105" t="s">
        <v>519</v>
      </c>
      <c r="I1331" s="103" t="s">
        <v>78</v>
      </c>
      <c r="J1331" s="85">
        <f t="shared" si="41"/>
        <v>1328</v>
      </c>
      <c r="K1331" s="85">
        <f t="shared" si="40"/>
        <v>0</v>
      </c>
    </row>
    <row r="1332" spans="1:11" ht="15.75">
      <c r="A1332" s="100">
        <v>1329</v>
      </c>
      <c r="D1332" s="484">
        <v>162717203</v>
      </c>
      <c r="E1332" s="85" t="s">
        <v>521</v>
      </c>
      <c r="F1332" s="105" t="s">
        <v>522</v>
      </c>
      <c r="I1332" s="103" t="s">
        <v>78</v>
      </c>
      <c r="J1332" s="85">
        <f t="shared" si="41"/>
        <v>1329</v>
      </c>
      <c r="K1332" s="85">
        <f t="shared" si="40"/>
        <v>0</v>
      </c>
    </row>
    <row r="1333" spans="1:11" ht="15.75">
      <c r="A1333" s="100">
        <v>1330</v>
      </c>
      <c r="D1333" s="484">
        <v>162737204</v>
      </c>
      <c r="E1333" s="85" t="s">
        <v>443</v>
      </c>
      <c r="F1333" s="105" t="s">
        <v>548</v>
      </c>
      <c r="I1333" s="103" t="s">
        <v>78</v>
      </c>
      <c r="J1333" s="85">
        <f t="shared" si="41"/>
        <v>1330</v>
      </c>
      <c r="K1333" s="85">
        <f t="shared" si="40"/>
        <v>0</v>
      </c>
    </row>
    <row r="1334" spans="1:11" ht="15.75">
      <c r="A1334" s="100">
        <v>1331</v>
      </c>
      <c r="D1334" s="484">
        <v>152734529</v>
      </c>
      <c r="E1334" s="85" t="s">
        <v>542</v>
      </c>
      <c r="F1334" s="105" t="s">
        <v>276</v>
      </c>
      <c r="I1334" s="103" t="s">
        <v>78</v>
      </c>
      <c r="J1334" s="85">
        <f t="shared" si="41"/>
        <v>1331</v>
      </c>
      <c r="K1334" s="85">
        <f t="shared" si="40"/>
        <v>0</v>
      </c>
    </row>
    <row r="1335" spans="1:11" ht="15.75">
      <c r="A1335" s="100">
        <v>1332</v>
      </c>
      <c r="D1335" s="484">
        <v>152734510</v>
      </c>
      <c r="E1335" s="85" t="s">
        <v>3073</v>
      </c>
      <c r="F1335" s="105" t="s">
        <v>464</v>
      </c>
      <c r="I1335" s="103" t="s">
        <v>78</v>
      </c>
      <c r="J1335" s="85">
        <f t="shared" si="41"/>
        <v>1332</v>
      </c>
      <c r="K1335" s="85">
        <f t="shared" si="40"/>
        <v>0</v>
      </c>
    </row>
    <row r="1336" spans="1:11" ht="15.75">
      <c r="A1336" s="100">
        <v>1333</v>
      </c>
      <c r="D1336" s="484">
        <v>152714476</v>
      </c>
      <c r="E1336" s="85" t="s">
        <v>3074</v>
      </c>
      <c r="F1336" s="105" t="s">
        <v>303</v>
      </c>
      <c r="I1336" s="103" t="s">
        <v>78</v>
      </c>
      <c r="J1336" s="85">
        <f t="shared" si="41"/>
        <v>1333</v>
      </c>
      <c r="K1336" s="85">
        <f t="shared" si="40"/>
        <v>0</v>
      </c>
    </row>
    <row r="1337" spans="1:11" ht="15.75">
      <c r="A1337" s="100">
        <v>1334</v>
      </c>
      <c r="D1337" s="484">
        <v>152734519</v>
      </c>
      <c r="E1337" s="85" t="s">
        <v>3075</v>
      </c>
      <c r="F1337" s="105" t="s">
        <v>553</v>
      </c>
      <c r="I1337" s="103" t="s">
        <v>78</v>
      </c>
      <c r="J1337" s="85">
        <f t="shared" si="41"/>
        <v>1334</v>
      </c>
      <c r="K1337" s="85">
        <f t="shared" si="40"/>
        <v>0</v>
      </c>
    </row>
    <row r="1338" spans="1:11" ht="15.75">
      <c r="A1338" s="100">
        <v>1335</v>
      </c>
      <c r="D1338" s="484">
        <v>152732087</v>
      </c>
      <c r="E1338" s="85" t="s">
        <v>536</v>
      </c>
      <c r="F1338" s="105" t="s">
        <v>121</v>
      </c>
      <c r="I1338" s="103" t="s">
        <v>78</v>
      </c>
      <c r="J1338" s="85">
        <f t="shared" si="41"/>
        <v>1335</v>
      </c>
      <c r="K1338" s="85">
        <f t="shared" si="40"/>
        <v>0</v>
      </c>
    </row>
    <row r="1339" spans="1:11" ht="15.75">
      <c r="A1339" s="100">
        <v>1336</v>
      </c>
      <c r="D1339" s="484">
        <v>152734522</v>
      </c>
      <c r="E1339" s="85" t="s">
        <v>3076</v>
      </c>
      <c r="F1339" s="105" t="s">
        <v>437</v>
      </c>
      <c r="I1339" s="103" t="s">
        <v>78</v>
      </c>
      <c r="J1339" s="85">
        <f t="shared" si="41"/>
        <v>1336</v>
      </c>
      <c r="K1339" s="85">
        <f t="shared" si="40"/>
        <v>0</v>
      </c>
    </row>
    <row r="1340" spans="1:11" ht="15.75">
      <c r="A1340" s="100">
        <v>1337</v>
      </c>
      <c r="D1340" s="484">
        <v>152714465</v>
      </c>
      <c r="E1340" s="85" t="s">
        <v>3077</v>
      </c>
      <c r="F1340" s="105" t="s">
        <v>211</v>
      </c>
      <c r="I1340" s="103" t="s">
        <v>78</v>
      </c>
      <c r="J1340" s="85">
        <f t="shared" si="41"/>
        <v>1337</v>
      </c>
      <c r="K1340" s="85">
        <f t="shared" si="40"/>
        <v>0</v>
      </c>
    </row>
    <row r="1341" spans="1:11" ht="15.75">
      <c r="A1341" s="100">
        <v>1338</v>
      </c>
      <c r="D1341" s="484">
        <v>162735073</v>
      </c>
      <c r="E1341" s="85" t="s">
        <v>3078</v>
      </c>
      <c r="F1341" s="105" t="s">
        <v>3079</v>
      </c>
      <c r="I1341" s="103" t="s">
        <v>78</v>
      </c>
      <c r="J1341" s="85">
        <f t="shared" si="41"/>
        <v>1338</v>
      </c>
      <c r="K1341" s="85">
        <f t="shared" si="40"/>
        <v>0</v>
      </c>
    </row>
    <row r="1342" spans="1:11" ht="15.75">
      <c r="A1342" s="100">
        <v>1339</v>
      </c>
      <c r="D1342" s="484">
        <v>162737379</v>
      </c>
      <c r="E1342" s="85" t="s">
        <v>471</v>
      </c>
      <c r="F1342" s="105" t="s">
        <v>539</v>
      </c>
      <c r="I1342" s="103" t="s">
        <v>78</v>
      </c>
      <c r="J1342" s="85">
        <f t="shared" si="41"/>
        <v>1339</v>
      </c>
      <c r="K1342" s="85">
        <f t="shared" si="40"/>
        <v>0</v>
      </c>
    </row>
    <row r="1343" spans="1:11" ht="15.75">
      <c r="A1343" s="100">
        <v>1340</v>
      </c>
      <c r="D1343" s="484">
        <v>162263670</v>
      </c>
      <c r="E1343" s="85" t="s">
        <v>1452</v>
      </c>
      <c r="F1343" s="105" t="s">
        <v>1348</v>
      </c>
      <c r="I1343" s="103" t="s">
        <v>78</v>
      </c>
      <c r="J1343" s="85">
        <f t="shared" si="41"/>
        <v>1340</v>
      </c>
      <c r="K1343" s="85">
        <f t="shared" si="40"/>
        <v>0</v>
      </c>
    </row>
    <row r="1344" spans="1:11" ht="15.75">
      <c r="A1344" s="100">
        <v>1341</v>
      </c>
      <c r="D1344" s="484">
        <v>162263671</v>
      </c>
      <c r="E1344" s="85" t="s">
        <v>1621</v>
      </c>
      <c r="F1344" s="105" t="s">
        <v>486</v>
      </c>
      <c r="I1344" s="103" t="s">
        <v>78</v>
      </c>
      <c r="J1344" s="85">
        <f t="shared" si="41"/>
        <v>1341</v>
      </c>
      <c r="K1344" s="85">
        <f t="shared" si="40"/>
        <v>0</v>
      </c>
    </row>
    <row r="1345" spans="1:11" ht="15.75">
      <c r="A1345" s="100">
        <v>1342</v>
      </c>
      <c r="D1345" s="484">
        <v>162263672</v>
      </c>
      <c r="E1345" s="85" t="s">
        <v>741</v>
      </c>
      <c r="F1345" s="105" t="s">
        <v>1118</v>
      </c>
      <c r="I1345" s="103" t="s">
        <v>78</v>
      </c>
      <c r="J1345" s="85">
        <f t="shared" si="41"/>
        <v>1342</v>
      </c>
      <c r="K1345" s="85">
        <f t="shared" si="40"/>
        <v>0</v>
      </c>
    </row>
    <row r="1346" spans="1:11" ht="15.75">
      <c r="A1346" s="100">
        <v>1343</v>
      </c>
      <c r="D1346" s="484">
        <v>162317274</v>
      </c>
      <c r="E1346" s="85" t="s">
        <v>431</v>
      </c>
      <c r="F1346" s="105" t="s">
        <v>1122</v>
      </c>
      <c r="I1346" s="103" t="s">
        <v>78</v>
      </c>
      <c r="J1346" s="85">
        <f t="shared" si="41"/>
        <v>1343</v>
      </c>
      <c r="K1346" s="85">
        <f t="shared" si="40"/>
        <v>0</v>
      </c>
    </row>
    <row r="1347" spans="1:11" ht="15.75">
      <c r="A1347" s="100">
        <v>1344</v>
      </c>
      <c r="D1347" s="484">
        <v>162263674</v>
      </c>
      <c r="E1347" s="85" t="s">
        <v>1622</v>
      </c>
      <c r="F1347" s="105" t="s">
        <v>323</v>
      </c>
      <c r="I1347" s="103" t="s">
        <v>78</v>
      </c>
      <c r="J1347" s="85">
        <f t="shared" si="41"/>
        <v>1344</v>
      </c>
      <c r="K1347" s="85">
        <f t="shared" si="40"/>
        <v>0</v>
      </c>
    </row>
    <row r="1348" spans="1:11" ht="15.75">
      <c r="A1348" s="100">
        <v>1345</v>
      </c>
      <c r="D1348" s="484">
        <v>162267317</v>
      </c>
      <c r="E1348" s="85" t="s">
        <v>1624</v>
      </c>
      <c r="F1348" s="105" t="s">
        <v>199</v>
      </c>
      <c r="I1348" s="103" t="s">
        <v>78</v>
      </c>
      <c r="J1348" s="85">
        <f t="shared" si="41"/>
        <v>1345</v>
      </c>
      <c r="K1348" s="85">
        <f t="shared" ref="K1348:K1411" si="42">COUNTIF($D$4:$D$889,D1348)</f>
        <v>0</v>
      </c>
    </row>
    <row r="1349" spans="1:11" ht="15.75">
      <c r="A1349" s="100">
        <v>1346</v>
      </c>
      <c r="D1349" s="484">
        <v>162263675</v>
      </c>
      <c r="E1349" s="85" t="s">
        <v>1155</v>
      </c>
      <c r="F1349" s="105" t="s">
        <v>683</v>
      </c>
      <c r="I1349" s="103" t="s">
        <v>78</v>
      </c>
      <c r="J1349" s="85">
        <f t="shared" ref="J1349:J1412" si="43">IF(H1349&lt;&gt;H1348,1,J1348+1)</f>
        <v>1346</v>
      </c>
      <c r="K1349" s="85">
        <f t="shared" si="42"/>
        <v>0</v>
      </c>
    </row>
    <row r="1350" spans="1:11" ht="15.75">
      <c r="A1350" s="100">
        <v>1347</v>
      </c>
      <c r="D1350" s="484">
        <v>162263677</v>
      </c>
      <c r="E1350" s="85" t="s">
        <v>1536</v>
      </c>
      <c r="F1350" s="105" t="s">
        <v>437</v>
      </c>
      <c r="I1350" s="103" t="s">
        <v>78</v>
      </c>
      <c r="J1350" s="85">
        <f t="shared" si="43"/>
        <v>1347</v>
      </c>
      <c r="K1350" s="85">
        <f t="shared" si="42"/>
        <v>0</v>
      </c>
    </row>
    <row r="1351" spans="1:11" ht="15.75">
      <c r="A1351" s="100">
        <v>1348</v>
      </c>
      <c r="D1351" s="484">
        <v>162267263</v>
      </c>
      <c r="E1351" s="85" t="s">
        <v>433</v>
      </c>
      <c r="F1351" s="105" t="s">
        <v>437</v>
      </c>
      <c r="I1351" s="103" t="s">
        <v>78</v>
      </c>
      <c r="J1351" s="85">
        <f t="shared" si="43"/>
        <v>1348</v>
      </c>
      <c r="K1351" s="85">
        <f t="shared" si="42"/>
        <v>0</v>
      </c>
    </row>
    <row r="1352" spans="1:11" ht="15.75">
      <c r="A1352" s="100">
        <v>1349</v>
      </c>
      <c r="D1352" s="484">
        <v>162267475</v>
      </c>
      <c r="E1352" s="85" t="s">
        <v>1626</v>
      </c>
      <c r="F1352" s="105" t="s">
        <v>601</v>
      </c>
      <c r="I1352" s="103" t="s">
        <v>78</v>
      </c>
      <c r="J1352" s="85">
        <f t="shared" si="43"/>
        <v>1349</v>
      </c>
      <c r="K1352" s="85">
        <f t="shared" si="42"/>
        <v>0</v>
      </c>
    </row>
    <row r="1353" spans="1:11" ht="15.75">
      <c r="A1353" s="100">
        <v>1350</v>
      </c>
      <c r="D1353" s="484">
        <v>162263678</v>
      </c>
      <c r="E1353" s="85" t="s">
        <v>1627</v>
      </c>
      <c r="F1353" s="105" t="s">
        <v>1628</v>
      </c>
      <c r="I1353" s="103" t="s">
        <v>78</v>
      </c>
      <c r="J1353" s="85">
        <f t="shared" si="43"/>
        <v>1350</v>
      </c>
      <c r="K1353" s="85">
        <f t="shared" si="42"/>
        <v>0</v>
      </c>
    </row>
    <row r="1354" spans="1:11" ht="15.75">
      <c r="A1354" s="100">
        <v>1351</v>
      </c>
      <c r="D1354" s="484">
        <v>162354022</v>
      </c>
      <c r="E1354" s="85" t="s">
        <v>1629</v>
      </c>
      <c r="F1354" s="105" t="s">
        <v>238</v>
      </c>
      <c r="I1354" s="103" t="s">
        <v>78</v>
      </c>
      <c r="J1354" s="85">
        <f t="shared" si="43"/>
        <v>1351</v>
      </c>
      <c r="K1354" s="85">
        <f t="shared" si="42"/>
        <v>0</v>
      </c>
    </row>
    <row r="1355" spans="1:11" ht="15.75">
      <c r="A1355" s="100">
        <v>1352</v>
      </c>
      <c r="D1355" s="484">
        <v>162266930</v>
      </c>
      <c r="E1355" s="85" t="s">
        <v>1360</v>
      </c>
      <c r="F1355" s="105" t="s">
        <v>241</v>
      </c>
      <c r="I1355" s="103" t="s">
        <v>78</v>
      </c>
      <c r="J1355" s="85">
        <f t="shared" si="43"/>
        <v>1352</v>
      </c>
      <c r="K1355" s="85">
        <f t="shared" si="42"/>
        <v>0</v>
      </c>
    </row>
    <row r="1356" spans="1:11" ht="15.75">
      <c r="A1356" s="100">
        <v>1353</v>
      </c>
      <c r="D1356" s="484">
        <v>162263680</v>
      </c>
      <c r="E1356" s="85" t="s">
        <v>1631</v>
      </c>
      <c r="F1356" s="105" t="s">
        <v>453</v>
      </c>
      <c r="I1356" s="103" t="s">
        <v>78</v>
      </c>
      <c r="J1356" s="85">
        <f t="shared" si="43"/>
        <v>1353</v>
      </c>
      <c r="K1356" s="85">
        <f t="shared" si="42"/>
        <v>0</v>
      </c>
    </row>
    <row r="1357" spans="1:11" ht="15.75">
      <c r="A1357" s="100">
        <v>1354</v>
      </c>
      <c r="D1357" s="484">
        <v>162267354</v>
      </c>
      <c r="E1357" s="85" t="s">
        <v>1632</v>
      </c>
      <c r="F1357" s="105" t="s">
        <v>453</v>
      </c>
      <c r="I1357" s="103" t="s">
        <v>78</v>
      </c>
      <c r="J1357" s="85">
        <f t="shared" si="43"/>
        <v>1354</v>
      </c>
      <c r="K1357" s="85">
        <f t="shared" si="42"/>
        <v>0</v>
      </c>
    </row>
    <row r="1358" spans="1:11" ht="15.75">
      <c r="A1358" s="100">
        <v>1355</v>
      </c>
      <c r="D1358" s="484">
        <v>162524306</v>
      </c>
      <c r="E1358" s="85" t="s">
        <v>393</v>
      </c>
      <c r="F1358" s="105" t="s">
        <v>1633</v>
      </c>
      <c r="I1358" s="103" t="s">
        <v>78</v>
      </c>
      <c r="J1358" s="85">
        <f t="shared" si="43"/>
        <v>1355</v>
      </c>
      <c r="K1358" s="85">
        <f t="shared" si="42"/>
        <v>0</v>
      </c>
    </row>
    <row r="1359" spans="1:11" ht="15.75">
      <c r="A1359" s="100">
        <v>1356</v>
      </c>
      <c r="D1359" s="484">
        <v>162263683</v>
      </c>
      <c r="E1359" s="85" t="s">
        <v>1634</v>
      </c>
      <c r="F1359" s="105" t="s">
        <v>539</v>
      </c>
      <c r="I1359" s="103" t="s">
        <v>78</v>
      </c>
      <c r="J1359" s="85">
        <f t="shared" si="43"/>
        <v>1356</v>
      </c>
      <c r="K1359" s="85">
        <f t="shared" si="42"/>
        <v>0</v>
      </c>
    </row>
    <row r="1360" spans="1:11" ht="15.75">
      <c r="A1360" s="100">
        <v>1357</v>
      </c>
      <c r="D1360" s="484">
        <v>162263684</v>
      </c>
      <c r="E1360" s="85" t="s">
        <v>695</v>
      </c>
      <c r="F1360" s="105" t="s">
        <v>546</v>
      </c>
      <c r="I1360" s="103" t="s">
        <v>78</v>
      </c>
      <c r="J1360" s="85">
        <f t="shared" si="43"/>
        <v>1357</v>
      </c>
      <c r="K1360" s="85">
        <f t="shared" si="42"/>
        <v>0</v>
      </c>
    </row>
    <row r="1361" spans="1:11" ht="15.75">
      <c r="A1361" s="100">
        <v>1358</v>
      </c>
      <c r="D1361" s="484">
        <v>162314712</v>
      </c>
      <c r="E1361" s="85" t="s">
        <v>1635</v>
      </c>
      <c r="F1361" s="105" t="s">
        <v>1479</v>
      </c>
      <c r="I1361" s="103" t="s">
        <v>78</v>
      </c>
      <c r="J1361" s="85">
        <f t="shared" si="43"/>
        <v>1358</v>
      </c>
      <c r="K1361" s="85">
        <f t="shared" si="42"/>
        <v>0</v>
      </c>
    </row>
    <row r="1362" spans="1:11" ht="15.75">
      <c r="A1362" s="100">
        <v>1359</v>
      </c>
      <c r="D1362" s="484">
        <v>162267177</v>
      </c>
      <c r="E1362" s="85" t="s">
        <v>1636</v>
      </c>
      <c r="F1362" s="105" t="s">
        <v>288</v>
      </c>
      <c r="I1362" s="103" t="s">
        <v>78</v>
      </c>
      <c r="J1362" s="85">
        <f t="shared" si="43"/>
        <v>1359</v>
      </c>
      <c r="K1362" s="85">
        <f t="shared" si="42"/>
        <v>0</v>
      </c>
    </row>
    <row r="1363" spans="1:11" ht="15.75">
      <c r="A1363" s="100">
        <v>1360</v>
      </c>
      <c r="D1363" s="484">
        <v>162263687</v>
      </c>
      <c r="E1363" s="85" t="s">
        <v>210</v>
      </c>
      <c r="F1363" s="105" t="s">
        <v>1637</v>
      </c>
      <c r="I1363" s="103" t="s">
        <v>78</v>
      </c>
      <c r="J1363" s="85">
        <f t="shared" si="43"/>
        <v>1360</v>
      </c>
      <c r="K1363" s="85">
        <f t="shared" si="42"/>
        <v>0</v>
      </c>
    </row>
    <row r="1364" spans="1:11" ht="15.75">
      <c r="A1364" s="100">
        <v>1361</v>
      </c>
      <c r="D1364" s="484">
        <v>162267620</v>
      </c>
      <c r="E1364" s="85" t="s">
        <v>3080</v>
      </c>
      <c r="F1364" s="105" t="s">
        <v>3081</v>
      </c>
      <c r="I1364" s="103" t="s">
        <v>78</v>
      </c>
      <c r="J1364" s="85">
        <f t="shared" si="43"/>
        <v>1361</v>
      </c>
      <c r="K1364" s="85">
        <f t="shared" si="42"/>
        <v>0</v>
      </c>
    </row>
    <row r="1365" spans="1:11" ht="15.75">
      <c r="A1365" s="100">
        <v>1362</v>
      </c>
      <c r="D1365" s="484">
        <v>162123065</v>
      </c>
      <c r="E1365" s="85" t="s">
        <v>974</v>
      </c>
      <c r="F1365" s="105" t="s">
        <v>361</v>
      </c>
      <c r="I1365" s="103" t="s">
        <v>78</v>
      </c>
      <c r="J1365" s="85">
        <f t="shared" si="43"/>
        <v>1362</v>
      </c>
      <c r="K1365" s="85">
        <f t="shared" si="42"/>
        <v>0</v>
      </c>
    </row>
    <row r="1366" spans="1:11" ht="15.75">
      <c r="A1366" s="100">
        <v>1363</v>
      </c>
      <c r="D1366" s="484">
        <v>162223358</v>
      </c>
      <c r="E1366" s="85" t="s">
        <v>2309</v>
      </c>
      <c r="F1366" s="105" t="s">
        <v>486</v>
      </c>
      <c r="I1366" s="103" t="s">
        <v>78</v>
      </c>
      <c r="J1366" s="85">
        <f t="shared" si="43"/>
        <v>1363</v>
      </c>
      <c r="K1366" s="85">
        <f t="shared" si="42"/>
        <v>0</v>
      </c>
    </row>
    <row r="1367" spans="1:11" ht="15.75">
      <c r="A1367" s="100">
        <v>1364</v>
      </c>
      <c r="D1367" s="484">
        <v>162223359</v>
      </c>
      <c r="E1367" s="85" t="s">
        <v>1638</v>
      </c>
      <c r="F1367" s="105" t="s">
        <v>486</v>
      </c>
      <c r="I1367" s="103" t="s">
        <v>78</v>
      </c>
      <c r="J1367" s="85">
        <f t="shared" si="43"/>
        <v>1364</v>
      </c>
      <c r="K1367" s="85">
        <f t="shared" si="42"/>
        <v>0</v>
      </c>
    </row>
    <row r="1368" spans="1:11" ht="15.75">
      <c r="A1368" s="100">
        <v>1365</v>
      </c>
      <c r="D1368" s="484">
        <v>162223360</v>
      </c>
      <c r="E1368" s="85" t="s">
        <v>1047</v>
      </c>
      <c r="F1368" s="105" t="s">
        <v>408</v>
      </c>
      <c r="I1368" s="103" t="s">
        <v>78</v>
      </c>
      <c r="J1368" s="85">
        <f t="shared" si="43"/>
        <v>1365</v>
      </c>
      <c r="K1368" s="85">
        <f t="shared" si="42"/>
        <v>0</v>
      </c>
    </row>
    <row r="1369" spans="1:11" ht="15.75">
      <c r="A1369" s="100">
        <v>1366</v>
      </c>
      <c r="D1369" s="484">
        <v>162223361</v>
      </c>
      <c r="E1369" s="85" t="s">
        <v>1667</v>
      </c>
      <c r="F1369" s="105" t="s">
        <v>1668</v>
      </c>
      <c r="I1369" s="103" t="s">
        <v>78</v>
      </c>
      <c r="J1369" s="85">
        <f t="shared" si="43"/>
        <v>1366</v>
      </c>
      <c r="K1369" s="85">
        <f t="shared" si="42"/>
        <v>0</v>
      </c>
    </row>
    <row r="1370" spans="1:11" ht="15.75">
      <c r="A1370" s="100">
        <v>1367</v>
      </c>
      <c r="D1370" s="484">
        <v>162223362</v>
      </c>
      <c r="E1370" s="85" t="s">
        <v>114</v>
      </c>
      <c r="F1370" s="105" t="s">
        <v>1022</v>
      </c>
      <c r="I1370" s="103" t="s">
        <v>78</v>
      </c>
      <c r="J1370" s="85">
        <f t="shared" si="43"/>
        <v>1367</v>
      </c>
      <c r="K1370" s="85">
        <f t="shared" si="42"/>
        <v>0</v>
      </c>
    </row>
    <row r="1371" spans="1:11" ht="15.75">
      <c r="A1371" s="100">
        <v>1368</v>
      </c>
      <c r="D1371" s="484">
        <v>162223364</v>
      </c>
      <c r="E1371" s="85" t="s">
        <v>2312</v>
      </c>
      <c r="F1371" s="105" t="s">
        <v>417</v>
      </c>
      <c r="I1371" s="103" t="s">
        <v>78</v>
      </c>
      <c r="J1371" s="85">
        <f t="shared" si="43"/>
        <v>1368</v>
      </c>
      <c r="K1371" s="85">
        <f t="shared" si="42"/>
        <v>0</v>
      </c>
    </row>
    <row r="1372" spans="1:11" ht="15.75">
      <c r="A1372" s="100">
        <v>1369</v>
      </c>
      <c r="D1372" s="484">
        <v>162223365</v>
      </c>
      <c r="E1372" s="85" t="s">
        <v>1642</v>
      </c>
      <c r="F1372" s="105" t="s">
        <v>979</v>
      </c>
      <c r="I1372" s="103" t="s">
        <v>78</v>
      </c>
      <c r="J1372" s="85">
        <f t="shared" si="43"/>
        <v>1369</v>
      </c>
      <c r="K1372" s="85">
        <f t="shared" si="42"/>
        <v>0</v>
      </c>
    </row>
    <row r="1373" spans="1:11" ht="15.75">
      <c r="A1373" s="100">
        <v>1370</v>
      </c>
      <c r="D1373" s="484">
        <v>162223366</v>
      </c>
      <c r="E1373" s="85" t="s">
        <v>1032</v>
      </c>
      <c r="F1373" s="105" t="s">
        <v>184</v>
      </c>
      <c r="I1373" s="103" t="s">
        <v>78</v>
      </c>
      <c r="J1373" s="85">
        <f t="shared" si="43"/>
        <v>1370</v>
      </c>
      <c r="K1373" s="85">
        <f t="shared" si="42"/>
        <v>0</v>
      </c>
    </row>
    <row r="1374" spans="1:11" ht="15.75">
      <c r="A1374" s="100">
        <v>1371</v>
      </c>
      <c r="D1374" s="484">
        <v>162223367</v>
      </c>
      <c r="E1374" s="85" t="s">
        <v>1574</v>
      </c>
      <c r="F1374" s="105" t="s">
        <v>193</v>
      </c>
      <c r="I1374" s="103" t="s">
        <v>78</v>
      </c>
      <c r="J1374" s="85">
        <f t="shared" si="43"/>
        <v>1371</v>
      </c>
      <c r="K1374" s="85">
        <f t="shared" si="42"/>
        <v>0</v>
      </c>
    </row>
    <row r="1375" spans="1:11" ht="15.75">
      <c r="A1375" s="100">
        <v>1372</v>
      </c>
      <c r="D1375" s="484">
        <v>162223368</v>
      </c>
      <c r="E1375" s="85" t="s">
        <v>360</v>
      </c>
      <c r="F1375" s="105" t="s">
        <v>196</v>
      </c>
      <c r="I1375" s="103" t="s">
        <v>78</v>
      </c>
      <c r="J1375" s="85">
        <f t="shared" si="43"/>
        <v>1372</v>
      </c>
      <c r="K1375" s="85">
        <f t="shared" si="42"/>
        <v>0</v>
      </c>
    </row>
    <row r="1376" spans="1:11" ht="15.75">
      <c r="A1376" s="100">
        <v>1373</v>
      </c>
      <c r="D1376" s="484">
        <v>162223372</v>
      </c>
      <c r="E1376" s="85" t="s">
        <v>1643</v>
      </c>
      <c r="F1376" s="105" t="s">
        <v>504</v>
      </c>
      <c r="I1376" s="103" t="s">
        <v>78</v>
      </c>
      <c r="J1376" s="85">
        <f t="shared" si="43"/>
        <v>1373</v>
      </c>
      <c r="K1376" s="85">
        <f t="shared" si="42"/>
        <v>0</v>
      </c>
    </row>
    <row r="1377" spans="1:11" ht="15.75">
      <c r="A1377" s="100">
        <v>1374</v>
      </c>
      <c r="D1377" s="484">
        <v>162223373</v>
      </c>
      <c r="E1377" s="85" t="s">
        <v>114</v>
      </c>
      <c r="F1377" s="105" t="s">
        <v>1645</v>
      </c>
      <c r="I1377" s="103" t="s">
        <v>78</v>
      </c>
      <c r="J1377" s="85">
        <f t="shared" si="43"/>
        <v>1374</v>
      </c>
      <c r="K1377" s="85">
        <f t="shared" si="42"/>
        <v>0</v>
      </c>
    </row>
    <row r="1378" spans="1:11" ht="15.75">
      <c r="A1378" s="100">
        <v>1375</v>
      </c>
      <c r="D1378" s="484">
        <v>162223375</v>
      </c>
      <c r="E1378" s="85" t="s">
        <v>1088</v>
      </c>
      <c r="F1378" s="105" t="s">
        <v>202</v>
      </c>
      <c r="I1378" s="103" t="s">
        <v>78</v>
      </c>
      <c r="J1378" s="85">
        <f t="shared" si="43"/>
        <v>1375</v>
      </c>
      <c r="K1378" s="85">
        <f t="shared" si="42"/>
        <v>0</v>
      </c>
    </row>
    <row r="1379" spans="1:11" ht="15.75">
      <c r="A1379" s="100">
        <v>1376</v>
      </c>
      <c r="D1379" s="484">
        <v>162223376</v>
      </c>
      <c r="E1379" s="85" t="s">
        <v>1647</v>
      </c>
      <c r="F1379" s="105" t="s">
        <v>1648</v>
      </c>
      <c r="I1379" s="103" t="s">
        <v>78</v>
      </c>
      <c r="J1379" s="85">
        <f t="shared" si="43"/>
        <v>1376</v>
      </c>
      <c r="K1379" s="85">
        <f t="shared" si="42"/>
        <v>0</v>
      </c>
    </row>
    <row r="1380" spans="1:11" ht="15.75">
      <c r="A1380" s="100">
        <v>1377</v>
      </c>
      <c r="D1380" s="484">
        <v>162223377</v>
      </c>
      <c r="E1380" s="85" t="s">
        <v>635</v>
      </c>
      <c r="F1380" s="105" t="s">
        <v>683</v>
      </c>
      <c r="I1380" s="103" t="s">
        <v>78</v>
      </c>
      <c r="J1380" s="85">
        <f t="shared" si="43"/>
        <v>1377</v>
      </c>
      <c r="K1380" s="85">
        <f t="shared" si="42"/>
        <v>0</v>
      </c>
    </row>
    <row r="1381" spans="1:11" ht="15.75">
      <c r="A1381" s="100">
        <v>1378</v>
      </c>
      <c r="D1381" s="484">
        <v>162223378</v>
      </c>
      <c r="E1381" s="85" t="s">
        <v>3082</v>
      </c>
      <c r="F1381" s="105" t="s">
        <v>205</v>
      </c>
      <c r="I1381" s="103" t="s">
        <v>78</v>
      </c>
      <c r="J1381" s="85">
        <f t="shared" si="43"/>
        <v>1378</v>
      </c>
      <c r="K1381" s="85">
        <f t="shared" si="42"/>
        <v>0</v>
      </c>
    </row>
    <row r="1382" spans="1:11" ht="15.75">
      <c r="A1382" s="100">
        <v>1379</v>
      </c>
      <c r="D1382" s="484">
        <v>162223380</v>
      </c>
      <c r="E1382" s="85" t="s">
        <v>1650</v>
      </c>
      <c r="F1382" s="105" t="s">
        <v>205</v>
      </c>
      <c r="I1382" s="103" t="s">
        <v>78</v>
      </c>
      <c r="J1382" s="85">
        <f t="shared" si="43"/>
        <v>1379</v>
      </c>
      <c r="K1382" s="85">
        <f t="shared" si="42"/>
        <v>0</v>
      </c>
    </row>
    <row r="1383" spans="1:11" ht="15.75">
      <c r="A1383" s="100">
        <v>1380</v>
      </c>
      <c r="D1383" s="484">
        <v>162223381</v>
      </c>
      <c r="E1383" s="85" t="s">
        <v>1670</v>
      </c>
      <c r="F1383" s="105" t="s">
        <v>205</v>
      </c>
      <c r="I1383" s="103" t="s">
        <v>78</v>
      </c>
      <c r="J1383" s="85">
        <f t="shared" si="43"/>
        <v>1380</v>
      </c>
      <c r="K1383" s="85">
        <f t="shared" si="42"/>
        <v>0</v>
      </c>
    </row>
    <row r="1384" spans="1:11" ht="15.75">
      <c r="A1384" s="100">
        <v>1381</v>
      </c>
      <c r="D1384" s="484">
        <v>162223382</v>
      </c>
      <c r="E1384" s="85" t="s">
        <v>1068</v>
      </c>
      <c r="F1384" s="105" t="s">
        <v>1411</v>
      </c>
      <c r="I1384" s="103" t="s">
        <v>78</v>
      </c>
      <c r="J1384" s="85">
        <f t="shared" si="43"/>
        <v>1381</v>
      </c>
      <c r="K1384" s="85">
        <f t="shared" si="42"/>
        <v>0</v>
      </c>
    </row>
    <row r="1385" spans="1:11" ht="15.75">
      <c r="A1385" s="100">
        <v>1382</v>
      </c>
      <c r="D1385" s="484">
        <v>162223384</v>
      </c>
      <c r="E1385" s="85" t="s">
        <v>1674</v>
      </c>
      <c r="F1385" s="105" t="s">
        <v>211</v>
      </c>
      <c r="I1385" s="103" t="s">
        <v>78</v>
      </c>
      <c r="J1385" s="85">
        <f t="shared" si="43"/>
        <v>1382</v>
      </c>
      <c r="K1385" s="85">
        <f t="shared" si="42"/>
        <v>0</v>
      </c>
    </row>
    <row r="1386" spans="1:11" ht="15.75">
      <c r="A1386" s="100">
        <v>1383</v>
      </c>
      <c r="D1386" s="484">
        <v>162223386</v>
      </c>
      <c r="E1386" s="85" t="s">
        <v>1482</v>
      </c>
      <c r="F1386" s="105" t="s">
        <v>1261</v>
      </c>
      <c r="I1386" s="103" t="s">
        <v>78</v>
      </c>
      <c r="J1386" s="85">
        <f t="shared" si="43"/>
        <v>1383</v>
      </c>
      <c r="K1386" s="85">
        <f t="shared" si="42"/>
        <v>0</v>
      </c>
    </row>
    <row r="1387" spans="1:11" ht="15.75">
      <c r="A1387" s="100">
        <v>1384</v>
      </c>
      <c r="D1387" s="484">
        <v>162223388</v>
      </c>
      <c r="E1387" s="85" t="s">
        <v>114</v>
      </c>
      <c r="F1387" s="105" t="s">
        <v>1261</v>
      </c>
      <c r="I1387" s="103" t="s">
        <v>78</v>
      </c>
      <c r="J1387" s="85">
        <f t="shared" si="43"/>
        <v>1384</v>
      </c>
      <c r="K1387" s="85">
        <f t="shared" si="42"/>
        <v>0</v>
      </c>
    </row>
    <row r="1388" spans="1:11" ht="15.75">
      <c r="A1388" s="100">
        <v>1385</v>
      </c>
      <c r="D1388" s="484">
        <v>162223389</v>
      </c>
      <c r="E1388" s="85" t="s">
        <v>1653</v>
      </c>
      <c r="F1388" s="105" t="s">
        <v>146</v>
      </c>
      <c r="I1388" s="103" t="s">
        <v>78</v>
      </c>
      <c r="J1388" s="85">
        <f t="shared" si="43"/>
        <v>1385</v>
      </c>
      <c r="K1388" s="85">
        <f t="shared" si="42"/>
        <v>0</v>
      </c>
    </row>
    <row r="1389" spans="1:11" ht="15.75">
      <c r="A1389" s="100">
        <v>1386</v>
      </c>
      <c r="D1389" s="484">
        <v>162223391</v>
      </c>
      <c r="E1389" s="85" t="s">
        <v>1676</v>
      </c>
      <c r="F1389" s="105" t="s">
        <v>146</v>
      </c>
      <c r="I1389" s="103" t="s">
        <v>78</v>
      </c>
      <c r="J1389" s="85">
        <f t="shared" si="43"/>
        <v>1386</v>
      </c>
      <c r="K1389" s="85">
        <f t="shared" si="42"/>
        <v>0</v>
      </c>
    </row>
    <row r="1390" spans="1:11" ht="15.75">
      <c r="A1390" s="100">
        <v>1387</v>
      </c>
      <c r="D1390" s="484">
        <v>162223393</v>
      </c>
      <c r="E1390" s="85" t="s">
        <v>1654</v>
      </c>
      <c r="F1390" s="105" t="s">
        <v>1628</v>
      </c>
      <c r="I1390" s="103" t="s">
        <v>78</v>
      </c>
      <c r="J1390" s="85">
        <f t="shared" si="43"/>
        <v>1387</v>
      </c>
      <c r="K1390" s="85">
        <f t="shared" si="42"/>
        <v>0</v>
      </c>
    </row>
    <row r="1391" spans="1:11" ht="15.75">
      <c r="A1391" s="100">
        <v>1388</v>
      </c>
      <c r="D1391" s="484">
        <v>162223395</v>
      </c>
      <c r="E1391" s="85" t="s">
        <v>1677</v>
      </c>
      <c r="F1391" s="105" t="s">
        <v>1312</v>
      </c>
      <c r="I1391" s="103" t="s">
        <v>78</v>
      </c>
      <c r="J1391" s="85">
        <f t="shared" si="43"/>
        <v>1388</v>
      </c>
      <c r="K1391" s="85">
        <f t="shared" si="42"/>
        <v>0</v>
      </c>
    </row>
    <row r="1392" spans="1:11" ht="15.75">
      <c r="A1392" s="100">
        <v>1389</v>
      </c>
      <c r="D1392" s="484">
        <v>162223396</v>
      </c>
      <c r="E1392" s="85" t="s">
        <v>1038</v>
      </c>
      <c r="F1392" s="105" t="s">
        <v>692</v>
      </c>
      <c r="I1392" s="103" t="s">
        <v>78</v>
      </c>
      <c r="J1392" s="85">
        <f t="shared" si="43"/>
        <v>1389</v>
      </c>
      <c r="K1392" s="85">
        <f t="shared" si="42"/>
        <v>0</v>
      </c>
    </row>
    <row r="1393" spans="1:11" ht="15.75">
      <c r="A1393" s="100">
        <v>1390</v>
      </c>
      <c r="D1393" s="484">
        <v>162223397</v>
      </c>
      <c r="E1393" s="85" t="s">
        <v>281</v>
      </c>
      <c r="F1393" s="105" t="s">
        <v>238</v>
      </c>
      <c r="I1393" s="103" t="s">
        <v>78</v>
      </c>
      <c r="J1393" s="85">
        <f t="shared" si="43"/>
        <v>1390</v>
      </c>
      <c r="K1393" s="85">
        <f t="shared" si="42"/>
        <v>0</v>
      </c>
    </row>
    <row r="1394" spans="1:11" ht="15.75">
      <c r="A1394" s="100">
        <v>1391</v>
      </c>
      <c r="D1394" s="484">
        <v>162223398</v>
      </c>
      <c r="E1394" s="85" t="s">
        <v>503</v>
      </c>
      <c r="F1394" s="105" t="s">
        <v>241</v>
      </c>
      <c r="I1394" s="103" t="s">
        <v>78</v>
      </c>
      <c r="J1394" s="85">
        <f t="shared" si="43"/>
        <v>1391</v>
      </c>
      <c r="K1394" s="85">
        <f t="shared" si="42"/>
        <v>0</v>
      </c>
    </row>
    <row r="1395" spans="1:11" ht="15.75">
      <c r="A1395" s="100">
        <v>1392</v>
      </c>
      <c r="D1395" s="484">
        <v>162227671</v>
      </c>
      <c r="E1395" s="85" t="s">
        <v>3083</v>
      </c>
      <c r="F1395" s="105" t="s">
        <v>3084</v>
      </c>
      <c r="I1395" s="103" t="s">
        <v>78</v>
      </c>
      <c r="J1395" s="85">
        <f t="shared" si="43"/>
        <v>1392</v>
      </c>
      <c r="K1395" s="85">
        <f t="shared" si="42"/>
        <v>0</v>
      </c>
    </row>
    <row r="1396" spans="1:11" ht="15.75">
      <c r="A1396" s="100">
        <v>1393</v>
      </c>
      <c r="D1396" s="484">
        <v>162223399</v>
      </c>
      <c r="E1396" s="85" t="s">
        <v>1681</v>
      </c>
      <c r="F1396" s="105" t="s">
        <v>112</v>
      </c>
      <c r="I1396" s="103" t="s">
        <v>78</v>
      </c>
      <c r="J1396" s="85">
        <f t="shared" si="43"/>
        <v>1393</v>
      </c>
      <c r="K1396" s="85">
        <f t="shared" si="42"/>
        <v>0</v>
      </c>
    </row>
    <row r="1397" spans="1:11" ht="15.75">
      <c r="A1397" s="100">
        <v>1394</v>
      </c>
      <c r="D1397" s="484">
        <v>111150407</v>
      </c>
      <c r="E1397" s="85" t="s">
        <v>3085</v>
      </c>
      <c r="F1397" s="105" t="s">
        <v>3086</v>
      </c>
      <c r="I1397" s="103" t="s">
        <v>78</v>
      </c>
      <c r="J1397" s="85">
        <f t="shared" si="43"/>
        <v>1394</v>
      </c>
      <c r="K1397" s="85">
        <f t="shared" si="42"/>
        <v>0</v>
      </c>
    </row>
    <row r="1398" spans="1:11" ht="15.75">
      <c r="A1398" s="100">
        <v>1395</v>
      </c>
      <c r="D1398" s="484">
        <v>162223400</v>
      </c>
      <c r="E1398" s="85" t="s">
        <v>1657</v>
      </c>
      <c r="F1398" s="105" t="s">
        <v>112</v>
      </c>
      <c r="I1398" s="103" t="s">
        <v>78</v>
      </c>
      <c r="J1398" s="85">
        <f t="shared" si="43"/>
        <v>1395</v>
      </c>
      <c r="K1398" s="85">
        <f t="shared" si="42"/>
        <v>0</v>
      </c>
    </row>
    <row r="1399" spans="1:11" ht="15.75">
      <c r="A1399" s="100">
        <v>1396</v>
      </c>
      <c r="D1399" s="484">
        <v>162223402</v>
      </c>
      <c r="E1399" s="85" t="s">
        <v>261</v>
      </c>
      <c r="F1399" s="105" t="s">
        <v>767</v>
      </c>
      <c r="I1399" s="103" t="s">
        <v>78</v>
      </c>
      <c r="J1399" s="85">
        <f t="shared" si="43"/>
        <v>1396</v>
      </c>
      <c r="K1399" s="85">
        <f t="shared" si="42"/>
        <v>0</v>
      </c>
    </row>
    <row r="1400" spans="1:11" ht="15.75">
      <c r="A1400" s="100">
        <v>1397</v>
      </c>
      <c r="D1400" s="484">
        <v>162223403</v>
      </c>
      <c r="E1400" s="85" t="s">
        <v>992</v>
      </c>
      <c r="F1400" s="105" t="s">
        <v>459</v>
      </c>
      <c r="I1400" s="103" t="s">
        <v>78</v>
      </c>
      <c r="J1400" s="85">
        <f t="shared" si="43"/>
        <v>1397</v>
      </c>
      <c r="K1400" s="85">
        <f t="shared" si="42"/>
        <v>0</v>
      </c>
    </row>
    <row r="1401" spans="1:11" ht="15.75">
      <c r="A1401" s="100">
        <v>1398</v>
      </c>
      <c r="D1401" s="484">
        <v>162223406</v>
      </c>
      <c r="E1401" s="85" t="s">
        <v>213</v>
      </c>
      <c r="F1401" s="105" t="s">
        <v>276</v>
      </c>
      <c r="I1401" s="103" t="s">
        <v>78</v>
      </c>
      <c r="J1401" s="85">
        <f t="shared" si="43"/>
        <v>1398</v>
      </c>
      <c r="K1401" s="85">
        <f t="shared" si="42"/>
        <v>0</v>
      </c>
    </row>
    <row r="1402" spans="1:11" ht="15.75">
      <c r="A1402" s="100">
        <v>1399</v>
      </c>
      <c r="D1402" s="484">
        <v>162223408</v>
      </c>
      <c r="E1402" s="85" t="s">
        <v>117</v>
      </c>
      <c r="F1402" s="105" t="s">
        <v>143</v>
      </c>
      <c r="I1402" s="103" t="s">
        <v>78</v>
      </c>
      <c r="J1402" s="85">
        <f t="shared" si="43"/>
        <v>1399</v>
      </c>
      <c r="K1402" s="85">
        <f t="shared" si="42"/>
        <v>0</v>
      </c>
    </row>
    <row r="1403" spans="1:11" ht="15.75">
      <c r="A1403" s="100">
        <v>1400</v>
      </c>
      <c r="D1403" s="484">
        <v>162223410</v>
      </c>
      <c r="E1403" s="85" t="s">
        <v>281</v>
      </c>
      <c r="F1403" s="105" t="s">
        <v>642</v>
      </c>
      <c r="I1403" s="103" t="s">
        <v>78</v>
      </c>
      <c r="J1403" s="85">
        <f t="shared" si="43"/>
        <v>1400</v>
      </c>
      <c r="K1403" s="85">
        <f t="shared" si="42"/>
        <v>0</v>
      </c>
    </row>
    <row r="1404" spans="1:11" ht="15.75">
      <c r="A1404" s="100">
        <v>1401</v>
      </c>
      <c r="D1404" s="484">
        <v>162223412</v>
      </c>
      <c r="E1404" s="85" t="s">
        <v>1684</v>
      </c>
      <c r="F1404" s="105" t="s">
        <v>649</v>
      </c>
      <c r="I1404" s="103" t="s">
        <v>78</v>
      </c>
      <c r="J1404" s="85">
        <f t="shared" si="43"/>
        <v>1401</v>
      </c>
      <c r="K1404" s="85">
        <f t="shared" si="42"/>
        <v>0</v>
      </c>
    </row>
    <row r="1405" spans="1:11" ht="15.75">
      <c r="A1405" s="100">
        <v>1402</v>
      </c>
      <c r="D1405" s="484">
        <v>162223413</v>
      </c>
      <c r="E1405" s="85" t="s">
        <v>1024</v>
      </c>
      <c r="F1405" s="105" t="s">
        <v>285</v>
      </c>
      <c r="I1405" s="103" t="s">
        <v>78</v>
      </c>
      <c r="J1405" s="85">
        <f t="shared" si="43"/>
        <v>1402</v>
      </c>
      <c r="K1405" s="85">
        <f t="shared" si="42"/>
        <v>0</v>
      </c>
    </row>
    <row r="1406" spans="1:11" ht="15.75">
      <c r="A1406" s="100">
        <v>1403</v>
      </c>
      <c r="D1406" s="484">
        <v>162223414</v>
      </c>
      <c r="E1406" s="85" t="s">
        <v>3087</v>
      </c>
      <c r="F1406" s="105" t="s">
        <v>1687</v>
      </c>
      <c r="I1406" s="103" t="s">
        <v>78</v>
      </c>
      <c r="J1406" s="85">
        <f t="shared" si="43"/>
        <v>1403</v>
      </c>
      <c r="K1406" s="85">
        <f t="shared" si="42"/>
        <v>0</v>
      </c>
    </row>
    <row r="1407" spans="1:11" ht="15.75">
      <c r="A1407" s="100">
        <v>1404</v>
      </c>
      <c r="D1407" s="484">
        <v>162223415</v>
      </c>
      <c r="E1407" s="85" t="s">
        <v>793</v>
      </c>
      <c r="F1407" s="105" t="s">
        <v>1659</v>
      </c>
      <c r="I1407" s="103" t="s">
        <v>78</v>
      </c>
      <c r="J1407" s="85">
        <f t="shared" si="43"/>
        <v>1404</v>
      </c>
      <c r="K1407" s="85">
        <f t="shared" si="42"/>
        <v>0</v>
      </c>
    </row>
    <row r="1408" spans="1:11" ht="15.75">
      <c r="A1408" s="100">
        <v>1405</v>
      </c>
      <c r="D1408" s="484">
        <v>162223416</v>
      </c>
      <c r="E1408" s="85" t="s">
        <v>1024</v>
      </c>
      <c r="F1408" s="105" t="s">
        <v>1688</v>
      </c>
      <c r="I1408" s="103" t="s">
        <v>78</v>
      </c>
      <c r="J1408" s="85">
        <f t="shared" si="43"/>
        <v>1405</v>
      </c>
      <c r="K1408" s="85">
        <f t="shared" si="42"/>
        <v>0</v>
      </c>
    </row>
    <row r="1409" spans="1:11" ht="15.75">
      <c r="A1409" s="100">
        <v>1406</v>
      </c>
      <c r="D1409" s="484">
        <v>162223417</v>
      </c>
      <c r="E1409" s="85" t="s">
        <v>1024</v>
      </c>
      <c r="F1409" s="105" t="s">
        <v>297</v>
      </c>
      <c r="I1409" s="103" t="s">
        <v>78</v>
      </c>
      <c r="J1409" s="85">
        <f t="shared" si="43"/>
        <v>1406</v>
      </c>
      <c r="K1409" s="85">
        <f t="shared" si="42"/>
        <v>0</v>
      </c>
    </row>
    <row r="1410" spans="1:11" ht="15.75">
      <c r="A1410" s="100">
        <v>1407</v>
      </c>
      <c r="D1410" s="484">
        <v>162223418</v>
      </c>
      <c r="E1410" s="85" t="s">
        <v>2328</v>
      </c>
      <c r="F1410" s="105" t="s">
        <v>480</v>
      </c>
      <c r="I1410" s="103" t="s">
        <v>78</v>
      </c>
      <c r="J1410" s="85">
        <f t="shared" si="43"/>
        <v>1407</v>
      </c>
      <c r="K1410" s="85">
        <f t="shared" si="42"/>
        <v>0</v>
      </c>
    </row>
    <row r="1411" spans="1:11" ht="15.75">
      <c r="A1411" s="100">
        <v>1408</v>
      </c>
      <c r="D1411" s="484">
        <v>162223419</v>
      </c>
      <c r="E1411" s="85" t="s">
        <v>1436</v>
      </c>
      <c r="F1411" s="105" t="s">
        <v>300</v>
      </c>
      <c r="I1411" s="103" t="s">
        <v>78</v>
      </c>
      <c r="J1411" s="85">
        <f t="shared" si="43"/>
        <v>1408</v>
      </c>
      <c r="K1411" s="85">
        <f t="shared" si="42"/>
        <v>0</v>
      </c>
    </row>
    <row r="1412" spans="1:11" ht="15.75">
      <c r="A1412" s="100">
        <v>1409</v>
      </c>
      <c r="D1412" s="484">
        <v>162223420</v>
      </c>
      <c r="E1412" s="85" t="s">
        <v>1689</v>
      </c>
      <c r="F1412" s="105" t="s">
        <v>1690</v>
      </c>
      <c r="I1412" s="103" t="s">
        <v>78</v>
      </c>
      <c r="J1412" s="85">
        <f t="shared" si="43"/>
        <v>1409</v>
      </c>
      <c r="K1412" s="85">
        <f t="shared" ref="K1412:K1475" si="44">COUNTIF($D$4:$D$889,D1412)</f>
        <v>0</v>
      </c>
    </row>
    <row r="1413" spans="1:11" ht="15.75">
      <c r="A1413" s="100">
        <v>1410</v>
      </c>
      <c r="D1413" s="484">
        <v>162223423</v>
      </c>
      <c r="E1413" s="85" t="s">
        <v>3088</v>
      </c>
      <c r="F1413" s="105" t="s">
        <v>3089</v>
      </c>
      <c r="I1413" s="103" t="s">
        <v>78</v>
      </c>
      <c r="J1413" s="85">
        <f t="shared" ref="J1413:J1476" si="45">IF(H1413&lt;&gt;H1412,1,J1412+1)</f>
        <v>1410</v>
      </c>
      <c r="K1413" s="85">
        <f t="shared" si="44"/>
        <v>0</v>
      </c>
    </row>
    <row r="1414" spans="1:11" ht="15.75">
      <c r="A1414" s="100">
        <v>1411</v>
      </c>
      <c r="D1414" s="484">
        <v>162223424</v>
      </c>
      <c r="E1414" s="85" t="s">
        <v>1691</v>
      </c>
      <c r="F1414" s="105" t="s">
        <v>1692</v>
      </c>
      <c r="I1414" s="103" t="s">
        <v>78</v>
      </c>
      <c r="J1414" s="85">
        <f t="shared" si="45"/>
        <v>1411</v>
      </c>
      <c r="K1414" s="85">
        <f t="shared" si="44"/>
        <v>0</v>
      </c>
    </row>
    <row r="1415" spans="1:11" ht="15.75">
      <c r="A1415" s="100">
        <v>1412</v>
      </c>
      <c r="D1415" s="484">
        <v>162223425</v>
      </c>
      <c r="E1415" s="85" t="s">
        <v>1664</v>
      </c>
      <c r="F1415" s="105" t="s">
        <v>565</v>
      </c>
      <c r="I1415" s="103" t="s">
        <v>78</v>
      </c>
      <c r="J1415" s="85">
        <f t="shared" si="45"/>
        <v>1412</v>
      </c>
      <c r="K1415" s="85">
        <f t="shared" si="44"/>
        <v>0</v>
      </c>
    </row>
    <row r="1416" spans="1:11" ht="15.75">
      <c r="A1416" s="100">
        <v>1413</v>
      </c>
      <c r="D1416" s="484">
        <v>162223426</v>
      </c>
      <c r="E1416" s="85" t="s">
        <v>416</v>
      </c>
      <c r="F1416" s="105" t="s">
        <v>565</v>
      </c>
      <c r="I1416" s="103" t="s">
        <v>78</v>
      </c>
      <c r="J1416" s="85">
        <f t="shared" si="45"/>
        <v>1413</v>
      </c>
      <c r="K1416" s="85">
        <f t="shared" si="44"/>
        <v>0</v>
      </c>
    </row>
    <row r="1417" spans="1:11" ht="15.75">
      <c r="A1417" s="100">
        <v>1414</v>
      </c>
      <c r="D1417" s="484">
        <v>162223428</v>
      </c>
      <c r="E1417" s="85" t="s">
        <v>3090</v>
      </c>
      <c r="F1417" s="105" t="s">
        <v>911</v>
      </c>
      <c r="I1417" s="103" t="s">
        <v>78</v>
      </c>
      <c r="J1417" s="85">
        <f t="shared" si="45"/>
        <v>1414</v>
      </c>
      <c r="K1417" s="85">
        <f t="shared" si="44"/>
        <v>0</v>
      </c>
    </row>
    <row r="1418" spans="1:11" ht="15.75">
      <c r="A1418" s="100">
        <v>1415</v>
      </c>
      <c r="D1418" s="484">
        <v>162223430</v>
      </c>
      <c r="E1418" s="85" t="s">
        <v>353</v>
      </c>
      <c r="F1418" s="105" t="s">
        <v>308</v>
      </c>
      <c r="I1418" s="103" t="s">
        <v>78</v>
      </c>
      <c r="J1418" s="85">
        <f t="shared" si="45"/>
        <v>1415</v>
      </c>
      <c r="K1418" s="85">
        <f t="shared" si="44"/>
        <v>0</v>
      </c>
    </row>
    <row r="1419" spans="1:11" ht="15.75">
      <c r="A1419" s="100">
        <v>1416</v>
      </c>
      <c r="D1419" s="484">
        <v>162223431</v>
      </c>
      <c r="E1419" s="85" t="s">
        <v>311</v>
      </c>
      <c r="F1419" s="105" t="s">
        <v>308</v>
      </c>
      <c r="I1419" s="103" t="s">
        <v>78</v>
      </c>
      <c r="J1419" s="85">
        <f t="shared" si="45"/>
        <v>1416</v>
      </c>
      <c r="K1419" s="85">
        <f t="shared" si="44"/>
        <v>0</v>
      </c>
    </row>
    <row r="1420" spans="1:11" ht="15.75">
      <c r="A1420" s="100">
        <v>1417</v>
      </c>
      <c r="D1420" s="484">
        <v>162223432</v>
      </c>
      <c r="E1420" s="85" t="s">
        <v>469</v>
      </c>
      <c r="F1420" s="105" t="s">
        <v>308</v>
      </c>
      <c r="I1420" s="103" t="s">
        <v>78</v>
      </c>
      <c r="J1420" s="85">
        <f t="shared" si="45"/>
        <v>1417</v>
      </c>
      <c r="K1420" s="85">
        <f t="shared" si="44"/>
        <v>0</v>
      </c>
    </row>
    <row r="1421" spans="1:11" ht="15.75">
      <c r="A1421" s="100">
        <v>1418</v>
      </c>
      <c r="D1421" s="484">
        <v>162223433</v>
      </c>
      <c r="E1421" s="85" t="s">
        <v>1666</v>
      </c>
      <c r="F1421" s="105" t="s">
        <v>311</v>
      </c>
      <c r="I1421" s="103" t="s">
        <v>78</v>
      </c>
      <c r="J1421" s="85">
        <f t="shared" si="45"/>
        <v>1418</v>
      </c>
      <c r="K1421" s="85">
        <f t="shared" si="44"/>
        <v>0</v>
      </c>
    </row>
    <row r="1422" spans="1:11" ht="15.75">
      <c r="A1422" s="100">
        <v>1419</v>
      </c>
      <c r="D1422" s="484">
        <v>162226431</v>
      </c>
      <c r="E1422" s="85" t="s">
        <v>204</v>
      </c>
      <c r="F1422" s="105" t="s">
        <v>504</v>
      </c>
      <c r="I1422" s="103" t="s">
        <v>78</v>
      </c>
      <c r="J1422" s="85">
        <f t="shared" si="45"/>
        <v>1419</v>
      </c>
      <c r="K1422" s="85">
        <f t="shared" si="44"/>
        <v>0</v>
      </c>
    </row>
    <row r="1423" spans="1:11" ht="15.75">
      <c r="A1423" s="100">
        <v>1420</v>
      </c>
      <c r="D1423" s="484">
        <v>162226432</v>
      </c>
      <c r="E1423" s="85" t="s">
        <v>1651</v>
      </c>
      <c r="F1423" s="105" t="s">
        <v>205</v>
      </c>
      <c r="I1423" s="103" t="s">
        <v>78</v>
      </c>
      <c r="J1423" s="85">
        <f t="shared" si="45"/>
        <v>1420</v>
      </c>
      <c r="K1423" s="85">
        <f t="shared" si="44"/>
        <v>0</v>
      </c>
    </row>
    <row r="1424" spans="1:11" ht="15.75">
      <c r="A1424" s="100">
        <v>1421</v>
      </c>
      <c r="D1424" s="484">
        <v>162226635</v>
      </c>
      <c r="E1424" s="85" t="s">
        <v>1655</v>
      </c>
      <c r="F1424" s="105" t="s">
        <v>221</v>
      </c>
      <c r="I1424" s="103" t="s">
        <v>78</v>
      </c>
      <c r="J1424" s="85">
        <f t="shared" si="45"/>
        <v>1421</v>
      </c>
      <c r="K1424" s="85">
        <f t="shared" si="44"/>
        <v>0</v>
      </c>
    </row>
    <row r="1425" spans="1:11" ht="15.75">
      <c r="A1425" s="100">
        <v>1422</v>
      </c>
      <c r="D1425" s="484">
        <v>162226637</v>
      </c>
      <c r="E1425" s="85" t="s">
        <v>1661</v>
      </c>
      <c r="F1425" s="105" t="s">
        <v>303</v>
      </c>
      <c r="I1425" s="103" t="s">
        <v>78</v>
      </c>
      <c r="J1425" s="85">
        <f t="shared" si="45"/>
        <v>1422</v>
      </c>
      <c r="K1425" s="85">
        <f t="shared" si="44"/>
        <v>0</v>
      </c>
    </row>
    <row r="1426" spans="1:11" ht="15.75">
      <c r="A1426" s="100">
        <v>1423</v>
      </c>
      <c r="D1426" s="484">
        <v>162226923</v>
      </c>
      <c r="E1426" s="85" t="s">
        <v>1683</v>
      </c>
      <c r="F1426" s="105" t="s">
        <v>546</v>
      </c>
      <c r="I1426" s="103" t="s">
        <v>78</v>
      </c>
      <c r="J1426" s="85">
        <f t="shared" si="45"/>
        <v>1423</v>
      </c>
      <c r="K1426" s="85">
        <f t="shared" si="44"/>
        <v>0</v>
      </c>
    </row>
    <row r="1427" spans="1:11" ht="15.75">
      <c r="A1427" s="100">
        <v>1424</v>
      </c>
      <c r="D1427" s="484">
        <v>162223409</v>
      </c>
      <c r="E1427" s="85" t="s">
        <v>284</v>
      </c>
      <c r="F1427" s="105" t="s">
        <v>1658</v>
      </c>
      <c r="I1427" s="103" t="s">
        <v>78</v>
      </c>
      <c r="J1427" s="85">
        <f t="shared" si="45"/>
        <v>1424</v>
      </c>
      <c r="K1427" s="85">
        <f t="shared" si="44"/>
        <v>0</v>
      </c>
    </row>
    <row r="1428" spans="1:11" ht="15.75">
      <c r="A1428" s="100">
        <v>1425</v>
      </c>
      <c r="D1428" s="484">
        <v>162227086</v>
      </c>
      <c r="E1428" s="85" t="s">
        <v>1682</v>
      </c>
      <c r="F1428" s="105" t="s">
        <v>459</v>
      </c>
      <c r="I1428" s="103" t="s">
        <v>78</v>
      </c>
      <c r="J1428" s="85">
        <f t="shared" si="45"/>
        <v>1425</v>
      </c>
      <c r="K1428" s="85">
        <f t="shared" si="44"/>
        <v>0</v>
      </c>
    </row>
    <row r="1429" spans="1:11" ht="15.75">
      <c r="A1429" s="100">
        <v>1426</v>
      </c>
      <c r="D1429" s="484">
        <v>162227420</v>
      </c>
      <c r="E1429" s="85" t="s">
        <v>304</v>
      </c>
      <c r="F1429" s="105" t="s">
        <v>305</v>
      </c>
      <c r="I1429" s="103" t="s">
        <v>78</v>
      </c>
      <c r="J1429" s="85">
        <f t="shared" si="45"/>
        <v>1426</v>
      </c>
      <c r="K1429" s="85">
        <f t="shared" si="44"/>
        <v>0</v>
      </c>
    </row>
    <row r="1430" spans="1:11" ht="15.75">
      <c r="A1430" s="100">
        <v>1427</v>
      </c>
      <c r="D1430" s="484">
        <v>162263676</v>
      </c>
      <c r="E1430" s="85" t="s">
        <v>1024</v>
      </c>
      <c r="F1430" s="105" t="s">
        <v>1672</v>
      </c>
      <c r="I1430" s="103" t="s">
        <v>78</v>
      </c>
      <c r="J1430" s="85">
        <f t="shared" si="45"/>
        <v>1427</v>
      </c>
      <c r="K1430" s="85">
        <f t="shared" si="44"/>
        <v>0</v>
      </c>
    </row>
    <row r="1431" spans="1:11" ht="15.75">
      <c r="A1431" s="100">
        <v>1428</v>
      </c>
      <c r="D1431" s="484">
        <v>162216705</v>
      </c>
      <c r="E1431" s="85" t="s">
        <v>1841</v>
      </c>
      <c r="F1431" s="105" t="s">
        <v>1348</v>
      </c>
      <c r="I1431" s="103" t="s">
        <v>78</v>
      </c>
      <c r="J1431" s="85">
        <f t="shared" si="45"/>
        <v>1428</v>
      </c>
      <c r="K1431" s="85">
        <f t="shared" si="44"/>
        <v>0</v>
      </c>
    </row>
    <row r="1432" spans="1:11" ht="15.75">
      <c r="A1432" s="100">
        <v>1429</v>
      </c>
      <c r="D1432" s="484">
        <v>152212661</v>
      </c>
      <c r="E1432" s="85" t="s">
        <v>1006</v>
      </c>
      <c r="F1432" s="105" t="s">
        <v>1348</v>
      </c>
      <c r="I1432" s="103" t="s">
        <v>78</v>
      </c>
      <c r="J1432" s="85">
        <f t="shared" si="45"/>
        <v>1429</v>
      </c>
      <c r="K1432" s="85">
        <f t="shared" si="44"/>
        <v>0</v>
      </c>
    </row>
    <row r="1433" spans="1:11" ht="15.75">
      <c r="A1433" s="100">
        <v>1430</v>
      </c>
      <c r="D1433" s="484">
        <v>162216497</v>
      </c>
      <c r="E1433" s="85" t="s">
        <v>727</v>
      </c>
      <c r="F1433" s="105" t="s">
        <v>486</v>
      </c>
      <c r="I1433" s="103" t="s">
        <v>78</v>
      </c>
      <c r="J1433" s="85">
        <f t="shared" si="45"/>
        <v>1430</v>
      </c>
      <c r="K1433" s="85">
        <f t="shared" si="44"/>
        <v>0</v>
      </c>
    </row>
    <row r="1434" spans="1:11" ht="15.75">
      <c r="A1434" s="100">
        <v>1431</v>
      </c>
      <c r="D1434" s="484">
        <v>162217004</v>
      </c>
      <c r="E1434" s="85" t="s">
        <v>3091</v>
      </c>
      <c r="F1434" s="105" t="s">
        <v>486</v>
      </c>
      <c r="I1434" s="103" t="s">
        <v>78</v>
      </c>
      <c r="J1434" s="85">
        <f t="shared" si="45"/>
        <v>1431</v>
      </c>
      <c r="K1434" s="85">
        <f t="shared" si="44"/>
        <v>0</v>
      </c>
    </row>
    <row r="1435" spans="1:11" ht="15.75">
      <c r="A1435" s="100">
        <v>1432</v>
      </c>
      <c r="D1435" s="484">
        <v>162217174</v>
      </c>
      <c r="E1435" s="85" t="s">
        <v>304</v>
      </c>
      <c r="F1435" s="105" t="s">
        <v>486</v>
      </c>
      <c r="I1435" s="103" t="s">
        <v>78</v>
      </c>
      <c r="J1435" s="85">
        <f t="shared" si="45"/>
        <v>1432</v>
      </c>
      <c r="K1435" s="85">
        <f t="shared" si="44"/>
        <v>0</v>
      </c>
    </row>
    <row r="1436" spans="1:11" ht="15.75">
      <c r="A1436" s="100">
        <v>1433</v>
      </c>
      <c r="D1436" s="484">
        <v>162213207</v>
      </c>
      <c r="E1436" s="85" t="s">
        <v>1062</v>
      </c>
      <c r="F1436" s="105" t="s">
        <v>1063</v>
      </c>
      <c r="I1436" s="103" t="s">
        <v>78</v>
      </c>
      <c r="J1436" s="85">
        <f t="shared" si="45"/>
        <v>1433</v>
      </c>
      <c r="K1436" s="85">
        <f t="shared" si="44"/>
        <v>0</v>
      </c>
    </row>
    <row r="1437" spans="1:11" ht="15.75">
      <c r="A1437" s="100">
        <v>1434</v>
      </c>
      <c r="D1437" s="484">
        <v>162213209</v>
      </c>
      <c r="E1437" s="85" t="s">
        <v>1004</v>
      </c>
      <c r="F1437" s="105" t="s">
        <v>1066</v>
      </c>
      <c r="I1437" s="103" t="s">
        <v>78</v>
      </c>
      <c r="J1437" s="85">
        <f t="shared" si="45"/>
        <v>1434</v>
      </c>
      <c r="K1437" s="85">
        <f t="shared" si="44"/>
        <v>0</v>
      </c>
    </row>
    <row r="1438" spans="1:11" ht="15.75">
      <c r="A1438" s="100">
        <v>1435</v>
      </c>
      <c r="D1438" s="484">
        <v>162216630</v>
      </c>
      <c r="E1438" s="85" t="s">
        <v>974</v>
      </c>
      <c r="F1438" s="105" t="s">
        <v>975</v>
      </c>
      <c r="I1438" s="103" t="s">
        <v>78</v>
      </c>
      <c r="J1438" s="85">
        <f t="shared" si="45"/>
        <v>1435</v>
      </c>
      <c r="K1438" s="85">
        <f t="shared" si="44"/>
        <v>0</v>
      </c>
    </row>
    <row r="1439" spans="1:11" ht="15.75">
      <c r="A1439" s="100">
        <v>1436</v>
      </c>
      <c r="D1439" s="484">
        <v>162217253</v>
      </c>
      <c r="E1439" s="85" t="s">
        <v>211</v>
      </c>
      <c r="F1439" s="105" t="s">
        <v>1020</v>
      </c>
      <c r="I1439" s="103" t="s">
        <v>78</v>
      </c>
      <c r="J1439" s="85">
        <f t="shared" si="45"/>
        <v>1436</v>
      </c>
      <c r="K1439" s="85">
        <f t="shared" si="44"/>
        <v>0</v>
      </c>
    </row>
    <row r="1440" spans="1:11" ht="15.75">
      <c r="A1440" s="100">
        <v>1437</v>
      </c>
      <c r="D1440" s="484">
        <v>162213210</v>
      </c>
      <c r="E1440" s="85" t="s">
        <v>210</v>
      </c>
      <c r="F1440" s="105" t="s">
        <v>408</v>
      </c>
      <c r="I1440" s="103" t="s">
        <v>78</v>
      </c>
      <c r="J1440" s="85">
        <f t="shared" si="45"/>
        <v>1437</v>
      </c>
      <c r="K1440" s="85">
        <f t="shared" si="44"/>
        <v>0</v>
      </c>
    </row>
    <row r="1441" spans="1:11" ht="15.75">
      <c r="A1441" s="100">
        <v>1438</v>
      </c>
      <c r="D1441" s="484">
        <v>162213211</v>
      </c>
      <c r="E1441" s="85" t="s">
        <v>210</v>
      </c>
      <c r="F1441" s="105" t="s">
        <v>408</v>
      </c>
      <c r="I1441" s="103" t="s">
        <v>78</v>
      </c>
      <c r="J1441" s="85">
        <f t="shared" si="45"/>
        <v>1438</v>
      </c>
      <c r="K1441" s="85">
        <f t="shared" si="44"/>
        <v>0</v>
      </c>
    </row>
    <row r="1442" spans="1:11" ht="15.75">
      <c r="A1442" s="100">
        <v>1439</v>
      </c>
      <c r="D1442" s="484">
        <v>162213213</v>
      </c>
      <c r="E1442" s="85" t="s">
        <v>304</v>
      </c>
      <c r="F1442" s="105" t="s">
        <v>408</v>
      </c>
      <c r="I1442" s="103" t="s">
        <v>78</v>
      </c>
      <c r="J1442" s="85">
        <f t="shared" si="45"/>
        <v>1439</v>
      </c>
      <c r="K1442" s="85">
        <f t="shared" si="44"/>
        <v>0</v>
      </c>
    </row>
    <row r="1443" spans="1:11" ht="15.75">
      <c r="A1443" s="100">
        <v>1440</v>
      </c>
      <c r="D1443" s="484">
        <v>152212614</v>
      </c>
      <c r="E1443" s="85" t="s">
        <v>134</v>
      </c>
      <c r="F1443" s="105" t="s">
        <v>135</v>
      </c>
      <c r="I1443" s="103" t="s">
        <v>78</v>
      </c>
      <c r="J1443" s="85">
        <f t="shared" si="45"/>
        <v>1440</v>
      </c>
      <c r="K1443" s="85">
        <f t="shared" si="44"/>
        <v>0</v>
      </c>
    </row>
    <row r="1444" spans="1:11" ht="15.75">
      <c r="A1444" s="100">
        <v>1441</v>
      </c>
      <c r="D1444" s="484">
        <v>162213214</v>
      </c>
      <c r="E1444" s="85" t="s">
        <v>791</v>
      </c>
      <c r="F1444" s="105" t="s">
        <v>1435</v>
      </c>
      <c r="I1444" s="103" t="s">
        <v>78</v>
      </c>
      <c r="J1444" s="85">
        <f t="shared" si="45"/>
        <v>1441</v>
      </c>
      <c r="K1444" s="85">
        <f t="shared" si="44"/>
        <v>0</v>
      </c>
    </row>
    <row r="1445" spans="1:11" ht="15.75">
      <c r="A1445" s="100">
        <v>1442</v>
      </c>
      <c r="D1445" s="484">
        <v>162314532</v>
      </c>
      <c r="E1445" s="85" t="s">
        <v>1487</v>
      </c>
      <c r="F1445" s="105" t="s">
        <v>1579</v>
      </c>
      <c r="I1445" s="103" t="s">
        <v>78</v>
      </c>
      <c r="J1445" s="85">
        <f t="shared" si="45"/>
        <v>1442</v>
      </c>
      <c r="K1445" s="85">
        <f t="shared" si="44"/>
        <v>0</v>
      </c>
    </row>
    <row r="1446" spans="1:11" ht="15.75">
      <c r="A1446" s="100">
        <v>1443</v>
      </c>
      <c r="D1446" s="484">
        <v>162216831</v>
      </c>
      <c r="E1446" s="85" t="s">
        <v>625</v>
      </c>
      <c r="F1446" s="105" t="s">
        <v>1022</v>
      </c>
      <c r="I1446" s="103" t="s">
        <v>78</v>
      </c>
      <c r="J1446" s="85">
        <f t="shared" si="45"/>
        <v>1443</v>
      </c>
      <c r="K1446" s="85">
        <f t="shared" si="44"/>
        <v>0</v>
      </c>
    </row>
    <row r="1447" spans="1:11" ht="15.75">
      <c r="A1447" s="100">
        <v>1444</v>
      </c>
      <c r="D1447" s="484">
        <v>162213215</v>
      </c>
      <c r="E1447" s="85" t="s">
        <v>1068</v>
      </c>
      <c r="F1447" s="105" t="s">
        <v>1069</v>
      </c>
      <c r="I1447" s="103" t="s">
        <v>78</v>
      </c>
      <c r="J1447" s="85">
        <f t="shared" si="45"/>
        <v>1444</v>
      </c>
      <c r="K1447" s="85">
        <f t="shared" si="44"/>
        <v>0</v>
      </c>
    </row>
    <row r="1448" spans="1:11" ht="15.75">
      <c r="A1448" s="100">
        <v>1445</v>
      </c>
      <c r="D1448" s="484">
        <v>162213216</v>
      </c>
      <c r="E1448" s="85" t="s">
        <v>978</v>
      </c>
      <c r="F1448" s="105" t="s">
        <v>979</v>
      </c>
      <c r="I1448" s="103" t="s">
        <v>78</v>
      </c>
      <c r="J1448" s="85">
        <f t="shared" si="45"/>
        <v>1445</v>
      </c>
      <c r="K1448" s="85">
        <f t="shared" si="44"/>
        <v>0</v>
      </c>
    </row>
    <row r="1449" spans="1:11" ht="15.75">
      <c r="A1449" s="100">
        <v>1446</v>
      </c>
      <c r="D1449" s="484">
        <v>162213217</v>
      </c>
      <c r="E1449" s="85" t="s">
        <v>281</v>
      </c>
      <c r="F1449" s="105" t="s">
        <v>184</v>
      </c>
      <c r="I1449" s="103" t="s">
        <v>78</v>
      </c>
      <c r="J1449" s="85">
        <f t="shared" si="45"/>
        <v>1446</v>
      </c>
      <c r="K1449" s="85">
        <f t="shared" si="44"/>
        <v>0</v>
      </c>
    </row>
    <row r="1450" spans="1:11" ht="15.75">
      <c r="A1450" s="100">
        <v>1447</v>
      </c>
      <c r="D1450" s="484">
        <v>162163164</v>
      </c>
      <c r="E1450" s="85" t="s">
        <v>111</v>
      </c>
      <c r="F1450" s="105" t="s">
        <v>1070</v>
      </c>
      <c r="I1450" s="103" t="s">
        <v>78</v>
      </c>
      <c r="J1450" s="85">
        <f t="shared" si="45"/>
        <v>1447</v>
      </c>
      <c r="K1450" s="85">
        <f t="shared" si="44"/>
        <v>0</v>
      </c>
    </row>
    <row r="1451" spans="1:11" ht="15.75">
      <c r="A1451" s="100">
        <v>1448</v>
      </c>
      <c r="D1451" s="484">
        <v>162213218</v>
      </c>
      <c r="E1451" s="85" t="s">
        <v>980</v>
      </c>
      <c r="F1451" s="105" t="s">
        <v>320</v>
      </c>
      <c r="I1451" s="103" t="s">
        <v>78</v>
      </c>
      <c r="J1451" s="85">
        <f t="shared" si="45"/>
        <v>1448</v>
      </c>
      <c r="K1451" s="85">
        <f t="shared" si="44"/>
        <v>0</v>
      </c>
    </row>
    <row r="1452" spans="1:11" ht="15.75">
      <c r="A1452" s="100">
        <v>1449</v>
      </c>
      <c r="D1452" s="484">
        <v>162213219</v>
      </c>
      <c r="E1452" s="85" t="s">
        <v>2105</v>
      </c>
      <c r="F1452" s="105" t="s">
        <v>1406</v>
      </c>
      <c r="I1452" s="103" t="s">
        <v>78</v>
      </c>
      <c r="J1452" s="85">
        <f t="shared" si="45"/>
        <v>1449</v>
      </c>
      <c r="K1452" s="85">
        <f t="shared" si="44"/>
        <v>0</v>
      </c>
    </row>
    <row r="1453" spans="1:11" ht="15.75">
      <c r="A1453" s="100">
        <v>1450</v>
      </c>
      <c r="D1453" s="484">
        <v>162213220</v>
      </c>
      <c r="E1453" s="85" t="s">
        <v>319</v>
      </c>
      <c r="F1453" s="105" t="s">
        <v>2106</v>
      </c>
      <c r="I1453" s="103" t="s">
        <v>78</v>
      </c>
      <c r="J1453" s="85">
        <f t="shared" si="45"/>
        <v>1450</v>
      </c>
      <c r="K1453" s="85">
        <f t="shared" si="44"/>
        <v>0</v>
      </c>
    </row>
    <row r="1454" spans="1:11" ht="15.75">
      <c r="A1454" s="100">
        <v>1451</v>
      </c>
      <c r="D1454" s="484">
        <v>162213221</v>
      </c>
      <c r="E1454" s="85" t="s">
        <v>982</v>
      </c>
      <c r="F1454" s="105" t="s">
        <v>193</v>
      </c>
      <c r="I1454" s="103" t="s">
        <v>78</v>
      </c>
      <c r="J1454" s="85">
        <f t="shared" si="45"/>
        <v>1451</v>
      </c>
      <c r="K1454" s="85">
        <f t="shared" si="44"/>
        <v>0</v>
      </c>
    </row>
    <row r="1455" spans="1:11" ht="15.75">
      <c r="A1455" s="100">
        <v>1452</v>
      </c>
      <c r="D1455" s="484">
        <v>162216429</v>
      </c>
      <c r="E1455" s="85" t="s">
        <v>1860</v>
      </c>
      <c r="F1455" s="105" t="s">
        <v>323</v>
      </c>
      <c r="I1455" s="103" t="s">
        <v>78</v>
      </c>
      <c r="J1455" s="85">
        <f t="shared" si="45"/>
        <v>1452</v>
      </c>
      <c r="K1455" s="85">
        <f t="shared" si="44"/>
        <v>0</v>
      </c>
    </row>
    <row r="1456" spans="1:11" ht="15.75">
      <c r="A1456" s="100">
        <v>1453</v>
      </c>
      <c r="D1456" s="484">
        <v>162213222</v>
      </c>
      <c r="E1456" s="85" t="s">
        <v>3092</v>
      </c>
      <c r="F1456" s="105" t="s">
        <v>196</v>
      </c>
      <c r="I1456" s="103" t="s">
        <v>78</v>
      </c>
      <c r="J1456" s="85">
        <f t="shared" si="45"/>
        <v>1453</v>
      </c>
      <c r="K1456" s="85">
        <f t="shared" si="44"/>
        <v>0</v>
      </c>
    </row>
    <row r="1457" spans="1:11" ht="15.75">
      <c r="A1457" s="100">
        <v>1454</v>
      </c>
      <c r="D1457" s="484">
        <v>162213223</v>
      </c>
      <c r="E1457" s="85" t="s">
        <v>983</v>
      </c>
      <c r="F1457" s="105" t="s">
        <v>115</v>
      </c>
      <c r="I1457" s="103" t="s">
        <v>78</v>
      </c>
      <c r="J1457" s="85">
        <f t="shared" si="45"/>
        <v>1454</v>
      </c>
      <c r="K1457" s="85">
        <f t="shared" si="44"/>
        <v>0</v>
      </c>
    </row>
    <row r="1458" spans="1:11" ht="15.75">
      <c r="A1458" s="100">
        <v>1455</v>
      </c>
      <c r="D1458" s="484">
        <v>162213225</v>
      </c>
      <c r="E1458" s="85" t="s">
        <v>1026</v>
      </c>
      <c r="F1458" s="105" t="s">
        <v>115</v>
      </c>
      <c r="I1458" s="103" t="s">
        <v>78</v>
      </c>
      <c r="J1458" s="85">
        <f t="shared" si="45"/>
        <v>1455</v>
      </c>
      <c r="K1458" s="85">
        <f t="shared" si="44"/>
        <v>0</v>
      </c>
    </row>
    <row r="1459" spans="1:11" ht="15.75">
      <c r="A1459" s="100">
        <v>1456</v>
      </c>
      <c r="D1459" s="484">
        <v>162213226</v>
      </c>
      <c r="E1459" s="85" t="s">
        <v>1074</v>
      </c>
      <c r="F1459" s="105" t="s">
        <v>1075</v>
      </c>
      <c r="I1459" s="103" t="s">
        <v>78</v>
      </c>
      <c r="J1459" s="85">
        <f t="shared" si="45"/>
        <v>1456</v>
      </c>
      <c r="K1459" s="85">
        <f t="shared" si="44"/>
        <v>0</v>
      </c>
    </row>
    <row r="1460" spans="1:11" ht="15.75">
      <c r="A1460" s="100">
        <v>1457</v>
      </c>
      <c r="D1460" s="484">
        <v>152212670</v>
      </c>
      <c r="E1460" s="85" t="s">
        <v>984</v>
      </c>
      <c r="F1460" s="105" t="s">
        <v>331</v>
      </c>
      <c r="I1460" s="103" t="s">
        <v>78</v>
      </c>
      <c r="J1460" s="85">
        <f t="shared" si="45"/>
        <v>1457</v>
      </c>
      <c r="K1460" s="85">
        <f t="shared" si="44"/>
        <v>0</v>
      </c>
    </row>
    <row r="1461" spans="1:11" ht="15.75">
      <c r="A1461" s="100">
        <v>1458</v>
      </c>
      <c r="D1461" s="484">
        <v>162163166</v>
      </c>
      <c r="E1461" s="85" t="s">
        <v>529</v>
      </c>
      <c r="F1461" s="105" t="s">
        <v>504</v>
      </c>
      <c r="I1461" s="103" t="s">
        <v>78</v>
      </c>
      <c r="J1461" s="85">
        <f t="shared" si="45"/>
        <v>1458</v>
      </c>
      <c r="K1461" s="85">
        <f t="shared" si="44"/>
        <v>0</v>
      </c>
    </row>
    <row r="1462" spans="1:11" ht="15.75">
      <c r="A1462" s="100">
        <v>1459</v>
      </c>
      <c r="D1462" s="484">
        <v>162213227</v>
      </c>
      <c r="E1462" s="85" t="s">
        <v>281</v>
      </c>
      <c r="F1462" s="105" t="s">
        <v>504</v>
      </c>
      <c r="I1462" s="103" t="s">
        <v>78</v>
      </c>
      <c r="J1462" s="85">
        <f t="shared" si="45"/>
        <v>1459</v>
      </c>
      <c r="K1462" s="85">
        <f t="shared" si="44"/>
        <v>0</v>
      </c>
    </row>
    <row r="1463" spans="1:11" ht="15.75">
      <c r="A1463" s="100">
        <v>1460</v>
      </c>
      <c r="D1463" s="484">
        <v>162213228</v>
      </c>
      <c r="E1463" s="85" t="s">
        <v>248</v>
      </c>
      <c r="F1463" s="105" t="s">
        <v>428</v>
      </c>
      <c r="I1463" s="103" t="s">
        <v>78</v>
      </c>
      <c r="J1463" s="85">
        <f t="shared" si="45"/>
        <v>1460</v>
      </c>
      <c r="K1463" s="85">
        <f t="shared" si="44"/>
        <v>0</v>
      </c>
    </row>
    <row r="1464" spans="1:11" ht="15.75">
      <c r="A1464" s="100">
        <v>1461</v>
      </c>
      <c r="D1464" s="484">
        <v>162223374</v>
      </c>
      <c r="E1464" s="85" t="s">
        <v>369</v>
      </c>
      <c r="F1464" s="105" t="s">
        <v>428</v>
      </c>
      <c r="I1464" s="103" t="s">
        <v>78</v>
      </c>
      <c r="J1464" s="85">
        <f t="shared" si="45"/>
        <v>1461</v>
      </c>
      <c r="K1464" s="85">
        <f t="shared" si="44"/>
        <v>0</v>
      </c>
    </row>
    <row r="1465" spans="1:11" ht="15.75">
      <c r="A1465" s="100">
        <v>1462</v>
      </c>
      <c r="D1465" s="484">
        <v>162213229</v>
      </c>
      <c r="E1465" s="85" t="s">
        <v>281</v>
      </c>
      <c r="F1465" s="105" t="s">
        <v>1027</v>
      </c>
      <c r="I1465" s="103" t="s">
        <v>78</v>
      </c>
      <c r="J1465" s="85">
        <f t="shared" si="45"/>
        <v>1462</v>
      </c>
      <c r="K1465" s="85">
        <f t="shared" si="44"/>
        <v>0</v>
      </c>
    </row>
    <row r="1466" spans="1:11" ht="15.75">
      <c r="A1466" s="100">
        <v>1463</v>
      </c>
      <c r="D1466" s="484">
        <v>162213231</v>
      </c>
      <c r="E1466" s="85" t="s">
        <v>1307</v>
      </c>
      <c r="F1466" s="105" t="s">
        <v>1078</v>
      </c>
      <c r="I1466" s="103" t="s">
        <v>78</v>
      </c>
      <c r="J1466" s="85">
        <f t="shared" si="45"/>
        <v>1463</v>
      </c>
      <c r="K1466" s="85">
        <f t="shared" si="44"/>
        <v>0</v>
      </c>
    </row>
    <row r="1467" spans="1:11" ht="15.75">
      <c r="A1467" s="100">
        <v>1464</v>
      </c>
      <c r="D1467" s="484">
        <v>162213232</v>
      </c>
      <c r="E1467" s="85" t="s">
        <v>2107</v>
      </c>
      <c r="F1467" s="105" t="s">
        <v>205</v>
      </c>
      <c r="I1467" s="103" t="s">
        <v>78</v>
      </c>
      <c r="J1467" s="85">
        <f t="shared" si="45"/>
        <v>1464</v>
      </c>
      <c r="K1467" s="85">
        <f t="shared" si="44"/>
        <v>0</v>
      </c>
    </row>
    <row r="1468" spans="1:11" ht="15.75">
      <c r="A1468" s="100">
        <v>1465</v>
      </c>
      <c r="D1468" s="484">
        <v>162213233</v>
      </c>
      <c r="E1468" s="85" t="s">
        <v>987</v>
      </c>
      <c r="F1468" s="105" t="s">
        <v>205</v>
      </c>
      <c r="I1468" s="103" t="s">
        <v>78</v>
      </c>
      <c r="J1468" s="85">
        <f t="shared" si="45"/>
        <v>1465</v>
      </c>
      <c r="K1468" s="85">
        <f t="shared" si="44"/>
        <v>0</v>
      </c>
    </row>
    <row r="1469" spans="1:11" ht="15.75">
      <c r="A1469" s="100">
        <v>1466</v>
      </c>
      <c r="D1469" s="484">
        <v>162216500</v>
      </c>
      <c r="E1469" s="85" t="s">
        <v>3093</v>
      </c>
      <c r="F1469" s="105" t="s">
        <v>205</v>
      </c>
      <c r="I1469" s="103" t="s">
        <v>78</v>
      </c>
      <c r="J1469" s="85">
        <f t="shared" si="45"/>
        <v>1466</v>
      </c>
      <c r="K1469" s="85">
        <f t="shared" si="44"/>
        <v>0</v>
      </c>
    </row>
    <row r="1470" spans="1:11" ht="15.75">
      <c r="A1470" s="100">
        <v>1467</v>
      </c>
      <c r="D1470" s="484">
        <v>162213237</v>
      </c>
      <c r="E1470" s="85" t="s">
        <v>1028</v>
      </c>
      <c r="F1470" s="105" t="s">
        <v>211</v>
      </c>
      <c r="I1470" s="103" t="s">
        <v>78</v>
      </c>
      <c r="J1470" s="85">
        <f t="shared" si="45"/>
        <v>1467</v>
      </c>
      <c r="K1470" s="85">
        <f t="shared" si="44"/>
        <v>0</v>
      </c>
    </row>
    <row r="1471" spans="1:11" ht="15.75">
      <c r="A1471" s="100">
        <v>1468</v>
      </c>
      <c r="D1471" s="484">
        <v>162213239</v>
      </c>
      <c r="E1471" s="85" t="s">
        <v>542</v>
      </c>
      <c r="F1471" s="105" t="s">
        <v>211</v>
      </c>
      <c r="I1471" s="103" t="s">
        <v>78</v>
      </c>
      <c r="J1471" s="85">
        <f t="shared" si="45"/>
        <v>1468</v>
      </c>
      <c r="K1471" s="85">
        <f t="shared" si="44"/>
        <v>0</v>
      </c>
    </row>
    <row r="1472" spans="1:11" ht="15.75">
      <c r="A1472" s="100">
        <v>1469</v>
      </c>
      <c r="D1472" s="484">
        <v>162213240</v>
      </c>
      <c r="E1472" s="85" t="s">
        <v>542</v>
      </c>
      <c r="F1472" s="105" t="s">
        <v>211</v>
      </c>
      <c r="I1472" s="103" t="s">
        <v>78</v>
      </c>
      <c r="J1472" s="85">
        <f t="shared" si="45"/>
        <v>1469</v>
      </c>
      <c r="K1472" s="85">
        <f t="shared" si="44"/>
        <v>0</v>
      </c>
    </row>
    <row r="1473" spans="1:11" ht="15.75">
      <c r="A1473" s="100">
        <v>1470</v>
      </c>
      <c r="D1473" s="484">
        <v>162213241</v>
      </c>
      <c r="E1473" s="85" t="s">
        <v>281</v>
      </c>
      <c r="F1473" s="105" t="s">
        <v>211</v>
      </c>
      <c r="I1473" s="103" t="s">
        <v>78</v>
      </c>
      <c r="J1473" s="85">
        <f t="shared" si="45"/>
        <v>1470</v>
      </c>
      <c r="K1473" s="85">
        <f t="shared" si="44"/>
        <v>0</v>
      </c>
    </row>
    <row r="1474" spans="1:11" ht="15.75">
      <c r="A1474" s="100">
        <v>1471</v>
      </c>
      <c r="D1474" s="484">
        <v>162213242</v>
      </c>
      <c r="E1474" s="85" t="s">
        <v>1081</v>
      </c>
      <c r="F1474" s="105" t="s">
        <v>211</v>
      </c>
      <c r="I1474" s="103" t="s">
        <v>78</v>
      </c>
      <c r="J1474" s="85">
        <f t="shared" si="45"/>
        <v>1471</v>
      </c>
      <c r="K1474" s="85">
        <f t="shared" si="44"/>
        <v>0</v>
      </c>
    </row>
    <row r="1475" spans="1:11" ht="15.75">
      <c r="A1475" s="100">
        <v>1472</v>
      </c>
      <c r="D1475" s="484">
        <v>162213250</v>
      </c>
      <c r="E1475" s="85" t="s">
        <v>989</v>
      </c>
      <c r="F1475" s="105" t="s">
        <v>218</v>
      </c>
      <c r="I1475" s="103" t="s">
        <v>78</v>
      </c>
      <c r="J1475" s="85">
        <f t="shared" si="45"/>
        <v>1472</v>
      </c>
      <c r="K1475" s="85">
        <f t="shared" si="44"/>
        <v>0</v>
      </c>
    </row>
    <row r="1476" spans="1:11" ht="15.75">
      <c r="A1476" s="100">
        <v>1473</v>
      </c>
      <c r="D1476" s="484">
        <v>162213251</v>
      </c>
      <c r="E1476" s="85" t="s">
        <v>1082</v>
      </c>
      <c r="F1476" s="105" t="s">
        <v>218</v>
      </c>
      <c r="I1476" s="103" t="s">
        <v>78</v>
      </c>
      <c r="J1476" s="85">
        <f t="shared" si="45"/>
        <v>1473</v>
      </c>
      <c r="K1476" s="85">
        <f t="shared" ref="K1476:K1539" si="46">COUNTIF($D$4:$D$889,D1476)</f>
        <v>0</v>
      </c>
    </row>
    <row r="1477" spans="1:11" ht="15.75">
      <c r="A1477" s="100">
        <v>1474</v>
      </c>
      <c r="D1477" s="484">
        <v>162213252</v>
      </c>
      <c r="E1477" s="85" t="s">
        <v>1658</v>
      </c>
      <c r="F1477" s="105" t="s">
        <v>218</v>
      </c>
      <c r="I1477" s="103" t="s">
        <v>78</v>
      </c>
      <c r="J1477" s="85">
        <f t="shared" ref="J1477:J1540" si="47">IF(H1477&lt;&gt;H1476,1,J1476+1)</f>
        <v>1474</v>
      </c>
      <c r="K1477" s="85">
        <f t="shared" si="46"/>
        <v>0</v>
      </c>
    </row>
    <row r="1478" spans="1:11" ht="15.75">
      <c r="A1478" s="100">
        <v>1475</v>
      </c>
      <c r="D1478" s="484">
        <v>152215527</v>
      </c>
      <c r="E1478" s="85" t="s">
        <v>145</v>
      </c>
      <c r="F1478" s="105" t="s">
        <v>146</v>
      </c>
      <c r="I1478" s="103" t="s">
        <v>78</v>
      </c>
      <c r="J1478" s="85">
        <f t="shared" si="47"/>
        <v>1475</v>
      </c>
      <c r="K1478" s="85">
        <f t="shared" si="46"/>
        <v>0</v>
      </c>
    </row>
    <row r="1479" spans="1:11" ht="15.75">
      <c r="A1479" s="100">
        <v>1476</v>
      </c>
      <c r="D1479" s="484">
        <v>162213253</v>
      </c>
      <c r="E1479" s="85" t="s">
        <v>3094</v>
      </c>
      <c r="F1479" s="105" t="s">
        <v>514</v>
      </c>
      <c r="I1479" s="103" t="s">
        <v>78</v>
      </c>
      <c r="J1479" s="85">
        <f t="shared" si="47"/>
        <v>1476</v>
      </c>
      <c r="K1479" s="85">
        <f t="shared" si="46"/>
        <v>0</v>
      </c>
    </row>
    <row r="1480" spans="1:11" ht="15.75">
      <c r="A1480" s="100">
        <v>1477</v>
      </c>
      <c r="D1480" s="484">
        <v>162223392</v>
      </c>
      <c r="E1480" s="85" t="s">
        <v>1113</v>
      </c>
      <c r="F1480" s="105" t="s">
        <v>1628</v>
      </c>
      <c r="I1480" s="103" t="s">
        <v>78</v>
      </c>
      <c r="J1480" s="85">
        <f t="shared" si="47"/>
        <v>1477</v>
      </c>
      <c r="K1480" s="85">
        <f t="shared" si="46"/>
        <v>0</v>
      </c>
    </row>
    <row r="1481" spans="1:11" ht="15.75">
      <c r="A1481" s="100">
        <v>1478</v>
      </c>
      <c r="D1481" s="484">
        <v>162213254</v>
      </c>
      <c r="E1481" s="85" t="s">
        <v>1083</v>
      </c>
      <c r="F1481" s="105" t="s">
        <v>1084</v>
      </c>
      <c r="I1481" s="103" t="s">
        <v>78</v>
      </c>
      <c r="J1481" s="85">
        <f t="shared" si="47"/>
        <v>1478</v>
      </c>
      <c r="K1481" s="85">
        <f t="shared" si="46"/>
        <v>0</v>
      </c>
    </row>
    <row r="1482" spans="1:11" ht="15.75">
      <c r="A1482" s="100">
        <v>1479</v>
      </c>
      <c r="D1482" s="484">
        <v>162213255</v>
      </c>
      <c r="E1482" s="85" t="s">
        <v>2111</v>
      </c>
      <c r="F1482" s="105" t="s">
        <v>2112</v>
      </c>
      <c r="I1482" s="103" t="s">
        <v>78</v>
      </c>
      <c r="J1482" s="85">
        <f t="shared" si="47"/>
        <v>1479</v>
      </c>
      <c r="K1482" s="85">
        <f t="shared" si="46"/>
        <v>0</v>
      </c>
    </row>
    <row r="1483" spans="1:11" ht="15.75">
      <c r="A1483" s="100">
        <v>1480</v>
      </c>
      <c r="D1483" s="484">
        <v>162213256</v>
      </c>
      <c r="E1483" s="85" t="s">
        <v>129</v>
      </c>
      <c r="F1483" s="105" t="s">
        <v>238</v>
      </c>
      <c r="I1483" s="103" t="s">
        <v>78</v>
      </c>
      <c r="J1483" s="85">
        <f t="shared" si="47"/>
        <v>1480</v>
      </c>
      <c r="K1483" s="85">
        <f t="shared" si="46"/>
        <v>0</v>
      </c>
    </row>
    <row r="1484" spans="1:11" ht="15.75">
      <c r="A1484" s="100">
        <v>1481</v>
      </c>
      <c r="D1484" s="484">
        <v>162213257</v>
      </c>
      <c r="E1484" s="85" t="s">
        <v>248</v>
      </c>
      <c r="F1484" s="105" t="s">
        <v>614</v>
      </c>
      <c r="I1484" s="103" t="s">
        <v>78</v>
      </c>
      <c r="J1484" s="85">
        <f t="shared" si="47"/>
        <v>1481</v>
      </c>
      <c r="K1484" s="85">
        <f t="shared" si="46"/>
        <v>0</v>
      </c>
    </row>
    <row r="1485" spans="1:11" ht="15.75">
      <c r="A1485" s="100">
        <v>1482</v>
      </c>
      <c r="D1485" s="484">
        <v>162213258</v>
      </c>
      <c r="E1485" s="85" t="s">
        <v>992</v>
      </c>
      <c r="F1485" s="105" t="s">
        <v>241</v>
      </c>
      <c r="I1485" s="103" t="s">
        <v>78</v>
      </c>
      <c r="J1485" s="85">
        <f t="shared" si="47"/>
        <v>1482</v>
      </c>
      <c r="K1485" s="85">
        <f t="shared" si="46"/>
        <v>0</v>
      </c>
    </row>
    <row r="1486" spans="1:11" ht="15.75">
      <c r="A1486" s="100">
        <v>1483</v>
      </c>
      <c r="D1486" s="484">
        <v>162213259</v>
      </c>
      <c r="E1486" s="85" t="s">
        <v>3095</v>
      </c>
      <c r="F1486" s="105" t="s">
        <v>444</v>
      </c>
      <c r="I1486" s="103" t="s">
        <v>78</v>
      </c>
      <c r="J1486" s="85">
        <f t="shared" si="47"/>
        <v>1483</v>
      </c>
      <c r="K1486" s="85">
        <f t="shared" si="46"/>
        <v>0</v>
      </c>
    </row>
    <row r="1487" spans="1:11" ht="15.75">
      <c r="A1487" s="100">
        <v>1484</v>
      </c>
      <c r="D1487" s="484">
        <v>162213260</v>
      </c>
      <c r="E1487" s="85" t="s">
        <v>210</v>
      </c>
      <c r="F1487" s="105" t="s">
        <v>112</v>
      </c>
      <c r="I1487" s="103" t="s">
        <v>78</v>
      </c>
      <c r="J1487" s="85">
        <f t="shared" si="47"/>
        <v>1484</v>
      </c>
      <c r="K1487" s="85">
        <f t="shared" si="46"/>
        <v>0</v>
      </c>
    </row>
    <row r="1488" spans="1:11" ht="15.75">
      <c r="A1488" s="100">
        <v>1485</v>
      </c>
      <c r="D1488" s="484">
        <v>162213262</v>
      </c>
      <c r="E1488" s="85" t="s">
        <v>1030</v>
      </c>
      <c r="F1488" s="105" t="s">
        <v>112</v>
      </c>
      <c r="I1488" s="103" t="s">
        <v>78</v>
      </c>
      <c r="J1488" s="85">
        <f t="shared" si="47"/>
        <v>1485</v>
      </c>
      <c r="K1488" s="85">
        <f t="shared" si="46"/>
        <v>0</v>
      </c>
    </row>
    <row r="1489" spans="1:11" ht="15.75">
      <c r="A1489" s="100">
        <v>1486</v>
      </c>
      <c r="D1489" s="484">
        <v>162213263</v>
      </c>
      <c r="E1489" s="85" t="s">
        <v>2113</v>
      </c>
      <c r="F1489" s="105" t="s">
        <v>112</v>
      </c>
      <c r="I1489" s="103" t="s">
        <v>78</v>
      </c>
      <c r="J1489" s="85">
        <f t="shared" si="47"/>
        <v>1486</v>
      </c>
      <c r="K1489" s="85">
        <f t="shared" si="46"/>
        <v>0</v>
      </c>
    </row>
    <row r="1490" spans="1:11" ht="15.75">
      <c r="A1490" s="100">
        <v>1487</v>
      </c>
      <c r="D1490" s="484">
        <v>162213266</v>
      </c>
      <c r="E1490" s="85" t="s">
        <v>1032</v>
      </c>
      <c r="F1490" s="105" t="s">
        <v>1033</v>
      </c>
      <c r="I1490" s="103" t="s">
        <v>78</v>
      </c>
      <c r="J1490" s="85">
        <f t="shared" si="47"/>
        <v>1487</v>
      </c>
      <c r="K1490" s="85">
        <f t="shared" si="46"/>
        <v>0</v>
      </c>
    </row>
    <row r="1491" spans="1:11" ht="15.75">
      <c r="A1491" s="100">
        <v>1488</v>
      </c>
      <c r="D1491" s="484">
        <v>162113017</v>
      </c>
      <c r="E1491" s="85" t="s">
        <v>1086</v>
      </c>
      <c r="F1491" s="105" t="s">
        <v>1087</v>
      </c>
      <c r="I1491" s="103" t="s">
        <v>78</v>
      </c>
      <c r="J1491" s="85">
        <f t="shared" si="47"/>
        <v>1488</v>
      </c>
      <c r="K1491" s="85">
        <f t="shared" si="46"/>
        <v>0</v>
      </c>
    </row>
    <row r="1492" spans="1:11" ht="15.75">
      <c r="A1492" s="100">
        <v>1489</v>
      </c>
      <c r="D1492" s="484">
        <v>162213267</v>
      </c>
      <c r="E1492" s="85" t="s">
        <v>2114</v>
      </c>
      <c r="F1492" s="105" t="s">
        <v>139</v>
      </c>
      <c r="I1492" s="103" t="s">
        <v>78</v>
      </c>
      <c r="J1492" s="85">
        <f t="shared" si="47"/>
        <v>1489</v>
      </c>
      <c r="K1492" s="85">
        <f t="shared" si="46"/>
        <v>0</v>
      </c>
    </row>
    <row r="1493" spans="1:11" ht="15.75">
      <c r="A1493" s="100">
        <v>1490</v>
      </c>
      <c r="D1493" s="484">
        <v>152212626</v>
      </c>
      <c r="E1493" s="85" t="s">
        <v>138</v>
      </c>
      <c r="F1493" s="105" t="s">
        <v>139</v>
      </c>
      <c r="I1493" s="103" t="s">
        <v>78</v>
      </c>
      <c r="J1493" s="85">
        <f t="shared" si="47"/>
        <v>1490</v>
      </c>
      <c r="K1493" s="85">
        <f t="shared" si="46"/>
        <v>0</v>
      </c>
    </row>
    <row r="1494" spans="1:11" ht="15.75">
      <c r="A1494" s="100">
        <v>1491</v>
      </c>
      <c r="D1494" s="484">
        <v>162213268</v>
      </c>
      <c r="E1494" s="85" t="s">
        <v>1088</v>
      </c>
      <c r="F1494" s="105" t="s">
        <v>1089</v>
      </c>
      <c r="I1494" s="103" t="s">
        <v>78</v>
      </c>
      <c r="J1494" s="85">
        <f t="shared" si="47"/>
        <v>1491</v>
      </c>
      <c r="K1494" s="85">
        <f t="shared" si="46"/>
        <v>0</v>
      </c>
    </row>
    <row r="1495" spans="1:11" ht="15.75">
      <c r="A1495" s="100">
        <v>1492</v>
      </c>
      <c r="D1495" s="484">
        <v>162213269</v>
      </c>
      <c r="E1495" s="85" t="s">
        <v>240</v>
      </c>
      <c r="F1495" s="105" t="s">
        <v>1089</v>
      </c>
      <c r="I1495" s="103" t="s">
        <v>78</v>
      </c>
      <c r="J1495" s="85">
        <f t="shared" si="47"/>
        <v>1492</v>
      </c>
      <c r="K1495" s="85">
        <f t="shared" si="46"/>
        <v>0</v>
      </c>
    </row>
    <row r="1496" spans="1:11" ht="15.75">
      <c r="A1496" s="100">
        <v>1493</v>
      </c>
      <c r="D1496" s="484">
        <v>142211241</v>
      </c>
      <c r="E1496" s="85" t="s">
        <v>3096</v>
      </c>
      <c r="F1496" s="105" t="s">
        <v>3097</v>
      </c>
      <c r="I1496" s="103" t="s">
        <v>78</v>
      </c>
      <c r="J1496" s="85">
        <f t="shared" si="47"/>
        <v>1493</v>
      </c>
      <c r="K1496" s="85">
        <f t="shared" si="46"/>
        <v>0</v>
      </c>
    </row>
    <row r="1497" spans="1:11" ht="15.75">
      <c r="A1497" s="100">
        <v>1494</v>
      </c>
      <c r="D1497" s="484">
        <v>162213270</v>
      </c>
      <c r="E1497" s="85" t="s">
        <v>994</v>
      </c>
      <c r="F1497" s="105" t="s">
        <v>767</v>
      </c>
      <c r="I1497" s="103" t="s">
        <v>78</v>
      </c>
      <c r="J1497" s="85">
        <f t="shared" si="47"/>
        <v>1494</v>
      </c>
      <c r="K1497" s="85">
        <f t="shared" si="46"/>
        <v>0</v>
      </c>
    </row>
    <row r="1498" spans="1:11" ht="15.75">
      <c r="A1498" s="100">
        <v>1495</v>
      </c>
      <c r="D1498" s="484">
        <v>162213271</v>
      </c>
      <c r="E1498" s="85" t="s">
        <v>2115</v>
      </c>
      <c r="F1498" s="105" t="s">
        <v>459</v>
      </c>
      <c r="I1498" s="103" t="s">
        <v>78</v>
      </c>
      <c r="J1498" s="85">
        <f t="shared" si="47"/>
        <v>1495</v>
      </c>
      <c r="K1498" s="85">
        <f t="shared" si="46"/>
        <v>0</v>
      </c>
    </row>
    <row r="1499" spans="1:11" ht="15.75">
      <c r="A1499" s="100">
        <v>1496</v>
      </c>
      <c r="D1499" s="484">
        <v>162213272</v>
      </c>
      <c r="E1499" s="85" t="s">
        <v>1091</v>
      </c>
      <c r="F1499" s="105" t="s">
        <v>459</v>
      </c>
      <c r="I1499" s="103" t="s">
        <v>78</v>
      </c>
      <c r="J1499" s="85">
        <f t="shared" si="47"/>
        <v>1496</v>
      </c>
      <c r="K1499" s="85">
        <f t="shared" si="46"/>
        <v>0</v>
      </c>
    </row>
    <row r="1500" spans="1:11" ht="15.75">
      <c r="A1500" s="100">
        <v>1497</v>
      </c>
      <c r="D1500" s="484">
        <v>162213273</v>
      </c>
      <c r="E1500" s="85" t="s">
        <v>1357</v>
      </c>
      <c r="F1500" s="105" t="s">
        <v>459</v>
      </c>
      <c r="I1500" s="103" t="s">
        <v>78</v>
      </c>
      <c r="J1500" s="85">
        <f t="shared" si="47"/>
        <v>1497</v>
      </c>
      <c r="K1500" s="85">
        <f t="shared" si="46"/>
        <v>0</v>
      </c>
    </row>
    <row r="1501" spans="1:11" ht="15.75">
      <c r="A1501" s="100">
        <v>1498</v>
      </c>
      <c r="D1501" s="484">
        <v>162213274</v>
      </c>
      <c r="E1501" s="85" t="s">
        <v>372</v>
      </c>
      <c r="F1501" s="105" t="s">
        <v>345</v>
      </c>
      <c r="I1501" s="103" t="s">
        <v>78</v>
      </c>
      <c r="J1501" s="85">
        <f t="shared" si="47"/>
        <v>1498</v>
      </c>
      <c r="K1501" s="85">
        <f t="shared" si="46"/>
        <v>0</v>
      </c>
    </row>
    <row r="1502" spans="1:11" ht="15.75">
      <c r="A1502" s="100">
        <v>1499</v>
      </c>
      <c r="D1502" s="484">
        <v>162213275</v>
      </c>
      <c r="E1502" s="85" t="s">
        <v>1093</v>
      </c>
      <c r="F1502" s="105" t="s">
        <v>345</v>
      </c>
      <c r="I1502" s="103" t="s">
        <v>78</v>
      </c>
      <c r="J1502" s="85">
        <f t="shared" si="47"/>
        <v>1499</v>
      </c>
      <c r="K1502" s="85">
        <f t="shared" si="46"/>
        <v>0</v>
      </c>
    </row>
    <row r="1503" spans="1:11" ht="15.75">
      <c r="A1503" s="100">
        <v>1500</v>
      </c>
      <c r="D1503" s="484">
        <v>162216501</v>
      </c>
      <c r="E1503" s="85" t="s">
        <v>2117</v>
      </c>
      <c r="F1503" s="105" t="s">
        <v>345</v>
      </c>
      <c r="I1503" s="103" t="s">
        <v>78</v>
      </c>
      <c r="J1503" s="85">
        <f t="shared" si="47"/>
        <v>1500</v>
      </c>
      <c r="K1503" s="85">
        <f t="shared" si="46"/>
        <v>0</v>
      </c>
    </row>
    <row r="1504" spans="1:11" ht="15.75">
      <c r="A1504" s="100">
        <v>1501</v>
      </c>
      <c r="D1504" s="484">
        <v>162524298</v>
      </c>
      <c r="E1504" s="85" t="s">
        <v>995</v>
      </c>
      <c r="F1504" s="105" t="s">
        <v>835</v>
      </c>
      <c r="I1504" s="103" t="s">
        <v>78</v>
      </c>
      <c r="J1504" s="85">
        <f t="shared" si="47"/>
        <v>1501</v>
      </c>
      <c r="K1504" s="85">
        <f t="shared" si="46"/>
        <v>0</v>
      </c>
    </row>
    <row r="1505" spans="1:11" ht="15.75">
      <c r="A1505" s="100">
        <v>1502</v>
      </c>
      <c r="D1505" s="484">
        <v>162217572</v>
      </c>
      <c r="E1505" s="85" t="s">
        <v>1095</v>
      </c>
      <c r="F1505" s="105" t="s">
        <v>348</v>
      </c>
      <c r="I1505" s="103" t="s">
        <v>78</v>
      </c>
      <c r="J1505" s="85">
        <f t="shared" si="47"/>
        <v>1502</v>
      </c>
      <c r="K1505" s="85">
        <f t="shared" si="46"/>
        <v>0</v>
      </c>
    </row>
    <row r="1506" spans="1:11" ht="15.75">
      <c r="A1506" s="100">
        <v>1503</v>
      </c>
      <c r="D1506" s="484">
        <v>162213277</v>
      </c>
      <c r="E1506" s="85" t="s">
        <v>996</v>
      </c>
      <c r="F1506" s="105" t="s">
        <v>997</v>
      </c>
      <c r="I1506" s="103" t="s">
        <v>78</v>
      </c>
      <c r="J1506" s="85">
        <f t="shared" si="47"/>
        <v>1503</v>
      </c>
      <c r="K1506" s="85">
        <f t="shared" si="46"/>
        <v>0</v>
      </c>
    </row>
    <row r="1507" spans="1:11" ht="15.75">
      <c r="A1507" s="100">
        <v>1504</v>
      </c>
      <c r="D1507" s="484">
        <v>162213278</v>
      </c>
      <c r="E1507" s="85" t="s">
        <v>791</v>
      </c>
      <c r="F1507" s="105" t="s">
        <v>1036</v>
      </c>
      <c r="I1507" s="103" t="s">
        <v>78</v>
      </c>
      <c r="J1507" s="85">
        <f t="shared" si="47"/>
        <v>1504</v>
      </c>
      <c r="K1507" s="85">
        <f t="shared" si="46"/>
        <v>0</v>
      </c>
    </row>
    <row r="1508" spans="1:11" ht="15.75">
      <c r="A1508" s="100">
        <v>1505</v>
      </c>
      <c r="D1508" s="484">
        <v>162216913</v>
      </c>
      <c r="E1508" s="85" t="s">
        <v>2143</v>
      </c>
      <c r="F1508" s="105" t="s">
        <v>1593</v>
      </c>
      <c r="I1508" s="103" t="s">
        <v>78</v>
      </c>
      <c r="J1508" s="85">
        <f t="shared" si="47"/>
        <v>1505</v>
      </c>
      <c r="K1508" s="85">
        <f t="shared" si="46"/>
        <v>0</v>
      </c>
    </row>
    <row r="1509" spans="1:11" ht="15.75">
      <c r="A1509" s="100">
        <v>1506</v>
      </c>
      <c r="D1509" s="484">
        <v>162213279</v>
      </c>
      <c r="E1509" s="85" t="s">
        <v>1037</v>
      </c>
      <c r="F1509" s="105" t="s">
        <v>257</v>
      </c>
      <c r="I1509" s="103" t="s">
        <v>78</v>
      </c>
      <c r="J1509" s="85">
        <f t="shared" si="47"/>
        <v>1506</v>
      </c>
      <c r="K1509" s="85">
        <f t="shared" si="46"/>
        <v>0</v>
      </c>
    </row>
    <row r="1510" spans="1:11" ht="15.75">
      <c r="A1510" s="100">
        <v>1507</v>
      </c>
      <c r="D1510" s="484">
        <v>162213280</v>
      </c>
      <c r="E1510" s="85" t="s">
        <v>188</v>
      </c>
      <c r="F1510" s="105" t="s">
        <v>1096</v>
      </c>
      <c r="I1510" s="103" t="s">
        <v>78</v>
      </c>
      <c r="J1510" s="85">
        <f t="shared" si="47"/>
        <v>1507</v>
      </c>
      <c r="K1510" s="85">
        <f t="shared" si="46"/>
        <v>0</v>
      </c>
    </row>
    <row r="1511" spans="1:11" ht="15.75">
      <c r="A1511" s="100">
        <v>1508</v>
      </c>
      <c r="D1511" s="484">
        <v>152212624</v>
      </c>
      <c r="E1511" s="85" t="s">
        <v>999</v>
      </c>
      <c r="F1511" s="105" t="s">
        <v>121</v>
      </c>
      <c r="I1511" s="103" t="s">
        <v>78</v>
      </c>
      <c r="J1511" s="85">
        <f t="shared" si="47"/>
        <v>1508</v>
      </c>
      <c r="K1511" s="85">
        <f t="shared" si="46"/>
        <v>0</v>
      </c>
    </row>
    <row r="1512" spans="1:11" ht="15.75">
      <c r="A1512" s="100">
        <v>1509</v>
      </c>
      <c r="D1512" s="484">
        <v>162213281</v>
      </c>
      <c r="E1512" s="85" t="s">
        <v>494</v>
      </c>
      <c r="F1512" s="105" t="s">
        <v>121</v>
      </c>
      <c r="I1512" s="103" t="s">
        <v>78</v>
      </c>
      <c r="J1512" s="85">
        <f t="shared" si="47"/>
        <v>1509</v>
      </c>
      <c r="K1512" s="85">
        <f t="shared" si="46"/>
        <v>0</v>
      </c>
    </row>
    <row r="1513" spans="1:11" ht="15.75">
      <c r="A1513" s="100">
        <v>1510</v>
      </c>
      <c r="D1513" s="484">
        <v>162213282</v>
      </c>
      <c r="E1513" s="85" t="s">
        <v>1097</v>
      </c>
      <c r="F1513" s="105" t="s">
        <v>121</v>
      </c>
      <c r="I1513" s="103" t="s">
        <v>78</v>
      </c>
      <c r="J1513" s="85">
        <f t="shared" si="47"/>
        <v>1510</v>
      </c>
      <c r="K1513" s="85">
        <f t="shared" si="46"/>
        <v>0</v>
      </c>
    </row>
    <row r="1514" spans="1:11" ht="15.75">
      <c r="A1514" s="100">
        <v>1511</v>
      </c>
      <c r="D1514" s="484">
        <v>162213283</v>
      </c>
      <c r="E1514" s="85" t="s">
        <v>1038</v>
      </c>
      <c r="F1514" s="105" t="s">
        <v>265</v>
      </c>
      <c r="I1514" s="103" t="s">
        <v>78</v>
      </c>
      <c r="J1514" s="85">
        <f t="shared" si="47"/>
        <v>1511</v>
      </c>
      <c r="K1514" s="85">
        <f t="shared" si="46"/>
        <v>0</v>
      </c>
    </row>
    <row r="1515" spans="1:11" ht="15.75">
      <c r="A1515" s="100">
        <v>1512</v>
      </c>
      <c r="D1515" s="484">
        <v>162213284</v>
      </c>
      <c r="E1515" s="85" t="s">
        <v>989</v>
      </c>
      <c r="F1515" s="105" t="s">
        <v>265</v>
      </c>
      <c r="I1515" s="103" t="s">
        <v>78</v>
      </c>
      <c r="J1515" s="85">
        <f t="shared" si="47"/>
        <v>1512</v>
      </c>
      <c r="K1515" s="85">
        <f t="shared" si="46"/>
        <v>0</v>
      </c>
    </row>
    <row r="1516" spans="1:11" ht="15.75">
      <c r="A1516" s="100">
        <v>1513</v>
      </c>
      <c r="D1516" s="484">
        <v>162213285</v>
      </c>
      <c r="E1516" s="85" t="s">
        <v>1098</v>
      </c>
      <c r="F1516" s="105" t="s">
        <v>361</v>
      </c>
      <c r="I1516" s="103" t="s">
        <v>78</v>
      </c>
      <c r="J1516" s="85">
        <f t="shared" si="47"/>
        <v>1513</v>
      </c>
      <c r="K1516" s="85">
        <f t="shared" si="46"/>
        <v>0</v>
      </c>
    </row>
    <row r="1517" spans="1:11" ht="15.75">
      <c r="A1517" s="100">
        <v>1514</v>
      </c>
      <c r="D1517" s="484">
        <v>162213287</v>
      </c>
      <c r="E1517" s="85" t="s">
        <v>1537</v>
      </c>
      <c r="F1517" s="105" t="s">
        <v>361</v>
      </c>
      <c r="I1517" s="103" t="s">
        <v>78</v>
      </c>
      <c r="J1517" s="85">
        <f t="shared" si="47"/>
        <v>1514</v>
      </c>
      <c r="K1517" s="85">
        <f t="shared" si="46"/>
        <v>0</v>
      </c>
    </row>
    <row r="1518" spans="1:11" ht="15.75">
      <c r="A1518" s="100">
        <v>1515</v>
      </c>
      <c r="D1518" s="484">
        <v>162333778</v>
      </c>
      <c r="E1518" s="85" t="s">
        <v>281</v>
      </c>
      <c r="F1518" s="105" t="s">
        <v>361</v>
      </c>
      <c r="I1518" s="103" t="s">
        <v>78</v>
      </c>
      <c r="J1518" s="85">
        <f t="shared" si="47"/>
        <v>1515</v>
      </c>
      <c r="K1518" s="85">
        <f t="shared" si="46"/>
        <v>0</v>
      </c>
    </row>
    <row r="1519" spans="1:11" ht="15.75">
      <c r="A1519" s="100">
        <v>1516</v>
      </c>
      <c r="D1519" s="484">
        <v>162217346</v>
      </c>
      <c r="E1519" s="85" t="s">
        <v>1002</v>
      </c>
      <c r="F1519" s="105" t="s">
        <v>364</v>
      </c>
      <c r="I1519" s="103" t="s">
        <v>78</v>
      </c>
      <c r="J1519" s="85">
        <f t="shared" si="47"/>
        <v>1516</v>
      </c>
      <c r="K1519" s="85">
        <f t="shared" si="46"/>
        <v>0</v>
      </c>
    </row>
    <row r="1520" spans="1:11" ht="15.75">
      <c r="A1520" s="100">
        <v>1517</v>
      </c>
      <c r="D1520" s="484">
        <v>162213288</v>
      </c>
      <c r="E1520" s="85" t="s">
        <v>1040</v>
      </c>
      <c r="F1520" s="105" t="s">
        <v>270</v>
      </c>
      <c r="I1520" s="103" t="s">
        <v>78</v>
      </c>
      <c r="J1520" s="85">
        <f t="shared" si="47"/>
        <v>1517</v>
      </c>
      <c r="K1520" s="85">
        <f t="shared" si="46"/>
        <v>0</v>
      </c>
    </row>
    <row r="1521" spans="1:11" ht="15.75">
      <c r="A1521" s="100">
        <v>1518</v>
      </c>
      <c r="D1521" s="484">
        <v>162213289</v>
      </c>
      <c r="E1521" s="85" t="s">
        <v>1099</v>
      </c>
      <c r="F1521" s="105" t="s">
        <v>270</v>
      </c>
      <c r="I1521" s="103" t="s">
        <v>78</v>
      </c>
      <c r="J1521" s="85">
        <f t="shared" si="47"/>
        <v>1518</v>
      </c>
      <c r="K1521" s="85">
        <f t="shared" si="46"/>
        <v>0</v>
      </c>
    </row>
    <row r="1522" spans="1:11" ht="15.75">
      <c r="A1522" s="100">
        <v>1519</v>
      </c>
      <c r="D1522" s="484">
        <v>162213291</v>
      </c>
      <c r="E1522" s="85" t="s">
        <v>210</v>
      </c>
      <c r="F1522" s="105" t="s">
        <v>1774</v>
      </c>
      <c r="I1522" s="103" t="s">
        <v>78</v>
      </c>
      <c r="J1522" s="85">
        <f t="shared" si="47"/>
        <v>1519</v>
      </c>
      <c r="K1522" s="85">
        <f t="shared" si="46"/>
        <v>0</v>
      </c>
    </row>
    <row r="1523" spans="1:11" ht="15.75">
      <c r="A1523" s="100">
        <v>1520</v>
      </c>
      <c r="D1523" s="484">
        <v>162213293</v>
      </c>
      <c r="E1523" s="85" t="s">
        <v>2118</v>
      </c>
      <c r="F1523" s="105" t="s">
        <v>1428</v>
      </c>
      <c r="I1523" s="103" t="s">
        <v>78</v>
      </c>
      <c r="J1523" s="85">
        <f t="shared" si="47"/>
        <v>1520</v>
      </c>
      <c r="K1523" s="85">
        <f t="shared" si="46"/>
        <v>0</v>
      </c>
    </row>
    <row r="1524" spans="1:11" ht="15.75">
      <c r="A1524" s="100">
        <v>1521</v>
      </c>
      <c r="D1524" s="484">
        <v>162213296</v>
      </c>
      <c r="E1524" s="85" t="s">
        <v>1100</v>
      </c>
      <c r="F1524" s="105" t="s">
        <v>379</v>
      </c>
      <c r="I1524" s="103" t="s">
        <v>78</v>
      </c>
      <c r="J1524" s="85">
        <f t="shared" si="47"/>
        <v>1521</v>
      </c>
      <c r="K1524" s="85">
        <f t="shared" si="46"/>
        <v>0</v>
      </c>
    </row>
    <row r="1525" spans="1:11" ht="15.75">
      <c r="A1525" s="100">
        <v>1522</v>
      </c>
      <c r="D1525" s="484">
        <v>152215928</v>
      </c>
      <c r="E1525" s="85" t="s">
        <v>3098</v>
      </c>
      <c r="F1525" s="105" t="s">
        <v>3099</v>
      </c>
      <c r="I1525" s="103" t="s">
        <v>78</v>
      </c>
      <c r="J1525" s="85">
        <f t="shared" si="47"/>
        <v>1522</v>
      </c>
      <c r="K1525" s="85">
        <f t="shared" si="46"/>
        <v>0</v>
      </c>
    </row>
    <row r="1526" spans="1:11" ht="15.75">
      <c r="A1526" s="100">
        <v>1523</v>
      </c>
      <c r="D1526" s="484">
        <v>152212641</v>
      </c>
      <c r="E1526" s="85" t="s">
        <v>142</v>
      </c>
      <c r="F1526" s="105" t="s">
        <v>143</v>
      </c>
      <c r="I1526" s="103" t="s">
        <v>78</v>
      </c>
      <c r="J1526" s="85">
        <f t="shared" si="47"/>
        <v>1523</v>
      </c>
      <c r="K1526" s="85">
        <f t="shared" si="46"/>
        <v>0</v>
      </c>
    </row>
    <row r="1527" spans="1:11" ht="15.75">
      <c r="A1527" s="100">
        <v>1524</v>
      </c>
      <c r="D1527" s="484">
        <v>162213298</v>
      </c>
      <c r="E1527" s="85" t="s">
        <v>1042</v>
      </c>
      <c r="F1527" s="105" t="s">
        <v>1043</v>
      </c>
      <c r="I1527" s="103" t="s">
        <v>78</v>
      </c>
      <c r="J1527" s="85">
        <f t="shared" si="47"/>
        <v>1524</v>
      </c>
      <c r="K1527" s="85">
        <f t="shared" si="46"/>
        <v>0</v>
      </c>
    </row>
    <row r="1528" spans="1:11" ht="15.75">
      <c r="A1528" s="100">
        <v>1525</v>
      </c>
      <c r="D1528" s="484">
        <v>162213299</v>
      </c>
      <c r="E1528" s="85" t="s">
        <v>281</v>
      </c>
      <c r="F1528" s="105" t="s">
        <v>1043</v>
      </c>
      <c r="I1528" s="103" t="s">
        <v>78</v>
      </c>
      <c r="J1528" s="85">
        <f t="shared" si="47"/>
        <v>1525</v>
      </c>
      <c r="K1528" s="85">
        <f t="shared" si="46"/>
        <v>0</v>
      </c>
    </row>
    <row r="1529" spans="1:11" ht="15.75">
      <c r="A1529" s="100">
        <v>1526</v>
      </c>
      <c r="D1529" s="484">
        <v>162213300</v>
      </c>
      <c r="E1529" s="85" t="s">
        <v>1045</v>
      </c>
      <c r="F1529" s="105" t="s">
        <v>1043</v>
      </c>
      <c r="I1529" s="103" t="s">
        <v>78</v>
      </c>
      <c r="J1529" s="85">
        <f t="shared" si="47"/>
        <v>1526</v>
      </c>
      <c r="K1529" s="85">
        <f t="shared" si="46"/>
        <v>0</v>
      </c>
    </row>
    <row r="1530" spans="1:11" ht="15.75">
      <c r="A1530" s="100">
        <v>1527</v>
      </c>
      <c r="D1530" s="484">
        <v>162213301</v>
      </c>
      <c r="E1530" s="85" t="s">
        <v>983</v>
      </c>
      <c r="F1530" s="105" t="s">
        <v>381</v>
      </c>
      <c r="I1530" s="103" t="s">
        <v>78</v>
      </c>
      <c r="J1530" s="85">
        <f t="shared" si="47"/>
        <v>1527</v>
      </c>
      <c r="K1530" s="85">
        <f t="shared" si="46"/>
        <v>0</v>
      </c>
    </row>
    <row r="1531" spans="1:11" ht="15.75">
      <c r="A1531" s="100">
        <v>1528</v>
      </c>
      <c r="D1531" s="484">
        <v>162213302</v>
      </c>
      <c r="E1531" s="85" t="s">
        <v>1024</v>
      </c>
      <c r="F1531" s="105" t="s">
        <v>381</v>
      </c>
      <c r="I1531" s="103" t="s">
        <v>78</v>
      </c>
      <c r="J1531" s="85">
        <f t="shared" si="47"/>
        <v>1528</v>
      </c>
      <c r="K1531" s="85">
        <f t="shared" si="46"/>
        <v>0</v>
      </c>
    </row>
    <row r="1532" spans="1:11" ht="15.75">
      <c r="A1532" s="100">
        <v>1529</v>
      </c>
      <c r="D1532" s="484">
        <v>162213304</v>
      </c>
      <c r="E1532" s="85" t="s">
        <v>293</v>
      </c>
      <c r="F1532" s="105" t="s">
        <v>642</v>
      </c>
      <c r="I1532" s="103" t="s">
        <v>78</v>
      </c>
      <c r="J1532" s="85">
        <f t="shared" si="47"/>
        <v>1529</v>
      </c>
      <c r="K1532" s="85">
        <f t="shared" si="46"/>
        <v>0</v>
      </c>
    </row>
    <row r="1533" spans="1:11" ht="15.75">
      <c r="A1533" s="100">
        <v>1530</v>
      </c>
      <c r="D1533" s="484">
        <v>162213305</v>
      </c>
      <c r="E1533" s="85" t="s">
        <v>1047</v>
      </c>
      <c r="F1533" s="105" t="s">
        <v>642</v>
      </c>
      <c r="I1533" s="103" t="s">
        <v>78</v>
      </c>
      <c r="J1533" s="85">
        <f t="shared" si="47"/>
        <v>1530</v>
      </c>
      <c r="K1533" s="85">
        <f t="shared" si="46"/>
        <v>0</v>
      </c>
    </row>
    <row r="1534" spans="1:11" ht="15.75">
      <c r="A1534" s="100">
        <v>1531</v>
      </c>
      <c r="D1534" s="484">
        <v>162213308</v>
      </c>
      <c r="E1534" s="85" t="s">
        <v>269</v>
      </c>
      <c r="F1534" s="105" t="s">
        <v>1049</v>
      </c>
      <c r="I1534" s="103" t="s">
        <v>78</v>
      </c>
      <c r="J1534" s="85">
        <f t="shared" si="47"/>
        <v>1531</v>
      </c>
      <c r="K1534" s="85">
        <f t="shared" si="46"/>
        <v>0</v>
      </c>
    </row>
    <row r="1535" spans="1:11" ht="15.75">
      <c r="A1535" s="100">
        <v>1532</v>
      </c>
      <c r="D1535" s="484">
        <v>162213309</v>
      </c>
      <c r="E1535" s="85" t="s">
        <v>1103</v>
      </c>
      <c r="F1535" s="105" t="s">
        <v>1104</v>
      </c>
      <c r="I1535" s="103" t="s">
        <v>78</v>
      </c>
      <c r="J1535" s="85">
        <f t="shared" si="47"/>
        <v>1532</v>
      </c>
      <c r="K1535" s="85">
        <f t="shared" si="46"/>
        <v>0</v>
      </c>
    </row>
    <row r="1536" spans="1:11" ht="15.75">
      <c r="A1536" s="100">
        <v>1533</v>
      </c>
      <c r="D1536" s="484">
        <v>162213310</v>
      </c>
      <c r="E1536" s="85" t="s">
        <v>1004</v>
      </c>
      <c r="F1536" s="105" t="s">
        <v>1005</v>
      </c>
      <c r="I1536" s="103" t="s">
        <v>78</v>
      </c>
      <c r="J1536" s="85">
        <f t="shared" si="47"/>
        <v>1533</v>
      </c>
      <c r="K1536" s="85">
        <f t="shared" si="46"/>
        <v>0</v>
      </c>
    </row>
    <row r="1537" spans="1:11" ht="15.75">
      <c r="A1537" s="100">
        <v>1534</v>
      </c>
      <c r="D1537" s="484">
        <v>162213313</v>
      </c>
      <c r="E1537" s="85" t="s">
        <v>1074</v>
      </c>
      <c r="F1537" s="105" t="s">
        <v>288</v>
      </c>
      <c r="I1537" s="103" t="s">
        <v>78</v>
      </c>
      <c r="J1537" s="85">
        <f t="shared" si="47"/>
        <v>1534</v>
      </c>
      <c r="K1537" s="85">
        <f t="shared" si="46"/>
        <v>0</v>
      </c>
    </row>
    <row r="1538" spans="1:11" ht="15.75">
      <c r="A1538" s="100">
        <v>1535</v>
      </c>
      <c r="D1538" s="484">
        <v>162213314</v>
      </c>
      <c r="E1538" s="85" t="s">
        <v>1006</v>
      </c>
      <c r="F1538" s="105" t="s">
        <v>1007</v>
      </c>
      <c r="I1538" s="103" t="s">
        <v>78</v>
      </c>
      <c r="J1538" s="85">
        <f t="shared" si="47"/>
        <v>1535</v>
      </c>
      <c r="K1538" s="85">
        <f t="shared" si="46"/>
        <v>0</v>
      </c>
    </row>
    <row r="1539" spans="1:11" ht="15.75">
      <c r="A1539" s="100">
        <v>1536</v>
      </c>
      <c r="D1539" s="484">
        <v>162213315</v>
      </c>
      <c r="E1539" s="85" t="s">
        <v>1051</v>
      </c>
      <c r="F1539" s="105" t="s">
        <v>291</v>
      </c>
      <c r="I1539" s="103" t="s">
        <v>78</v>
      </c>
      <c r="J1539" s="85">
        <f t="shared" si="47"/>
        <v>1536</v>
      </c>
      <c r="K1539" s="85">
        <f t="shared" si="46"/>
        <v>0</v>
      </c>
    </row>
    <row r="1540" spans="1:11" ht="15.75">
      <c r="A1540" s="100">
        <v>1537</v>
      </c>
      <c r="D1540" s="484">
        <v>162213316</v>
      </c>
      <c r="E1540" s="85" t="s">
        <v>2119</v>
      </c>
      <c r="F1540" s="105" t="s">
        <v>853</v>
      </c>
      <c r="I1540" s="103" t="s">
        <v>78</v>
      </c>
      <c r="J1540" s="85">
        <f t="shared" si="47"/>
        <v>1537</v>
      </c>
      <c r="K1540" s="85">
        <f t="shared" ref="K1540:K1603" si="48">COUNTIF($D$4:$D$889,D1540)</f>
        <v>0</v>
      </c>
    </row>
    <row r="1541" spans="1:11" ht="15.75">
      <c r="A1541" s="100">
        <v>1538</v>
      </c>
      <c r="D1541" s="484">
        <v>162213317</v>
      </c>
      <c r="E1541" s="85" t="s">
        <v>2120</v>
      </c>
      <c r="F1541" s="105" t="s">
        <v>1659</v>
      </c>
      <c r="I1541" s="103" t="s">
        <v>78</v>
      </c>
      <c r="J1541" s="85">
        <f t="shared" ref="J1541:J1604" si="49">IF(H1541&lt;&gt;H1540,1,J1540+1)</f>
        <v>1538</v>
      </c>
      <c r="K1541" s="85">
        <f t="shared" si="48"/>
        <v>0</v>
      </c>
    </row>
    <row r="1542" spans="1:11" ht="15.75">
      <c r="A1542" s="100">
        <v>1539</v>
      </c>
      <c r="D1542" s="484">
        <v>162213318</v>
      </c>
      <c r="E1542" s="85" t="s">
        <v>560</v>
      </c>
      <c r="F1542" s="105" t="s">
        <v>556</v>
      </c>
      <c r="I1542" s="103" t="s">
        <v>78</v>
      </c>
      <c r="J1542" s="85">
        <f t="shared" si="49"/>
        <v>1539</v>
      </c>
      <c r="K1542" s="85">
        <f t="shared" si="48"/>
        <v>0</v>
      </c>
    </row>
    <row r="1543" spans="1:11" ht="15.75">
      <c r="A1543" s="100">
        <v>1540</v>
      </c>
      <c r="D1543" s="484">
        <v>162213319</v>
      </c>
      <c r="E1543" s="85" t="s">
        <v>1053</v>
      </c>
      <c r="F1543" s="105" t="s">
        <v>556</v>
      </c>
      <c r="I1543" s="103" t="s">
        <v>78</v>
      </c>
      <c r="J1543" s="85">
        <f t="shared" si="49"/>
        <v>1540</v>
      </c>
      <c r="K1543" s="85">
        <f t="shared" si="48"/>
        <v>0</v>
      </c>
    </row>
    <row r="1544" spans="1:11" ht="15.75">
      <c r="A1544" s="100">
        <v>1541</v>
      </c>
      <c r="D1544" s="484">
        <v>162213326</v>
      </c>
      <c r="E1544" s="85" t="s">
        <v>1106</v>
      </c>
      <c r="F1544" s="105" t="s">
        <v>1107</v>
      </c>
      <c r="I1544" s="103" t="s">
        <v>78</v>
      </c>
      <c r="J1544" s="85">
        <f t="shared" si="49"/>
        <v>1541</v>
      </c>
      <c r="K1544" s="85">
        <f t="shared" si="48"/>
        <v>0</v>
      </c>
    </row>
    <row r="1545" spans="1:11" ht="15.75">
      <c r="A1545" s="100">
        <v>1542</v>
      </c>
      <c r="D1545" s="484">
        <v>162213327</v>
      </c>
      <c r="E1545" s="85" t="s">
        <v>1055</v>
      </c>
      <c r="F1545" s="105" t="s">
        <v>480</v>
      </c>
      <c r="I1545" s="103" t="s">
        <v>78</v>
      </c>
      <c r="J1545" s="85">
        <f t="shared" si="49"/>
        <v>1542</v>
      </c>
      <c r="K1545" s="85">
        <f t="shared" si="48"/>
        <v>0</v>
      </c>
    </row>
    <row r="1546" spans="1:11" ht="15.75">
      <c r="A1546" s="100">
        <v>1543</v>
      </c>
      <c r="D1546" s="484">
        <v>162213328</v>
      </c>
      <c r="E1546" s="85" t="s">
        <v>1008</v>
      </c>
      <c r="F1546" s="105" t="s">
        <v>480</v>
      </c>
      <c r="I1546" s="103" t="s">
        <v>78</v>
      </c>
      <c r="J1546" s="85">
        <f t="shared" si="49"/>
        <v>1543</v>
      </c>
      <c r="K1546" s="85">
        <f t="shared" si="48"/>
        <v>0</v>
      </c>
    </row>
    <row r="1547" spans="1:11" ht="15.75">
      <c r="A1547" s="100">
        <v>1544</v>
      </c>
      <c r="D1547" s="484">
        <v>162217670</v>
      </c>
      <c r="E1547" s="85" t="s">
        <v>978</v>
      </c>
      <c r="F1547" s="105" t="s">
        <v>480</v>
      </c>
      <c r="I1547" s="103" t="s">
        <v>78</v>
      </c>
      <c r="J1547" s="85">
        <f t="shared" si="49"/>
        <v>1544</v>
      </c>
      <c r="K1547" s="85">
        <f t="shared" si="48"/>
        <v>0</v>
      </c>
    </row>
    <row r="1548" spans="1:11" ht="15.75">
      <c r="A1548" s="100">
        <v>1545</v>
      </c>
      <c r="D1548" s="484">
        <v>162213329</v>
      </c>
      <c r="E1548" s="85" t="s">
        <v>2121</v>
      </c>
      <c r="F1548" s="105" t="s">
        <v>300</v>
      </c>
      <c r="I1548" s="103" t="s">
        <v>78</v>
      </c>
      <c r="J1548" s="85">
        <f t="shared" si="49"/>
        <v>1545</v>
      </c>
      <c r="K1548" s="85">
        <f t="shared" si="48"/>
        <v>0</v>
      </c>
    </row>
    <row r="1549" spans="1:11" ht="15.75">
      <c r="A1549" s="100">
        <v>1546</v>
      </c>
      <c r="D1549" s="484">
        <v>162213330</v>
      </c>
      <c r="E1549" s="85" t="s">
        <v>304</v>
      </c>
      <c r="F1549" s="105" t="s">
        <v>300</v>
      </c>
      <c r="I1549" s="103" t="s">
        <v>78</v>
      </c>
      <c r="J1549" s="85">
        <f t="shared" si="49"/>
        <v>1546</v>
      </c>
      <c r="K1549" s="85">
        <f t="shared" si="48"/>
        <v>0</v>
      </c>
    </row>
    <row r="1550" spans="1:11" ht="15.75">
      <c r="A1550" s="100">
        <v>1547</v>
      </c>
      <c r="D1550" s="484">
        <v>162213331</v>
      </c>
      <c r="E1550" s="85" t="s">
        <v>2122</v>
      </c>
      <c r="F1550" s="105" t="s">
        <v>300</v>
      </c>
      <c r="I1550" s="103" t="s">
        <v>78</v>
      </c>
      <c r="J1550" s="85">
        <f t="shared" si="49"/>
        <v>1547</v>
      </c>
      <c r="K1550" s="85">
        <f t="shared" si="48"/>
        <v>0</v>
      </c>
    </row>
    <row r="1551" spans="1:11" ht="15.75">
      <c r="A1551" s="100">
        <v>1548</v>
      </c>
      <c r="D1551" s="484">
        <v>162213333</v>
      </c>
      <c r="E1551" s="85" t="s">
        <v>675</v>
      </c>
      <c r="F1551" s="105" t="s">
        <v>303</v>
      </c>
      <c r="I1551" s="103" t="s">
        <v>78</v>
      </c>
      <c r="J1551" s="85">
        <f t="shared" si="49"/>
        <v>1548</v>
      </c>
      <c r="K1551" s="85">
        <f t="shared" si="48"/>
        <v>0</v>
      </c>
    </row>
    <row r="1552" spans="1:11" ht="15.75">
      <c r="A1552" s="100">
        <v>1549</v>
      </c>
      <c r="D1552" s="484">
        <v>162213335</v>
      </c>
      <c r="E1552" s="85" t="s">
        <v>2124</v>
      </c>
      <c r="F1552" s="105" t="s">
        <v>303</v>
      </c>
      <c r="I1552" s="103" t="s">
        <v>78</v>
      </c>
      <c r="J1552" s="85">
        <f t="shared" si="49"/>
        <v>1549</v>
      </c>
      <c r="K1552" s="85">
        <f t="shared" si="48"/>
        <v>0</v>
      </c>
    </row>
    <row r="1553" spans="1:11" ht="15.75">
      <c r="A1553" s="100">
        <v>1550</v>
      </c>
      <c r="D1553" s="484">
        <v>162213336</v>
      </c>
      <c r="E1553" s="85" t="s">
        <v>793</v>
      </c>
      <c r="F1553" s="105" t="s">
        <v>303</v>
      </c>
      <c r="I1553" s="103" t="s">
        <v>78</v>
      </c>
      <c r="J1553" s="85">
        <f t="shared" si="49"/>
        <v>1550</v>
      </c>
      <c r="K1553" s="85">
        <f t="shared" si="48"/>
        <v>0</v>
      </c>
    </row>
    <row r="1554" spans="1:11" ht="15.75">
      <c r="A1554" s="100">
        <v>1551</v>
      </c>
      <c r="D1554" s="484">
        <v>162213337</v>
      </c>
      <c r="E1554" s="85" t="s">
        <v>1009</v>
      </c>
      <c r="F1554" s="105" t="s">
        <v>303</v>
      </c>
      <c r="I1554" s="103" t="s">
        <v>78</v>
      </c>
      <c r="J1554" s="85">
        <f t="shared" si="49"/>
        <v>1551</v>
      </c>
      <c r="K1554" s="85">
        <f t="shared" si="48"/>
        <v>0</v>
      </c>
    </row>
    <row r="1555" spans="1:11" ht="15.75">
      <c r="A1555" s="100">
        <v>1552</v>
      </c>
      <c r="D1555" s="484">
        <v>162213338</v>
      </c>
      <c r="E1555" s="85" t="s">
        <v>1990</v>
      </c>
      <c r="F1555" s="105" t="s">
        <v>303</v>
      </c>
      <c r="I1555" s="103" t="s">
        <v>78</v>
      </c>
      <c r="J1555" s="85">
        <f t="shared" si="49"/>
        <v>1552</v>
      </c>
      <c r="K1555" s="85">
        <f t="shared" si="48"/>
        <v>0</v>
      </c>
    </row>
    <row r="1556" spans="1:11" ht="15.75">
      <c r="A1556" s="100">
        <v>1553</v>
      </c>
      <c r="D1556" s="484">
        <v>162213339</v>
      </c>
      <c r="E1556" s="85" t="s">
        <v>2125</v>
      </c>
      <c r="F1556" s="105" t="s">
        <v>303</v>
      </c>
      <c r="I1556" s="103" t="s">
        <v>78</v>
      </c>
      <c r="J1556" s="85">
        <f t="shared" si="49"/>
        <v>1553</v>
      </c>
      <c r="K1556" s="85">
        <f t="shared" si="48"/>
        <v>0</v>
      </c>
    </row>
    <row r="1557" spans="1:11" ht="15.75">
      <c r="A1557" s="100">
        <v>1554</v>
      </c>
      <c r="D1557" s="484">
        <v>162213340</v>
      </c>
      <c r="E1557" s="85" t="s">
        <v>240</v>
      </c>
      <c r="F1557" s="105" t="s">
        <v>303</v>
      </c>
      <c r="I1557" s="103" t="s">
        <v>78</v>
      </c>
      <c r="J1557" s="85">
        <f t="shared" si="49"/>
        <v>1554</v>
      </c>
      <c r="K1557" s="85">
        <f t="shared" si="48"/>
        <v>0</v>
      </c>
    </row>
    <row r="1558" spans="1:11" ht="15.75">
      <c r="A1558" s="100">
        <v>1555</v>
      </c>
      <c r="D1558" s="484">
        <v>162213341</v>
      </c>
      <c r="E1558" s="85" t="s">
        <v>1010</v>
      </c>
      <c r="F1558" s="105" t="s">
        <v>303</v>
      </c>
      <c r="I1558" s="103" t="s">
        <v>78</v>
      </c>
      <c r="J1558" s="85">
        <f t="shared" si="49"/>
        <v>1555</v>
      </c>
      <c r="K1558" s="85">
        <f t="shared" si="48"/>
        <v>0</v>
      </c>
    </row>
    <row r="1559" spans="1:11" ht="15.75">
      <c r="A1559" s="100">
        <v>1556</v>
      </c>
      <c r="D1559" s="484">
        <v>162213342</v>
      </c>
      <c r="E1559" s="85" t="s">
        <v>2127</v>
      </c>
      <c r="F1559" s="105" t="s">
        <v>303</v>
      </c>
      <c r="I1559" s="103" t="s">
        <v>78</v>
      </c>
      <c r="J1559" s="85">
        <f t="shared" si="49"/>
        <v>1556</v>
      </c>
      <c r="K1559" s="85">
        <f t="shared" si="48"/>
        <v>0</v>
      </c>
    </row>
    <row r="1560" spans="1:11" ht="15.75">
      <c r="A1560" s="100">
        <v>1557</v>
      </c>
      <c r="D1560" s="484">
        <v>162213343</v>
      </c>
      <c r="E1560" s="85" t="s">
        <v>1057</v>
      </c>
      <c r="F1560" s="105" t="s">
        <v>303</v>
      </c>
      <c r="I1560" s="103" t="s">
        <v>78</v>
      </c>
      <c r="J1560" s="85">
        <f t="shared" si="49"/>
        <v>1557</v>
      </c>
      <c r="K1560" s="85">
        <f t="shared" si="48"/>
        <v>0</v>
      </c>
    </row>
    <row r="1561" spans="1:11" ht="15.75">
      <c r="A1561" s="100">
        <v>1558</v>
      </c>
      <c r="D1561" s="484">
        <v>162213344</v>
      </c>
      <c r="E1561" s="85" t="s">
        <v>3100</v>
      </c>
      <c r="F1561" s="105" t="s">
        <v>303</v>
      </c>
      <c r="I1561" s="103" t="s">
        <v>78</v>
      </c>
      <c r="J1561" s="85">
        <f t="shared" si="49"/>
        <v>1558</v>
      </c>
      <c r="K1561" s="85">
        <f t="shared" si="48"/>
        <v>0</v>
      </c>
    </row>
    <row r="1562" spans="1:11" ht="15.75">
      <c r="A1562" s="100">
        <v>1559</v>
      </c>
      <c r="D1562" s="484">
        <v>162213345</v>
      </c>
      <c r="E1562" s="85" t="s">
        <v>984</v>
      </c>
      <c r="F1562" s="105" t="s">
        <v>303</v>
      </c>
      <c r="I1562" s="103" t="s">
        <v>78</v>
      </c>
      <c r="J1562" s="85">
        <f t="shared" si="49"/>
        <v>1559</v>
      </c>
      <c r="K1562" s="85">
        <f t="shared" si="48"/>
        <v>0</v>
      </c>
    </row>
    <row r="1563" spans="1:11" ht="15.75">
      <c r="A1563" s="100">
        <v>1560</v>
      </c>
      <c r="D1563" s="484">
        <v>162213346</v>
      </c>
      <c r="E1563" s="85" t="s">
        <v>983</v>
      </c>
      <c r="F1563" s="105" t="s">
        <v>305</v>
      </c>
      <c r="I1563" s="103" t="s">
        <v>78</v>
      </c>
      <c r="J1563" s="85">
        <f t="shared" si="49"/>
        <v>1560</v>
      </c>
      <c r="K1563" s="85">
        <f t="shared" si="48"/>
        <v>0</v>
      </c>
    </row>
    <row r="1564" spans="1:11" ht="15.75">
      <c r="A1564" s="100">
        <v>1561</v>
      </c>
      <c r="D1564" s="484">
        <v>162216808</v>
      </c>
      <c r="E1564" s="85" t="s">
        <v>3101</v>
      </c>
      <c r="F1564" s="105" t="s">
        <v>305</v>
      </c>
      <c r="I1564" s="103" t="s">
        <v>78</v>
      </c>
      <c r="J1564" s="85">
        <f t="shared" si="49"/>
        <v>1561</v>
      </c>
      <c r="K1564" s="85">
        <f t="shared" si="48"/>
        <v>0</v>
      </c>
    </row>
    <row r="1565" spans="1:11" ht="15.75">
      <c r="A1565" s="100">
        <v>1562</v>
      </c>
      <c r="D1565" s="484">
        <v>162213349</v>
      </c>
      <c r="E1565" s="85" t="s">
        <v>1059</v>
      </c>
      <c r="F1565" s="105" t="s">
        <v>308</v>
      </c>
      <c r="I1565" s="103" t="s">
        <v>78</v>
      </c>
      <c r="J1565" s="85">
        <f t="shared" si="49"/>
        <v>1562</v>
      </c>
      <c r="K1565" s="85">
        <f t="shared" si="48"/>
        <v>0</v>
      </c>
    </row>
    <row r="1566" spans="1:11" ht="15.75">
      <c r="A1566" s="100">
        <v>1563</v>
      </c>
      <c r="D1566" s="484">
        <v>162213350</v>
      </c>
      <c r="E1566" s="85" t="s">
        <v>1013</v>
      </c>
      <c r="F1566" s="105" t="s">
        <v>308</v>
      </c>
      <c r="I1566" s="103" t="s">
        <v>78</v>
      </c>
      <c r="J1566" s="85">
        <f t="shared" si="49"/>
        <v>1563</v>
      </c>
      <c r="K1566" s="85">
        <f t="shared" si="48"/>
        <v>0</v>
      </c>
    </row>
    <row r="1567" spans="1:11" ht="15.75">
      <c r="A1567" s="100">
        <v>1564</v>
      </c>
      <c r="D1567" s="484">
        <v>162213351</v>
      </c>
      <c r="E1567" s="85" t="s">
        <v>1113</v>
      </c>
      <c r="F1567" s="105" t="s">
        <v>308</v>
      </c>
      <c r="I1567" s="103" t="s">
        <v>78</v>
      </c>
      <c r="J1567" s="85">
        <f t="shared" si="49"/>
        <v>1564</v>
      </c>
      <c r="K1567" s="85">
        <f t="shared" si="48"/>
        <v>0</v>
      </c>
    </row>
    <row r="1568" spans="1:11" ht="15.75">
      <c r="A1568" s="100">
        <v>1565</v>
      </c>
      <c r="D1568" s="484">
        <v>162213352</v>
      </c>
      <c r="E1568" s="85" t="s">
        <v>2128</v>
      </c>
      <c r="F1568" s="105" t="s">
        <v>308</v>
      </c>
      <c r="I1568" s="103" t="s">
        <v>78</v>
      </c>
      <c r="J1568" s="85">
        <f t="shared" si="49"/>
        <v>1565</v>
      </c>
      <c r="K1568" s="85">
        <f t="shared" si="48"/>
        <v>0</v>
      </c>
    </row>
    <row r="1569" spans="1:11" ht="15.75">
      <c r="A1569" s="100">
        <v>1566</v>
      </c>
      <c r="D1569" s="484">
        <v>162213353</v>
      </c>
      <c r="E1569" s="85" t="s">
        <v>1074</v>
      </c>
      <c r="F1569" s="105" t="s">
        <v>308</v>
      </c>
      <c r="I1569" s="103" t="s">
        <v>78</v>
      </c>
      <c r="J1569" s="85">
        <f t="shared" si="49"/>
        <v>1566</v>
      </c>
      <c r="K1569" s="85">
        <f t="shared" si="48"/>
        <v>0</v>
      </c>
    </row>
    <row r="1570" spans="1:11" ht="15.75">
      <c r="A1570" s="100">
        <v>1567</v>
      </c>
      <c r="D1570" s="484">
        <v>162213354</v>
      </c>
      <c r="E1570" s="85" t="s">
        <v>978</v>
      </c>
      <c r="F1570" s="105" t="s">
        <v>308</v>
      </c>
      <c r="I1570" s="103" t="s">
        <v>78</v>
      </c>
      <c r="J1570" s="85">
        <f t="shared" si="49"/>
        <v>1567</v>
      </c>
      <c r="K1570" s="85">
        <f t="shared" si="48"/>
        <v>0</v>
      </c>
    </row>
    <row r="1571" spans="1:11" ht="15.75">
      <c r="A1571" s="100">
        <v>1568</v>
      </c>
      <c r="D1571" s="484">
        <v>132214611</v>
      </c>
      <c r="E1571" s="85" t="s">
        <v>3102</v>
      </c>
      <c r="F1571" s="105" t="s">
        <v>3103</v>
      </c>
      <c r="I1571" s="103" t="s">
        <v>78</v>
      </c>
      <c r="J1571" s="85">
        <f t="shared" si="49"/>
        <v>1568</v>
      </c>
      <c r="K1571" s="85">
        <f t="shared" si="48"/>
        <v>0</v>
      </c>
    </row>
    <row r="1572" spans="1:11" ht="15.75">
      <c r="A1572" s="100">
        <v>1569</v>
      </c>
      <c r="D1572" s="484">
        <v>162256928</v>
      </c>
      <c r="E1572" s="85" t="s">
        <v>299</v>
      </c>
      <c r="F1572" s="105" t="s">
        <v>1118</v>
      </c>
      <c r="I1572" s="103" t="s">
        <v>78</v>
      </c>
      <c r="J1572" s="85">
        <f t="shared" si="49"/>
        <v>1569</v>
      </c>
      <c r="K1572" s="85">
        <f t="shared" si="48"/>
        <v>0</v>
      </c>
    </row>
    <row r="1573" spans="1:11" ht="15.75">
      <c r="A1573" s="100">
        <v>1570</v>
      </c>
      <c r="D1573" s="484">
        <v>162256877</v>
      </c>
      <c r="E1573" s="85" t="s">
        <v>312</v>
      </c>
      <c r="F1573" s="105" t="s">
        <v>184</v>
      </c>
      <c r="I1573" s="103" t="s">
        <v>78</v>
      </c>
      <c r="J1573" s="85">
        <f t="shared" si="49"/>
        <v>1570</v>
      </c>
      <c r="K1573" s="85">
        <f t="shared" si="48"/>
        <v>0</v>
      </c>
    </row>
    <row r="1574" spans="1:11" ht="15.75">
      <c r="A1574" s="100">
        <v>1571</v>
      </c>
      <c r="D1574" s="484">
        <v>162253647</v>
      </c>
      <c r="E1574" s="85" t="s">
        <v>316</v>
      </c>
      <c r="F1574" s="105" t="s">
        <v>317</v>
      </c>
      <c r="I1574" s="103" t="s">
        <v>78</v>
      </c>
      <c r="J1574" s="85">
        <f t="shared" si="49"/>
        <v>1571</v>
      </c>
      <c r="K1574" s="85">
        <f t="shared" si="48"/>
        <v>0</v>
      </c>
    </row>
    <row r="1575" spans="1:11" ht="15.75">
      <c r="A1575" s="100">
        <v>1572</v>
      </c>
      <c r="D1575" s="484">
        <v>162256771</v>
      </c>
      <c r="E1575" s="85" t="s">
        <v>319</v>
      </c>
      <c r="F1575" s="105" t="s">
        <v>320</v>
      </c>
      <c r="I1575" s="103" t="s">
        <v>78</v>
      </c>
      <c r="J1575" s="85">
        <f t="shared" si="49"/>
        <v>1572</v>
      </c>
      <c r="K1575" s="85">
        <f t="shared" si="48"/>
        <v>0</v>
      </c>
    </row>
    <row r="1576" spans="1:11" ht="15.75">
      <c r="A1576" s="100">
        <v>1573</v>
      </c>
      <c r="D1576" s="484">
        <v>162257351</v>
      </c>
      <c r="E1576" s="85" t="s">
        <v>322</v>
      </c>
      <c r="F1576" s="105" t="s">
        <v>323</v>
      </c>
      <c r="I1576" s="103" t="s">
        <v>78</v>
      </c>
      <c r="J1576" s="85">
        <f t="shared" si="49"/>
        <v>1573</v>
      </c>
      <c r="K1576" s="85">
        <f t="shared" si="48"/>
        <v>0</v>
      </c>
    </row>
    <row r="1577" spans="1:11" ht="15.75">
      <c r="A1577" s="100">
        <v>1574</v>
      </c>
      <c r="D1577" s="484">
        <v>162256772</v>
      </c>
      <c r="E1577" s="85" t="s">
        <v>325</v>
      </c>
      <c r="F1577" s="105" t="s">
        <v>196</v>
      </c>
      <c r="I1577" s="103" t="s">
        <v>78</v>
      </c>
      <c r="J1577" s="85">
        <f t="shared" si="49"/>
        <v>1574</v>
      </c>
      <c r="K1577" s="85">
        <f t="shared" si="48"/>
        <v>0</v>
      </c>
    </row>
    <row r="1578" spans="1:11" ht="15.75">
      <c r="A1578" s="100">
        <v>1575</v>
      </c>
      <c r="D1578" s="484">
        <v>162257352</v>
      </c>
      <c r="E1578" s="85" t="s">
        <v>327</v>
      </c>
      <c r="F1578" s="105" t="s">
        <v>328</v>
      </c>
      <c r="I1578" s="103" t="s">
        <v>78</v>
      </c>
      <c r="J1578" s="85">
        <f t="shared" si="49"/>
        <v>1575</v>
      </c>
      <c r="K1578" s="85">
        <f t="shared" si="48"/>
        <v>0</v>
      </c>
    </row>
    <row r="1579" spans="1:11" ht="15.75">
      <c r="A1579" s="100">
        <v>1576</v>
      </c>
      <c r="D1579" s="484">
        <v>162257498</v>
      </c>
      <c r="E1579" s="85" t="s">
        <v>330</v>
      </c>
      <c r="F1579" s="105" t="s">
        <v>331</v>
      </c>
      <c r="I1579" s="103" t="s">
        <v>78</v>
      </c>
      <c r="J1579" s="85">
        <f t="shared" si="49"/>
        <v>1576</v>
      </c>
      <c r="K1579" s="85">
        <f t="shared" si="48"/>
        <v>0</v>
      </c>
    </row>
    <row r="1580" spans="1:11" ht="15.75">
      <c r="A1580" s="100">
        <v>1577</v>
      </c>
      <c r="D1580" s="484">
        <v>161325368</v>
      </c>
      <c r="E1580" s="85" t="s">
        <v>333</v>
      </c>
      <c r="F1580" s="105" t="s">
        <v>146</v>
      </c>
      <c r="I1580" s="103" t="s">
        <v>78</v>
      </c>
      <c r="J1580" s="85">
        <f t="shared" si="49"/>
        <v>1577</v>
      </c>
      <c r="K1580" s="85">
        <f t="shared" si="48"/>
        <v>0</v>
      </c>
    </row>
    <row r="1581" spans="1:11" ht="15.75">
      <c r="A1581" s="100">
        <v>1578</v>
      </c>
      <c r="D1581" s="484">
        <v>162253653</v>
      </c>
      <c r="E1581" s="85" t="s">
        <v>281</v>
      </c>
      <c r="F1581" s="105" t="s">
        <v>221</v>
      </c>
      <c r="I1581" s="103" t="s">
        <v>78</v>
      </c>
      <c r="J1581" s="85">
        <f t="shared" si="49"/>
        <v>1578</v>
      </c>
      <c r="K1581" s="85">
        <f t="shared" si="48"/>
        <v>0</v>
      </c>
    </row>
    <row r="1582" spans="1:11" ht="15.75">
      <c r="A1582" s="100">
        <v>1579</v>
      </c>
      <c r="D1582" s="484">
        <v>162257425</v>
      </c>
      <c r="E1582" s="85" t="s">
        <v>336</v>
      </c>
      <c r="F1582" s="105" t="s">
        <v>224</v>
      </c>
      <c r="I1582" s="103" t="s">
        <v>78</v>
      </c>
      <c r="J1582" s="85">
        <f t="shared" si="49"/>
        <v>1579</v>
      </c>
      <c r="K1582" s="85">
        <f t="shared" si="48"/>
        <v>0</v>
      </c>
    </row>
    <row r="1583" spans="1:11" ht="15.75">
      <c r="A1583" s="100">
        <v>1580</v>
      </c>
      <c r="D1583" s="484">
        <v>162253654</v>
      </c>
      <c r="E1583" s="85" t="s">
        <v>338</v>
      </c>
      <c r="F1583" s="105" t="s">
        <v>339</v>
      </c>
      <c r="I1583" s="103" t="s">
        <v>78</v>
      </c>
      <c r="J1583" s="85">
        <f t="shared" si="49"/>
        <v>1580</v>
      </c>
      <c r="K1583" s="85">
        <f t="shared" si="48"/>
        <v>0</v>
      </c>
    </row>
    <row r="1584" spans="1:11" ht="15.75">
      <c r="A1584" s="100">
        <v>1581</v>
      </c>
      <c r="D1584" s="484">
        <v>162253656</v>
      </c>
      <c r="E1584" s="85" t="s">
        <v>341</v>
      </c>
      <c r="F1584" s="105" t="s">
        <v>342</v>
      </c>
      <c r="I1584" s="103" t="s">
        <v>78</v>
      </c>
      <c r="J1584" s="85">
        <f t="shared" si="49"/>
        <v>1581</v>
      </c>
      <c r="K1584" s="85">
        <f t="shared" si="48"/>
        <v>0</v>
      </c>
    </row>
    <row r="1585" spans="1:11" ht="15.75">
      <c r="A1585" s="100">
        <v>1582</v>
      </c>
      <c r="D1585" s="484">
        <v>162257353</v>
      </c>
      <c r="E1585" s="85" t="s">
        <v>344</v>
      </c>
      <c r="F1585" s="105" t="s">
        <v>345</v>
      </c>
      <c r="I1585" s="103" t="s">
        <v>78</v>
      </c>
      <c r="J1585" s="85">
        <f t="shared" si="49"/>
        <v>1582</v>
      </c>
      <c r="K1585" s="85">
        <f t="shared" si="48"/>
        <v>0</v>
      </c>
    </row>
    <row r="1586" spans="1:11" ht="15.75">
      <c r="A1586" s="100">
        <v>1583</v>
      </c>
      <c r="D1586" s="484">
        <v>162253658</v>
      </c>
      <c r="E1586" s="85" t="s">
        <v>347</v>
      </c>
      <c r="F1586" s="105" t="s">
        <v>348</v>
      </c>
      <c r="I1586" s="103" t="s">
        <v>78</v>
      </c>
      <c r="J1586" s="85">
        <f t="shared" si="49"/>
        <v>1583</v>
      </c>
      <c r="K1586" s="85">
        <f t="shared" si="48"/>
        <v>0</v>
      </c>
    </row>
    <row r="1587" spans="1:11" ht="15.75">
      <c r="A1587" s="100">
        <v>1584</v>
      </c>
      <c r="D1587" s="484">
        <v>162257176</v>
      </c>
      <c r="E1587" s="85" t="s">
        <v>350</v>
      </c>
      <c r="F1587" s="105" t="s">
        <v>351</v>
      </c>
      <c r="I1587" s="103" t="s">
        <v>78</v>
      </c>
      <c r="J1587" s="85">
        <f t="shared" si="49"/>
        <v>1584</v>
      </c>
      <c r="K1587" s="85">
        <f t="shared" si="48"/>
        <v>0</v>
      </c>
    </row>
    <row r="1588" spans="1:11" ht="15.75">
      <c r="A1588" s="100">
        <v>1585</v>
      </c>
      <c r="D1588" s="484">
        <v>162256711</v>
      </c>
      <c r="E1588" s="85" t="s">
        <v>353</v>
      </c>
      <c r="F1588" s="105" t="s">
        <v>354</v>
      </c>
      <c r="I1588" s="103" t="s">
        <v>78</v>
      </c>
      <c r="J1588" s="85">
        <f t="shared" si="49"/>
        <v>1585</v>
      </c>
      <c r="K1588" s="85">
        <f t="shared" si="48"/>
        <v>0</v>
      </c>
    </row>
    <row r="1589" spans="1:11" ht="15.75">
      <c r="A1589" s="100">
        <v>1586</v>
      </c>
      <c r="D1589" s="484">
        <v>162256837</v>
      </c>
      <c r="E1589" s="85" t="s">
        <v>240</v>
      </c>
      <c r="F1589" s="105" t="s">
        <v>354</v>
      </c>
      <c r="I1589" s="103" t="s">
        <v>78</v>
      </c>
      <c r="J1589" s="85">
        <f t="shared" si="49"/>
        <v>1586</v>
      </c>
      <c r="K1589" s="85">
        <f t="shared" si="48"/>
        <v>0</v>
      </c>
    </row>
    <row r="1590" spans="1:11" ht="15.75">
      <c r="A1590" s="100">
        <v>1587</v>
      </c>
      <c r="D1590" s="484">
        <v>162256511</v>
      </c>
      <c r="E1590" s="85" t="s">
        <v>2030</v>
      </c>
      <c r="F1590" s="105" t="s">
        <v>121</v>
      </c>
      <c r="I1590" s="103" t="s">
        <v>78</v>
      </c>
      <c r="J1590" s="85">
        <f t="shared" si="49"/>
        <v>1587</v>
      </c>
      <c r="K1590" s="85">
        <f t="shared" si="48"/>
        <v>0</v>
      </c>
    </row>
    <row r="1591" spans="1:11" ht="15.75">
      <c r="A1591" s="100">
        <v>1588</v>
      </c>
      <c r="D1591" s="484">
        <v>162256773</v>
      </c>
      <c r="E1591" s="85" t="s">
        <v>357</v>
      </c>
      <c r="F1591" s="105" t="s">
        <v>358</v>
      </c>
      <c r="I1591" s="103" t="s">
        <v>78</v>
      </c>
      <c r="J1591" s="85">
        <f t="shared" si="49"/>
        <v>1588</v>
      </c>
      <c r="K1591" s="85">
        <f t="shared" si="48"/>
        <v>0</v>
      </c>
    </row>
    <row r="1592" spans="1:11" ht="15.75">
      <c r="A1592" s="100">
        <v>1589</v>
      </c>
      <c r="D1592" s="484">
        <v>162253661</v>
      </c>
      <c r="E1592" s="85" t="s">
        <v>360</v>
      </c>
      <c r="F1592" s="105" t="s">
        <v>361</v>
      </c>
      <c r="I1592" s="103" t="s">
        <v>78</v>
      </c>
      <c r="J1592" s="85">
        <f t="shared" si="49"/>
        <v>1589</v>
      </c>
      <c r="K1592" s="85">
        <f t="shared" si="48"/>
        <v>0</v>
      </c>
    </row>
    <row r="1593" spans="1:11" ht="15.75">
      <c r="A1593" s="100">
        <v>1590</v>
      </c>
      <c r="D1593" s="484">
        <v>162257261</v>
      </c>
      <c r="E1593" s="85" t="s">
        <v>281</v>
      </c>
      <c r="F1593" s="105" t="s">
        <v>361</v>
      </c>
      <c r="I1593" s="103" t="s">
        <v>78</v>
      </c>
      <c r="J1593" s="85">
        <f t="shared" si="49"/>
        <v>1590</v>
      </c>
      <c r="K1593" s="85">
        <f t="shared" si="48"/>
        <v>0</v>
      </c>
    </row>
    <row r="1594" spans="1:11" ht="15.75">
      <c r="A1594" s="100">
        <v>1591</v>
      </c>
      <c r="D1594" s="484">
        <v>162257089</v>
      </c>
      <c r="E1594" s="85" t="s">
        <v>188</v>
      </c>
      <c r="F1594" s="105" t="s">
        <v>364</v>
      </c>
      <c r="I1594" s="103" t="s">
        <v>78</v>
      </c>
      <c r="J1594" s="85">
        <f t="shared" si="49"/>
        <v>1591</v>
      </c>
      <c r="K1594" s="85">
        <f t="shared" si="48"/>
        <v>0</v>
      </c>
    </row>
    <row r="1595" spans="1:11" ht="15.75">
      <c r="A1595" s="100">
        <v>1592</v>
      </c>
      <c r="D1595" s="484">
        <v>162256774</v>
      </c>
      <c r="E1595" s="85" t="s">
        <v>366</v>
      </c>
      <c r="F1595" s="105" t="s">
        <v>367</v>
      </c>
      <c r="I1595" s="103" t="s">
        <v>78</v>
      </c>
      <c r="J1595" s="85">
        <f t="shared" si="49"/>
        <v>1592</v>
      </c>
      <c r="K1595" s="85">
        <f t="shared" si="48"/>
        <v>0</v>
      </c>
    </row>
    <row r="1596" spans="1:11" ht="15.75">
      <c r="A1596" s="100">
        <v>1593</v>
      </c>
      <c r="D1596" s="484">
        <v>162257091</v>
      </c>
      <c r="E1596" s="85" t="s">
        <v>369</v>
      </c>
      <c r="F1596" s="105" t="s">
        <v>370</v>
      </c>
      <c r="I1596" s="103" t="s">
        <v>78</v>
      </c>
      <c r="J1596" s="85">
        <f t="shared" si="49"/>
        <v>1593</v>
      </c>
      <c r="K1596" s="85">
        <f t="shared" si="48"/>
        <v>0</v>
      </c>
    </row>
    <row r="1597" spans="1:11" ht="15.75">
      <c r="A1597" s="100">
        <v>1594</v>
      </c>
      <c r="D1597" s="484">
        <v>162253663</v>
      </c>
      <c r="E1597" s="85" t="s">
        <v>372</v>
      </c>
      <c r="F1597" s="105" t="s">
        <v>276</v>
      </c>
      <c r="I1597" s="103" t="s">
        <v>78</v>
      </c>
      <c r="J1597" s="85">
        <f t="shared" si="49"/>
        <v>1594</v>
      </c>
      <c r="K1597" s="85">
        <f t="shared" si="48"/>
        <v>0</v>
      </c>
    </row>
    <row r="1598" spans="1:11" ht="15.75">
      <c r="A1598" s="100">
        <v>1595</v>
      </c>
      <c r="D1598" s="484">
        <v>162256512</v>
      </c>
      <c r="E1598" s="85" t="s">
        <v>374</v>
      </c>
      <c r="F1598" s="105" t="s">
        <v>276</v>
      </c>
      <c r="I1598" s="103" t="s">
        <v>78</v>
      </c>
      <c r="J1598" s="85">
        <f t="shared" si="49"/>
        <v>1595</v>
      </c>
      <c r="K1598" s="85">
        <f t="shared" si="48"/>
        <v>0</v>
      </c>
    </row>
    <row r="1599" spans="1:11" ht="15.75">
      <c r="A1599" s="100">
        <v>1596</v>
      </c>
      <c r="D1599" s="484">
        <v>162253664</v>
      </c>
      <c r="E1599" s="85" t="s">
        <v>376</v>
      </c>
      <c r="F1599" s="105" t="s">
        <v>282</v>
      </c>
      <c r="I1599" s="103" t="s">
        <v>78</v>
      </c>
      <c r="J1599" s="85">
        <f t="shared" si="49"/>
        <v>1596</v>
      </c>
      <c r="K1599" s="85">
        <f t="shared" si="48"/>
        <v>0</v>
      </c>
    </row>
    <row r="1600" spans="1:11" ht="15.75">
      <c r="A1600" s="100">
        <v>1597</v>
      </c>
      <c r="D1600" s="484">
        <v>162257055</v>
      </c>
      <c r="E1600" s="85" t="s">
        <v>378</v>
      </c>
      <c r="F1600" s="105" t="s">
        <v>379</v>
      </c>
      <c r="I1600" s="103" t="s">
        <v>78</v>
      </c>
      <c r="J1600" s="85">
        <f t="shared" si="49"/>
        <v>1597</v>
      </c>
      <c r="K1600" s="85">
        <f t="shared" si="48"/>
        <v>0</v>
      </c>
    </row>
    <row r="1601" spans="1:11" ht="15.75">
      <c r="A1601" s="100">
        <v>1598</v>
      </c>
      <c r="D1601" s="484">
        <v>161325649</v>
      </c>
      <c r="E1601" s="85" t="s">
        <v>380</v>
      </c>
      <c r="F1601" s="105" t="s">
        <v>381</v>
      </c>
      <c r="I1601" s="103" t="s">
        <v>78</v>
      </c>
      <c r="J1601" s="85">
        <f t="shared" si="49"/>
        <v>1598</v>
      </c>
      <c r="K1601" s="85">
        <f t="shared" si="48"/>
        <v>0</v>
      </c>
    </row>
    <row r="1602" spans="1:11" ht="15.75">
      <c r="A1602" s="100">
        <v>1599</v>
      </c>
      <c r="D1602" s="484">
        <v>162256878</v>
      </c>
      <c r="E1602" s="85" t="s">
        <v>198</v>
      </c>
      <c r="F1602" s="105" t="s">
        <v>383</v>
      </c>
      <c r="I1602" s="103" t="s">
        <v>78</v>
      </c>
      <c r="J1602" s="85">
        <f t="shared" si="49"/>
        <v>1599</v>
      </c>
      <c r="K1602" s="85">
        <f t="shared" si="48"/>
        <v>0</v>
      </c>
    </row>
    <row r="1603" spans="1:11" ht="15.75">
      <c r="A1603" s="100">
        <v>1600</v>
      </c>
      <c r="D1603" s="484">
        <v>162257008</v>
      </c>
      <c r="E1603" s="85" t="s">
        <v>385</v>
      </c>
      <c r="F1603" s="105" t="s">
        <v>386</v>
      </c>
      <c r="I1603" s="103" t="s">
        <v>78</v>
      </c>
      <c r="J1603" s="85">
        <f t="shared" si="49"/>
        <v>1600</v>
      </c>
      <c r="K1603" s="85">
        <f t="shared" si="48"/>
        <v>0</v>
      </c>
    </row>
    <row r="1604" spans="1:11" ht="15.75">
      <c r="A1604" s="100">
        <v>1601</v>
      </c>
      <c r="D1604" s="484">
        <v>162257262</v>
      </c>
      <c r="E1604" s="85" t="s">
        <v>388</v>
      </c>
      <c r="F1604" s="105" t="s">
        <v>288</v>
      </c>
      <c r="I1604" s="103" t="s">
        <v>78</v>
      </c>
      <c r="J1604" s="85">
        <f t="shared" si="49"/>
        <v>1601</v>
      </c>
      <c r="K1604" s="85">
        <f t="shared" ref="K1604:K1667" si="50">COUNTIF($D$4:$D$889,D1604)</f>
        <v>0</v>
      </c>
    </row>
    <row r="1605" spans="1:11" ht="15.75">
      <c r="A1605" s="100">
        <v>1602</v>
      </c>
      <c r="D1605" s="484">
        <v>161327336</v>
      </c>
      <c r="E1605" s="85" t="s">
        <v>390</v>
      </c>
      <c r="F1605" s="105" t="s">
        <v>391</v>
      </c>
      <c r="I1605" s="103" t="s">
        <v>78</v>
      </c>
      <c r="J1605" s="85">
        <f t="shared" ref="J1605:J1668" si="51">IF(H1605&lt;&gt;H1604,1,J1604+1)</f>
        <v>1602</v>
      </c>
      <c r="K1605" s="85">
        <f t="shared" si="50"/>
        <v>0</v>
      </c>
    </row>
    <row r="1606" spans="1:11" ht="15.75">
      <c r="A1606" s="100">
        <v>1603</v>
      </c>
      <c r="D1606" s="484">
        <v>162253666</v>
      </c>
      <c r="E1606" s="85" t="s">
        <v>393</v>
      </c>
      <c r="F1606" s="105" t="s">
        <v>291</v>
      </c>
      <c r="I1606" s="103" t="s">
        <v>78</v>
      </c>
      <c r="J1606" s="85">
        <f t="shared" si="51"/>
        <v>1603</v>
      </c>
      <c r="K1606" s="85">
        <f t="shared" si="50"/>
        <v>0</v>
      </c>
    </row>
    <row r="1607" spans="1:11" ht="15.75">
      <c r="A1607" s="100">
        <v>1604</v>
      </c>
      <c r="D1607" s="484">
        <v>162257056</v>
      </c>
      <c r="E1607" s="85" t="s">
        <v>395</v>
      </c>
      <c r="F1607" s="105" t="s">
        <v>396</v>
      </c>
      <c r="I1607" s="103" t="s">
        <v>78</v>
      </c>
      <c r="J1607" s="85">
        <f t="shared" si="51"/>
        <v>1604</v>
      </c>
      <c r="K1607" s="85">
        <f t="shared" si="50"/>
        <v>0</v>
      </c>
    </row>
    <row r="1608" spans="1:11" ht="15.75">
      <c r="A1608" s="100">
        <v>1605</v>
      </c>
      <c r="D1608" s="484">
        <v>162257092</v>
      </c>
      <c r="E1608" s="85" t="s">
        <v>398</v>
      </c>
      <c r="F1608" s="105" t="s">
        <v>300</v>
      </c>
      <c r="I1608" s="103" t="s">
        <v>78</v>
      </c>
      <c r="J1608" s="85">
        <f t="shared" si="51"/>
        <v>1605</v>
      </c>
      <c r="K1608" s="85">
        <f t="shared" si="50"/>
        <v>0</v>
      </c>
    </row>
    <row r="1609" spans="1:11" ht="15.75">
      <c r="A1609" s="100">
        <v>1606</v>
      </c>
      <c r="D1609" s="484">
        <v>162257426</v>
      </c>
      <c r="E1609" s="85" t="s">
        <v>400</v>
      </c>
      <c r="F1609" s="105" t="s">
        <v>303</v>
      </c>
      <c r="I1609" s="103" t="s">
        <v>78</v>
      </c>
      <c r="J1609" s="85">
        <f t="shared" si="51"/>
        <v>1606</v>
      </c>
      <c r="K1609" s="85">
        <f t="shared" si="50"/>
        <v>0</v>
      </c>
    </row>
    <row r="1610" spans="1:11" ht="15.75">
      <c r="A1610" s="100">
        <v>1607</v>
      </c>
      <c r="D1610" s="484">
        <v>162257499</v>
      </c>
      <c r="E1610" s="85" t="s">
        <v>401</v>
      </c>
      <c r="F1610" s="105" t="s">
        <v>402</v>
      </c>
      <c r="I1610" s="103" t="s">
        <v>78</v>
      </c>
      <c r="J1610" s="85">
        <f t="shared" si="51"/>
        <v>1607</v>
      </c>
      <c r="K1610" s="85">
        <f t="shared" si="50"/>
        <v>0</v>
      </c>
    </row>
    <row r="1611" spans="1:11" ht="15.75">
      <c r="A1611" s="100">
        <v>1608</v>
      </c>
      <c r="D1611" s="484">
        <v>162143145</v>
      </c>
      <c r="E1611" s="85" t="s">
        <v>3104</v>
      </c>
      <c r="F1611" s="105" t="s">
        <v>405</v>
      </c>
      <c r="I1611" s="103" t="s">
        <v>78</v>
      </c>
      <c r="J1611" s="85">
        <f t="shared" si="51"/>
        <v>1608</v>
      </c>
      <c r="K1611" s="85">
        <f t="shared" si="50"/>
        <v>0</v>
      </c>
    </row>
    <row r="1612" spans="1:11" ht="15.75">
      <c r="A1612" s="100">
        <v>1609</v>
      </c>
      <c r="D1612" s="484">
        <v>162253669</v>
      </c>
      <c r="E1612" s="85" t="s">
        <v>2045</v>
      </c>
      <c r="F1612" s="105" t="s">
        <v>571</v>
      </c>
      <c r="I1612" s="103" t="s">
        <v>78</v>
      </c>
      <c r="J1612" s="85">
        <f t="shared" si="51"/>
        <v>1609</v>
      </c>
      <c r="K1612" s="85">
        <f t="shared" si="50"/>
        <v>0</v>
      </c>
    </row>
    <row r="1613" spans="1:11" ht="15.75">
      <c r="A1613" s="100">
        <v>1610</v>
      </c>
      <c r="D1613" s="484">
        <v>162233435</v>
      </c>
      <c r="E1613" s="85" t="s">
        <v>1889</v>
      </c>
      <c r="F1613" s="105" t="s">
        <v>486</v>
      </c>
      <c r="I1613" s="103" t="s">
        <v>78</v>
      </c>
      <c r="J1613" s="85">
        <f t="shared" si="51"/>
        <v>1610</v>
      </c>
      <c r="K1613" s="85">
        <f t="shared" si="50"/>
        <v>0</v>
      </c>
    </row>
    <row r="1614" spans="1:11" ht="15.75">
      <c r="A1614" s="100">
        <v>1611</v>
      </c>
      <c r="D1614" s="484">
        <v>162233436</v>
      </c>
      <c r="E1614" s="85" t="s">
        <v>932</v>
      </c>
      <c r="F1614" s="105" t="s">
        <v>486</v>
      </c>
      <c r="I1614" s="103" t="s">
        <v>78</v>
      </c>
      <c r="J1614" s="85">
        <f t="shared" si="51"/>
        <v>1611</v>
      </c>
      <c r="K1614" s="85">
        <f t="shared" si="50"/>
        <v>0</v>
      </c>
    </row>
    <row r="1615" spans="1:11" ht="15.75">
      <c r="A1615" s="100">
        <v>1612</v>
      </c>
      <c r="D1615" s="484">
        <v>162233437</v>
      </c>
      <c r="E1615" s="85" t="s">
        <v>1695</v>
      </c>
      <c r="F1615" s="105" t="s">
        <v>486</v>
      </c>
      <c r="I1615" s="103" t="s">
        <v>78</v>
      </c>
      <c r="J1615" s="85">
        <f t="shared" si="51"/>
        <v>1612</v>
      </c>
      <c r="K1615" s="85">
        <f t="shared" si="50"/>
        <v>0</v>
      </c>
    </row>
    <row r="1616" spans="1:11" ht="15.75">
      <c r="A1616" s="100">
        <v>1613</v>
      </c>
      <c r="D1616" s="484">
        <v>162233439</v>
      </c>
      <c r="E1616" s="85" t="s">
        <v>304</v>
      </c>
      <c r="F1616" s="105" t="s">
        <v>486</v>
      </c>
      <c r="I1616" s="103" t="s">
        <v>78</v>
      </c>
      <c r="J1616" s="85">
        <f t="shared" si="51"/>
        <v>1613</v>
      </c>
      <c r="K1616" s="85">
        <f t="shared" si="50"/>
        <v>0</v>
      </c>
    </row>
    <row r="1617" spans="1:11" ht="15.75">
      <c r="A1617" s="100">
        <v>1614</v>
      </c>
      <c r="D1617" s="484">
        <v>162233441</v>
      </c>
      <c r="E1617" s="85" t="s">
        <v>1802</v>
      </c>
      <c r="F1617" s="105" t="s">
        <v>486</v>
      </c>
      <c r="I1617" s="103" t="s">
        <v>78</v>
      </c>
      <c r="J1617" s="85">
        <f t="shared" si="51"/>
        <v>1614</v>
      </c>
      <c r="K1617" s="85">
        <f t="shared" si="50"/>
        <v>0</v>
      </c>
    </row>
    <row r="1618" spans="1:11" ht="15.75">
      <c r="A1618" s="100">
        <v>1615</v>
      </c>
      <c r="D1618" s="484">
        <v>162236709</v>
      </c>
      <c r="E1618" s="85" t="s">
        <v>810</v>
      </c>
      <c r="F1618" s="105" t="s">
        <v>486</v>
      </c>
      <c r="I1618" s="103" t="s">
        <v>78</v>
      </c>
      <c r="J1618" s="85">
        <f t="shared" si="51"/>
        <v>1615</v>
      </c>
      <c r="K1618" s="85">
        <f t="shared" si="50"/>
        <v>0</v>
      </c>
    </row>
    <row r="1619" spans="1:11" ht="15.75">
      <c r="A1619" s="100">
        <v>1616</v>
      </c>
      <c r="D1619" s="484">
        <v>152233065</v>
      </c>
      <c r="E1619" s="85" t="s">
        <v>1891</v>
      </c>
      <c r="F1619" s="105" t="s">
        <v>486</v>
      </c>
      <c r="I1619" s="103" t="s">
        <v>78</v>
      </c>
      <c r="J1619" s="85">
        <f t="shared" si="51"/>
        <v>1616</v>
      </c>
      <c r="K1619" s="85">
        <f t="shared" si="50"/>
        <v>0</v>
      </c>
    </row>
    <row r="1620" spans="1:11" ht="15.75">
      <c r="A1620" s="100">
        <v>1617</v>
      </c>
      <c r="D1620" s="484">
        <v>162233442</v>
      </c>
      <c r="E1620" s="85" t="s">
        <v>2311</v>
      </c>
      <c r="F1620" s="105" t="s">
        <v>975</v>
      </c>
      <c r="I1620" s="103" t="s">
        <v>78</v>
      </c>
      <c r="J1620" s="85">
        <f t="shared" si="51"/>
        <v>1617</v>
      </c>
      <c r="K1620" s="85">
        <f t="shared" si="50"/>
        <v>0</v>
      </c>
    </row>
    <row r="1621" spans="1:11" ht="15.75">
      <c r="A1621" s="100">
        <v>1618</v>
      </c>
      <c r="D1621" s="484">
        <v>162233443</v>
      </c>
      <c r="E1621" s="85" t="s">
        <v>416</v>
      </c>
      <c r="F1621" s="105" t="s">
        <v>975</v>
      </c>
      <c r="I1621" s="103" t="s">
        <v>78</v>
      </c>
      <c r="J1621" s="85">
        <f t="shared" si="51"/>
        <v>1618</v>
      </c>
      <c r="K1621" s="85">
        <f t="shared" si="50"/>
        <v>0</v>
      </c>
    </row>
    <row r="1622" spans="1:11" ht="15.75">
      <c r="A1622" s="100">
        <v>1619</v>
      </c>
      <c r="D1622" s="484">
        <v>162233444</v>
      </c>
      <c r="E1622" s="85" t="s">
        <v>1848</v>
      </c>
      <c r="F1622" s="105" t="s">
        <v>975</v>
      </c>
      <c r="I1622" s="103" t="s">
        <v>78</v>
      </c>
      <c r="J1622" s="85">
        <f t="shared" si="51"/>
        <v>1619</v>
      </c>
      <c r="K1622" s="85">
        <f t="shared" si="50"/>
        <v>0</v>
      </c>
    </row>
    <row r="1623" spans="1:11" ht="15.75">
      <c r="A1623" s="100">
        <v>1620</v>
      </c>
      <c r="D1623" s="484">
        <v>162233446</v>
      </c>
      <c r="E1623" s="85" t="s">
        <v>213</v>
      </c>
      <c r="F1623" s="105" t="s">
        <v>1804</v>
      </c>
      <c r="I1623" s="103" t="s">
        <v>78</v>
      </c>
      <c r="J1623" s="85">
        <f t="shared" si="51"/>
        <v>1620</v>
      </c>
      <c r="K1623" s="85">
        <f t="shared" si="50"/>
        <v>0</v>
      </c>
    </row>
    <row r="1624" spans="1:11" ht="15.75">
      <c r="A1624" s="100">
        <v>1621</v>
      </c>
      <c r="D1624" s="484">
        <v>162233447</v>
      </c>
      <c r="E1624" s="85" t="s">
        <v>895</v>
      </c>
      <c r="F1624" s="105" t="s">
        <v>1118</v>
      </c>
      <c r="I1624" s="103" t="s">
        <v>78</v>
      </c>
      <c r="J1624" s="85">
        <f t="shared" si="51"/>
        <v>1621</v>
      </c>
      <c r="K1624" s="85">
        <f t="shared" si="50"/>
        <v>0</v>
      </c>
    </row>
    <row r="1625" spans="1:11" ht="15.75">
      <c r="A1625" s="100">
        <v>1622</v>
      </c>
      <c r="D1625" s="484">
        <v>162233449</v>
      </c>
      <c r="E1625" s="85" t="s">
        <v>813</v>
      </c>
      <c r="F1625" s="105" t="s">
        <v>1579</v>
      </c>
      <c r="I1625" s="103" t="s">
        <v>78</v>
      </c>
      <c r="J1625" s="85">
        <f t="shared" si="51"/>
        <v>1622</v>
      </c>
      <c r="K1625" s="85">
        <f t="shared" si="50"/>
        <v>0</v>
      </c>
    </row>
    <row r="1626" spans="1:11" ht="15.75">
      <c r="A1626" s="100">
        <v>1623</v>
      </c>
      <c r="D1626" s="484">
        <v>162233450</v>
      </c>
      <c r="E1626" s="85" t="s">
        <v>1024</v>
      </c>
      <c r="F1626" s="105" t="s">
        <v>1022</v>
      </c>
      <c r="I1626" s="103" t="s">
        <v>78</v>
      </c>
      <c r="J1626" s="85">
        <f t="shared" si="51"/>
        <v>1623</v>
      </c>
      <c r="K1626" s="85">
        <f t="shared" si="50"/>
        <v>0</v>
      </c>
    </row>
    <row r="1627" spans="1:11" ht="15.75">
      <c r="A1627" s="100">
        <v>1624</v>
      </c>
      <c r="D1627" s="484">
        <v>162233451</v>
      </c>
      <c r="E1627" s="85" t="s">
        <v>1097</v>
      </c>
      <c r="F1627" s="105" t="s">
        <v>1850</v>
      </c>
      <c r="I1627" s="103" t="s">
        <v>78</v>
      </c>
      <c r="J1627" s="85">
        <f t="shared" si="51"/>
        <v>1624</v>
      </c>
      <c r="K1627" s="85">
        <f t="shared" si="50"/>
        <v>0</v>
      </c>
    </row>
    <row r="1628" spans="1:11" ht="15.75">
      <c r="A1628" s="100">
        <v>1625</v>
      </c>
      <c r="D1628" s="484">
        <v>162233452</v>
      </c>
      <c r="E1628" s="85" t="s">
        <v>1698</v>
      </c>
      <c r="F1628" s="105" t="s">
        <v>1298</v>
      </c>
      <c r="I1628" s="103" t="s">
        <v>78</v>
      </c>
      <c r="J1628" s="85">
        <f t="shared" si="51"/>
        <v>1625</v>
      </c>
      <c r="K1628" s="85">
        <f t="shared" si="50"/>
        <v>0</v>
      </c>
    </row>
    <row r="1629" spans="1:11" ht="15.75">
      <c r="A1629" s="100">
        <v>1626</v>
      </c>
      <c r="D1629" s="484">
        <v>152232918</v>
      </c>
      <c r="E1629" s="85" t="s">
        <v>1892</v>
      </c>
      <c r="F1629" s="105" t="s">
        <v>417</v>
      </c>
      <c r="I1629" s="103" t="s">
        <v>78</v>
      </c>
      <c r="J1629" s="85">
        <f t="shared" si="51"/>
        <v>1626</v>
      </c>
      <c r="K1629" s="85">
        <f t="shared" si="50"/>
        <v>0</v>
      </c>
    </row>
    <row r="1630" spans="1:11" ht="15.75">
      <c r="A1630" s="100">
        <v>1627</v>
      </c>
      <c r="D1630" s="484">
        <v>162233453</v>
      </c>
      <c r="E1630" s="85" t="s">
        <v>1893</v>
      </c>
      <c r="F1630" s="105" t="s">
        <v>417</v>
      </c>
      <c r="I1630" s="103" t="s">
        <v>78</v>
      </c>
      <c r="J1630" s="85">
        <f t="shared" si="51"/>
        <v>1627</v>
      </c>
      <c r="K1630" s="85">
        <f t="shared" si="50"/>
        <v>0</v>
      </c>
    </row>
    <row r="1631" spans="1:11" ht="15.75">
      <c r="A1631" s="100">
        <v>1628</v>
      </c>
      <c r="D1631" s="484">
        <v>162233454</v>
      </c>
      <c r="E1631" s="85" t="s">
        <v>1213</v>
      </c>
      <c r="F1631" s="105" t="s">
        <v>417</v>
      </c>
      <c r="I1631" s="103" t="s">
        <v>78</v>
      </c>
      <c r="J1631" s="85">
        <f t="shared" si="51"/>
        <v>1628</v>
      </c>
      <c r="K1631" s="85">
        <f t="shared" si="50"/>
        <v>0</v>
      </c>
    </row>
    <row r="1632" spans="1:11" ht="15.75">
      <c r="A1632" s="100">
        <v>1629</v>
      </c>
      <c r="D1632" s="484">
        <v>162233455</v>
      </c>
      <c r="E1632" s="85" t="s">
        <v>1894</v>
      </c>
      <c r="F1632" s="105" t="s">
        <v>417</v>
      </c>
      <c r="I1632" s="103" t="s">
        <v>78</v>
      </c>
      <c r="J1632" s="85">
        <f t="shared" si="51"/>
        <v>1629</v>
      </c>
      <c r="K1632" s="85">
        <f t="shared" si="50"/>
        <v>0</v>
      </c>
    </row>
    <row r="1633" spans="1:11" ht="15.75">
      <c r="A1633" s="100">
        <v>1630</v>
      </c>
      <c r="D1633" s="484">
        <v>162233456</v>
      </c>
      <c r="E1633" s="85" t="s">
        <v>1257</v>
      </c>
      <c r="F1633" s="105" t="s">
        <v>417</v>
      </c>
      <c r="I1633" s="103" t="s">
        <v>78</v>
      </c>
      <c r="J1633" s="85">
        <f t="shared" si="51"/>
        <v>1630</v>
      </c>
      <c r="K1633" s="85">
        <f t="shared" si="50"/>
        <v>0</v>
      </c>
    </row>
    <row r="1634" spans="1:11" ht="15.75">
      <c r="A1634" s="100">
        <v>1631</v>
      </c>
      <c r="D1634" s="484">
        <v>162237656</v>
      </c>
      <c r="E1634" s="85" t="s">
        <v>3105</v>
      </c>
      <c r="F1634" s="105" t="s">
        <v>3106</v>
      </c>
      <c r="I1634" s="103" t="s">
        <v>78</v>
      </c>
      <c r="J1634" s="85">
        <f t="shared" si="51"/>
        <v>1631</v>
      </c>
      <c r="K1634" s="85">
        <f t="shared" si="50"/>
        <v>0</v>
      </c>
    </row>
    <row r="1635" spans="1:11" ht="15.75">
      <c r="A1635" s="100">
        <v>1632</v>
      </c>
      <c r="D1635" s="484">
        <v>162233457</v>
      </c>
      <c r="E1635" s="85" t="s">
        <v>1896</v>
      </c>
      <c r="F1635" s="105" t="s">
        <v>422</v>
      </c>
      <c r="I1635" s="103" t="s">
        <v>78</v>
      </c>
      <c r="J1635" s="85">
        <f t="shared" si="51"/>
        <v>1632</v>
      </c>
      <c r="K1635" s="85">
        <f t="shared" si="50"/>
        <v>0</v>
      </c>
    </row>
    <row r="1636" spans="1:11" ht="15.75">
      <c r="A1636" s="100">
        <v>1633</v>
      </c>
      <c r="D1636" s="484">
        <v>142231381</v>
      </c>
      <c r="E1636" s="85" t="s">
        <v>3107</v>
      </c>
      <c r="F1636" s="105" t="s">
        <v>2672</v>
      </c>
      <c r="I1636" s="103" t="s">
        <v>78</v>
      </c>
      <c r="J1636" s="85">
        <f t="shared" si="51"/>
        <v>1633</v>
      </c>
      <c r="K1636" s="85">
        <f t="shared" si="50"/>
        <v>0</v>
      </c>
    </row>
    <row r="1637" spans="1:11" ht="15.75">
      <c r="A1637" s="100">
        <v>1634</v>
      </c>
      <c r="D1637" s="484">
        <v>152232970</v>
      </c>
      <c r="E1637" s="85" t="s">
        <v>114</v>
      </c>
      <c r="F1637" s="105" t="s">
        <v>115</v>
      </c>
      <c r="I1637" s="103" t="s">
        <v>78</v>
      </c>
      <c r="J1637" s="85">
        <f t="shared" si="51"/>
        <v>1634</v>
      </c>
      <c r="K1637" s="85">
        <f t="shared" si="50"/>
        <v>0</v>
      </c>
    </row>
    <row r="1638" spans="1:11" ht="15.75">
      <c r="A1638" s="100">
        <v>1635</v>
      </c>
      <c r="D1638" s="484">
        <v>162233459</v>
      </c>
      <c r="E1638" s="85" t="s">
        <v>1897</v>
      </c>
      <c r="F1638" s="105" t="s">
        <v>184</v>
      </c>
      <c r="I1638" s="103" t="s">
        <v>78</v>
      </c>
      <c r="J1638" s="85">
        <f t="shared" si="51"/>
        <v>1635</v>
      </c>
      <c r="K1638" s="85">
        <f t="shared" si="50"/>
        <v>0</v>
      </c>
    </row>
    <row r="1639" spans="1:11" ht="15.75">
      <c r="A1639" s="100">
        <v>1636</v>
      </c>
      <c r="D1639" s="484">
        <v>162233460</v>
      </c>
      <c r="E1639" s="85" t="s">
        <v>1898</v>
      </c>
      <c r="F1639" s="105" t="s">
        <v>184</v>
      </c>
      <c r="I1639" s="103" t="s">
        <v>78</v>
      </c>
      <c r="J1639" s="85">
        <f t="shared" si="51"/>
        <v>1636</v>
      </c>
      <c r="K1639" s="85">
        <f t="shared" si="50"/>
        <v>0</v>
      </c>
    </row>
    <row r="1640" spans="1:11" ht="15.75">
      <c r="A1640" s="100">
        <v>1637</v>
      </c>
      <c r="D1640" s="484">
        <v>162233461</v>
      </c>
      <c r="E1640" s="85" t="s">
        <v>281</v>
      </c>
      <c r="F1640" s="105" t="s">
        <v>184</v>
      </c>
      <c r="I1640" s="103" t="s">
        <v>78</v>
      </c>
      <c r="J1640" s="85">
        <f t="shared" si="51"/>
        <v>1637</v>
      </c>
      <c r="K1640" s="85">
        <f t="shared" si="50"/>
        <v>0</v>
      </c>
    </row>
    <row r="1641" spans="1:11" ht="15.75">
      <c r="A1641" s="100">
        <v>1638</v>
      </c>
      <c r="D1641" s="484">
        <v>162233462</v>
      </c>
      <c r="E1641" s="85" t="s">
        <v>1728</v>
      </c>
      <c r="F1641" s="105" t="s">
        <v>184</v>
      </c>
      <c r="I1641" s="103" t="s">
        <v>78</v>
      </c>
      <c r="J1641" s="85">
        <f t="shared" si="51"/>
        <v>1638</v>
      </c>
      <c r="K1641" s="85">
        <f t="shared" si="50"/>
        <v>0</v>
      </c>
    </row>
    <row r="1642" spans="1:11" ht="15.75">
      <c r="A1642" s="100">
        <v>1639</v>
      </c>
      <c r="D1642" s="484">
        <v>152232947</v>
      </c>
      <c r="E1642" s="85" t="s">
        <v>1899</v>
      </c>
      <c r="F1642" s="105" t="s">
        <v>184</v>
      </c>
      <c r="I1642" s="103" t="s">
        <v>78</v>
      </c>
      <c r="J1642" s="85">
        <f t="shared" si="51"/>
        <v>1639</v>
      </c>
      <c r="K1642" s="85">
        <f t="shared" si="50"/>
        <v>0</v>
      </c>
    </row>
    <row r="1643" spans="1:11" ht="15.75">
      <c r="A1643" s="100">
        <v>1640</v>
      </c>
      <c r="D1643" s="484">
        <v>162233486</v>
      </c>
      <c r="E1643" s="85" t="s">
        <v>1700</v>
      </c>
      <c r="F1643" s="105" t="s">
        <v>1070</v>
      </c>
      <c r="I1643" s="103" t="s">
        <v>78</v>
      </c>
      <c r="J1643" s="85">
        <f t="shared" si="51"/>
        <v>1640</v>
      </c>
      <c r="K1643" s="85">
        <f t="shared" si="50"/>
        <v>0</v>
      </c>
    </row>
    <row r="1644" spans="1:11" ht="15.75">
      <c r="A1644" s="100">
        <v>1641</v>
      </c>
      <c r="D1644" s="484">
        <v>162233464</v>
      </c>
      <c r="E1644" s="85" t="s">
        <v>1751</v>
      </c>
      <c r="F1644" s="105" t="s">
        <v>193</v>
      </c>
      <c r="I1644" s="103" t="s">
        <v>78</v>
      </c>
      <c r="J1644" s="85">
        <f t="shared" si="51"/>
        <v>1641</v>
      </c>
      <c r="K1644" s="85">
        <f t="shared" si="50"/>
        <v>0</v>
      </c>
    </row>
    <row r="1645" spans="1:11" ht="15.75">
      <c r="A1645" s="100">
        <v>1642</v>
      </c>
      <c r="D1645" s="484">
        <v>162233465</v>
      </c>
      <c r="E1645" s="85" t="s">
        <v>220</v>
      </c>
      <c r="F1645" s="105" t="s">
        <v>196</v>
      </c>
      <c r="I1645" s="103" t="s">
        <v>78</v>
      </c>
      <c r="J1645" s="85">
        <f t="shared" si="51"/>
        <v>1642</v>
      </c>
      <c r="K1645" s="85">
        <f t="shared" si="50"/>
        <v>0</v>
      </c>
    </row>
    <row r="1646" spans="1:11" ht="15.75">
      <c r="A1646" s="100">
        <v>1643</v>
      </c>
      <c r="D1646" s="484">
        <v>152232801</v>
      </c>
      <c r="E1646" s="85" t="s">
        <v>1900</v>
      </c>
      <c r="F1646" s="105" t="s">
        <v>196</v>
      </c>
      <c r="I1646" s="103" t="s">
        <v>78</v>
      </c>
      <c r="J1646" s="85">
        <f t="shared" si="51"/>
        <v>1643</v>
      </c>
      <c r="K1646" s="85">
        <f t="shared" si="50"/>
        <v>0</v>
      </c>
    </row>
    <row r="1647" spans="1:11" ht="15.75">
      <c r="A1647" s="100">
        <v>1644</v>
      </c>
      <c r="D1647" s="484">
        <v>162233466</v>
      </c>
      <c r="E1647" s="85" t="s">
        <v>1852</v>
      </c>
      <c r="F1647" s="105" t="s">
        <v>808</v>
      </c>
      <c r="I1647" s="103" t="s">
        <v>78</v>
      </c>
      <c r="J1647" s="85">
        <f t="shared" si="51"/>
        <v>1644</v>
      </c>
      <c r="K1647" s="85">
        <f t="shared" si="50"/>
        <v>0</v>
      </c>
    </row>
    <row r="1648" spans="1:11" ht="15.75">
      <c r="A1648" s="100">
        <v>1645</v>
      </c>
      <c r="D1648" s="484">
        <v>162233467</v>
      </c>
      <c r="E1648" s="85" t="s">
        <v>1702</v>
      </c>
      <c r="F1648" s="105" t="s">
        <v>115</v>
      </c>
      <c r="I1648" s="103" t="s">
        <v>78</v>
      </c>
      <c r="J1648" s="85">
        <f t="shared" si="51"/>
        <v>1645</v>
      </c>
      <c r="K1648" s="85">
        <f t="shared" si="50"/>
        <v>0</v>
      </c>
    </row>
    <row r="1649" spans="1:11" ht="15.75">
      <c r="A1649" s="100">
        <v>1646</v>
      </c>
      <c r="D1649" s="484">
        <v>162233468</v>
      </c>
      <c r="E1649" s="85" t="s">
        <v>1752</v>
      </c>
      <c r="F1649" s="105" t="s">
        <v>924</v>
      </c>
      <c r="I1649" s="103" t="s">
        <v>78</v>
      </c>
      <c r="J1649" s="85">
        <f t="shared" si="51"/>
        <v>1646</v>
      </c>
      <c r="K1649" s="85">
        <f t="shared" si="50"/>
        <v>0</v>
      </c>
    </row>
    <row r="1650" spans="1:11" ht="15.75">
      <c r="A1650" s="100">
        <v>1647</v>
      </c>
      <c r="D1650" s="484">
        <v>162233469</v>
      </c>
      <c r="E1650" s="85" t="s">
        <v>1806</v>
      </c>
      <c r="F1650" s="105" t="s">
        <v>328</v>
      </c>
      <c r="I1650" s="103" t="s">
        <v>78</v>
      </c>
      <c r="J1650" s="85">
        <f t="shared" si="51"/>
        <v>1647</v>
      </c>
      <c r="K1650" s="85">
        <f t="shared" si="50"/>
        <v>0</v>
      </c>
    </row>
    <row r="1651" spans="1:11" ht="15.75">
      <c r="A1651" s="100">
        <v>1648</v>
      </c>
      <c r="D1651" s="484">
        <v>152233019</v>
      </c>
      <c r="E1651" s="85" t="s">
        <v>484</v>
      </c>
      <c r="F1651" s="105" t="s">
        <v>328</v>
      </c>
      <c r="I1651" s="103" t="s">
        <v>78</v>
      </c>
      <c r="J1651" s="85">
        <f t="shared" si="51"/>
        <v>1648</v>
      </c>
      <c r="K1651" s="85">
        <f t="shared" si="50"/>
        <v>0</v>
      </c>
    </row>
    <row r="1652" spans="1:11" ht="15.75">
      <c r="A1652" s="100">
        <v>1649</v>
      </c>
      <c r="D1652" s="484">
        <v>162233470</v>
      </c>
      <c r="E1652" s="85" t="s">
        <v>625</v>
      </c>
      <c r="F1652" s="105" t="s">
        <v>1855</v>
      </c>
      <c r="I1652" s="103" t="s">
        <v>78</v>
      </c>
      <c r="J1652" s="85">
        <f t="shared" si="51"/>
        <v>1649</v>
      </c>
      <c r="K1652" s="85">
        <f t="shared" si="50"/>
        <v>0</v>
      </c>
    </row>
    <row r="1653" spans="1:11" ht="15.75">
      <c r="A1653" s="100">
        <v>1650</v>
      </c>
      <c r="D1653" s="484">
        <v>162233471</v>
      </c>
      <c r="E1653" s="85" t="s">
        <v>1703</v>
      </c>
      <c r="F1653" s="105" t="s">
        <v>331</v>
      </c>
      <c r="I1653" s="103" t="s">
        <v>78</v>
      </c>
      <c r="J1653" s="85">
        <f t="shared" si="51"/>
        <v>1650</v>
      </c>
      <c r="K1653" s="85">
        <f t="shared" si="50"/>
        <v>0</v>
      </c>
    </row>
    <row r="1654" spans="1:11" ht="15.75">
      <c r="A1654" s="100">
        <v>1651</v>
      </c>
      <c r="D1654" s="484">
        <v>162233472</v>
      </c>
      <c r="E1654" s="85" t="s">
        <v>1807</v>
      </c>
      <c r="F1654" s="105" t="s">
        <v>504</v>
      </c>
      <c r="I1654" s="103" t="s">
        <v>78</v>
      </c>
      <c r="J1654" s="85">
        <f t="shared" si="51"/>
        <v>1651</v>
      </c>
      <c r="K1654" s="85">
        <f t="shared" si="50"/>
        <v>0</v>
      </c>
    </row>
    <row r="1655" spans="1:11" ht="15.75">
      <c r="A1655" s="100">
        <v>1652</v>
      </c>
      <c r="D1655" s="484">
        <v>162233473</v>
      </c>
      <c r="E1655" s="85" t="s">
        <v>1705</v>
      </c>
      <c r="F1655" s="105" t="s">
        <v>504</v>
      </c>
      <c r="I1655" s="103" t="s">
        <v>78</v>
      </c>
      <c r="J1655" s="85">
        <f t="shared" si="51"/>
        <v>1652</v>
      </c>
      <c r="K1655" s="85">
        <f t="shared" si="50"/>
        <v>0</v>
      </c>
    </row>
    <row r="1656" spans="1:11" ht="15.75">
      <c r="A1656" s="100">
        <v>1653</v>
      </c>
      <c r="D1656" s="484">
        <v>162233474</v>
      </c>
      <c r="E1656" s="85" t="s">
        <v>250</v>
      </c>
      <c r="F1656" s="105" t="s">
        <v>504</v>
      </c>
      <c r="I1656" s="103" t="s">
        <v>78</v>
      </c>
      <c r="J1656" s="85">
        <f t="shared" si="51"/>
        <v>1653</v>
      </c>
      <c r="K1656" s="85">
        <f t="shared" si="50"/>
        <v>0</v>
      </c>
    </row>
    <row r="1657" spans="1:11" ht="15.75">
      <c r="A1657" s="100">
        <v>1654</v>
      </c>
      <c r="D1657" s="484">
        <v>162233475</v>
      </c>
      <c r="E1657" s="85" t="s">
        <v>1856</v>
      </c>
      <c r="F1657" s="105" t="s">
        <v>504</v>
      </c>
      <c r="I1657" s="103" t="s">
        <v>78</v>
      </c>
      <c r="J1657" s="85">
        <f t="shared" si="51"/>
        <v>1654</v>
      </c>
      <c r="K1657" s="85">
        <f t="shared" si="50"/>
        <v>0</v>
      </c>
    </row>
    <row r="1658" spans="1:11" ht="15.75">
      <c r="A1658" s="100">
        <v>1655</v>
      </c>
      <c r="D1658" s="484">
        <v>152232946</v>
      </c>
      <c r="E1658" s="85" t="s">
        <v>665</v>
      </c>
      <c r="F1658" s="105" t="s">
        <v>504</v>
      </c>
      <c r="I1658" s="103" t="s">
        <v>78</v>
      </c>
      <c r="J1658" s="85">
        <f t="shared" si="51"/>
        <v>1655</v>
      </c>
      <c r="K1658" s="85">
        <f t="shared" si="50"/>
        <v>0</v>
      </c>
    </row>
    <row r="1659" spans="1:11" ht="15.75">
      <c r="A1659" s="100">
        <v>1656</v>
      </c>
      <c r="D1659" s="484">
        <v>162233476</v>
      </c>
      <c r="E1659" s="85" t="s">
        <v>783</v>
      </c>
      <c r="F1659" s="105" t="s">
        <v>1754</v>
      </c>
      <c r="I1659" s="103" t="s">
        <v>78</v>
      </c>
      <c r="J1659" s="85">
        <f t="shared" si="51"/>
        <v>1656</v>
      </c>
      <c r="K1659" s="85">
        <f t="shared" si="50"/>
        <v>0</v>
      </c>
    </row>
    <row r="1660" spans="1:11" ht="15.75">
      <c r="A1660" s="100">
        <v>1657</v>
      </c>
      <c r="D1660" s="484">
        <v>162233477</v>
      </c>
      <c r="E1660" s="85" t="s">
        <v>1753</v>
      </c>
      <c r="F1660" s="105" t="s">
        <v>1754</v>
      </c>
      <c r="I1660" s="103" t="s">
        <v>78</v>
      </c>
      <c r="J1660" s="85">
        <f t="shared" si="51"/>
        <v>1657</v>
      </c>
      <c r="K1660" s="85">
        <f t="shared" si="50"/>
        <v>0</v>
      </c>
    </row>
    <row r="1661" spans="1:11" ht="15.75">
      <c r="A1661" s="100">
        <v>1658</v>
      </c>
      <c r="D1661" s="484">
        <v>162233478</v>
      </c>
      <c r="E1661" s="85" t="s">
        <v>625</v>
      </c>
      <c r="F1661" s="105" t="s">
        <v>1902</v>
      </c>
      <c r="I1661" s="103" t="s">
        <v>78</v>
      </c>
      <c r="J1661" s="85">
        <f t="shared" si="51"/>
        <v>1658</v>
      </c>
      <c r="K1661" s="85">
        <f t="shared" si="50"/>
        <v>0</v>
      </c>
    </row>
    <row r="1662" spans="1:11" ht="15.75">
      <c r="A1662" s="100">
        <v>1659</v>
      </c>
      <c r="D1662" s="484">
        <v>162233479</v>
      </c>
      <c r="E1662" s="85" t="s">
        <v>1707</v>
      </c>
      <c r="F1662" s="105" t="s">
        <v>199</v>
      </c>
      <c r="I1662" s="103" t="s">
        <v>78</v>
      </c>
      <c r="J1662" s="85">
        <f t="shared" si="51"/>
        <v>1659</v>
      </c>
      <c r="K1662" s="85">
        <f t="shared" si="50"/>
        <v>0</v>
      </c>
    </row>
    <row r="1663" spans="1:11" ht="15.75">
      <c r="A1663" s="100">
        <v>1660</v>
      </c>
      <c r="D1663" s="484">
        <v>162233480</v>
      </c>
      <c r="E1663" s="85" t="s">
        <v>1755</v>
      </c>
      <c r="F1663" s="105" t="s">
        <v>428</v>
      </c>
      <c r="I1663" s="103" t="s">
        <v>78</v>
      </c>
      <c r="J1663" s="85">
        <f t="shared" si="51"/>
        <v>1660</v>
      </c>
      <c r="K1663" s="85">
        <f t="shared" si="50"/>
        <v>0</v>
      </c>
    </row>
    <row r="1664" spans="1:11" ht="15.75">
      <c r="A1664" s="100">
        <v>1661</v>
      </c>
      <c r="D1664" s="484">
        <v>162233481</v>
      </c>
      <c r="E1664" s="85" t="s">
        <v>1757</v>
      </c>
      <c r="F1664" s="105" t="s">
        <v>202</v>
      </c>
      <c r="I1664" s="103" t="s">
        <v>78</v>
      </c>
      <c r="J1664" s="85">
        <f t="shared" si="51"/>
        <v>1661</v>
      </c>
      <c r="K1664" s="85">
        <f t="shared" si="50"/>
        <v>0</v>
      </c>
    </row>
    <row r="1665" spans="1:11" ht="15.75">
      <c r="A1665" s="100">
        <v>1662</v>
      </c>
      <c r="D1665" s="484">
        <v>162233482</v>
      </c>
      <c r="E1665" s="85" t="s">
        <v>1753</v>
      </c>
      <c r="F1665" s="105" t="s">
        <v>586</v>
      </c>
      <c r="I1665" s="103" t="s">
        <v>78</v>
      </c>
      <c r="J1665" s="85">
        <f t="shared" si="51"/>
        <v>1662</v>
      </c>
      <c r="K1665" s="85">
        <f t="shared" si="50"/>
        <v>0</v>
      </c>
    </row>
    <row r="1666" spans="1:11" ht="15.75">
      <c r="A1666" s="100">
        <v>1663</v>
      </c>
      <c r="D1666" s="484">
        <v>162233483</v>
      </c>
      <c r="E1666" s="85" t="s">
        <v>625</v>
      </c>
      <c r="F1666" s="105" t="s">
        <v>586</v>
      </c>
      <c r="I1666" s="103" t="s">
        <v>78</v>
      </c>
      <c r="J1666" s="85">
        <f t="shared" si="51"/>
        <v>1663</v>
      </c>
      <c r="K1666" s="85">
        <f t="shared" si="50"/>
        <v>0</v>
      </c>
    </row>
    <row r="1667" spans="1:11" ht="15.75">
      <c r="A1667" s="100">
        <v>1664</v>
      </c>
      <c r="D1667" s="484">
        <v>162233484</v>
      </c>
      <c r="E1667" s="85" t="s">
        <v>625</v>
      </c>
      <c r="F1667" s="105" t="s">
        <v>683</v>
      </c>
      <c r="I1667" s="103" t="s">
        <v>78</v>
      </c>
      <c r="J1667" s="85">
        <f t="shared" si="51"/>
        <v>1664</v>
      </c>
      <c r="K1667" s="85">
        <f t="shared" si="50"/>
        <v>0</v>
      </c>
    </row>
    <row r="1668" spans="1:11" ht="15.75">
      <c r="A1668" s="100">
        <v>1665</v>
      </c>
      <c r="D1668" s="484">
        <v>162233485</v>
      </c>
      <c r="E1668" s="85" t="s">
        <v>655</v>
      </c>
      <c r="F1668" s="105" t="s">
        <v>1078</v>
      </c>
      <c r="I1668" s="103" t="s">
        <v>78</v>
      </c>
      <c r="J1668" s="85">
        <f t="shared" si="51"/>
        <v>1665</v>
      </c>
      <c r="K1668" s="85">
        <f t="shared" ref="K1668:K1731" si="52">COUNTIF($D$4:$D$889,D1668)</f>
        <v>0</v>
      </c>
    </row>
    <row r="1669" spans="1:11" ht="15.75">
      <c r="A1669" s="100">
        <v>1666</v>
      </c>
      <c r="D1669" s="484">
        <v>162233487</v>
      </c>
      <c r="E1669" s="85" t="s">
        <v>1708</v>
      </c>
      <c r="F1669" s="105" t="s">
        <v>205</v>
      </c>
      <c r="I1669" s="103" t="s">
        <v>78</v>
      </c>
      <c r="J1669" s="85">
        <f t="shared" ref="J1669:J1732" si="53">IF(H1669&lt;&gt;H1668,1,J1668+1)</f>
        <v>1666</v>
      </c>
      <c r="K1669" s="85">
        <f t="shared" si="52"/>
        <v>0</v>
      </c>
    </row>
    <row r="1670" spans="1:11" ht="15.75">
      <c r="A1670" s="100">
        <v>1667</v>
      </c>
      <c r="D1670" s="484">
        <v>162233488</v>
      </c>
      <c r="E1670" s="85" t="s">
        <v>1904</v>
      </c>
      <c r="F1670" s="105" t="s">
        <v>205</v>
      </c>
      <c r="I1670" s="103" t="s">
        <v>78</v>
      </c>
      <c r="J1670" s="85">
        <f t="shared" si="53"/>
        <v>1667</v>
      </c>
      <c r="K1670" s="85">
        <f t="shared" si="52"/>
        <v>0</v>
      </c>
    </row>
    <row r="1671" spans="1:11" ht="15.75">
      <c r="A1671" s="100">
        <v>1668</v>
      </c>
      <c r="D1671" s="484">
        <v>162233489</v>
      </c>
      <c r="E1671" s="85" t="s">
        <v>1709</v>
      </c>
      <c r="F1671" s="105" t="s">
        <v>205</v>
      </c>
      <c r="I1671" s="103" t="s">
        <v>78</v>
      </c>
      <c r="J1671" s="85">
        <f t="shared" si="53"/>
        <v>1668</v>
      </c>
      <c r="K1671" s="85">
        <f t="shared" si="52"/>
        <v>0</v>
      </c>
    </row>
    <row r="1672" spans="1:11" ht="15.75">
      <c r="A1672" s="100">
        <v>1669</v>
      </c>
      <c r="D1672" s="484">
        <v>162236639</v>
      </c>
      <c r="E1672" s="85" t="s">
        <v>1759</v>
      </c>
      <c r="F1672" s="105" t="s">
        <v>205</v>
      </c>
      <c r="I1672" s="103" t="s">
        <v>78</v>
      </c>
      <c r="J1672" s="85">
        <f t="shared" si="53"/>
        <v>1669</v>
      </c>
      <c r="K1672" s="85">
        <f t="shared" si="52"/>
        <v>0</v>
      </c>
    </row>
    <row r="1673" spans="1:11" ht="15.75">
      <c r="A1673" s="100">
        <v>1670</v>
      </c>
      <c r="D1673" s="484">
        <v>162233492</v>
      </c>
      <c r="E1673" s="85" t="s">
        <v>1810</v>
      </c>
      <c r="F1673" s="105" t="s">
        <v>1411</v>
      </c>
      <c r="I1673" s="103" t="s">
        <v>78</v>
      </c>
      <c r="J1673" s="85">
        <f t="shared" si="53"/>
        <v>1670</v>
      </c>
      <c r="K1673" s="85">
        <f t="shared" si="52"/>
        <v>0</v>
      </c>
    </row>
    <row r="1674" spans="1:11" ht="15.75">
      <c r="A1674" s="100">
        <v>1671</v>
      </c>
      <c r="D1674" s="484">
        <v>162233493</v>
      </c>
      <c r="E1674" s="85" t="s">
        <v>1906</v>
      </c>
      <c r="F1674" s="105" t="s">
        <v>211</v>
      </c>
      <c r="I1674" s="103" t="s">
        <v>78</v>
      </c>
      <c r="J1674" s="85">
        <f t="shared" si="53"/>
        <v>1671</v>
      </c>
      <c r="K1674" s="85">
        <f t="shared" si="52"/>
        <v>0</v>
      </c>
    </row>
    <row r="1675" spans="1:11" ht="15.75">
      <c r="A1675" s="100">
        <v>1672</v>
      </c>
      <c r="D1675" s="484">
        <v>162233494</v>
      </c>
      <c r="E1675" s="85" t="s">
        <v>1711</v>
      </c>
      <c r="F1675" s="105" t="s">
        <v>211</v>
      </c>
      <c r="I1675" s="103" t="s">
        <v>78</v>
      </c>
      <c r="J1675" s="85">
        <f t="shared" si="53"/>
        <v>1672</v>
      </c>
      <c r="K1675" s="85">
        <f t="shared" si="52"/>
        <v>0</v>
      </c>
    </row>
    <row r="1676" spans="1:11" ht="15.75">
      <c r="A1676" s="100">
        <v>1673</v>
      </c>
      <c r="D1676" s="484">
        <v>162233495</v>
      </c>
      <c r="E1676" s="85" t="s">
        <v>1907</v>
      </c>
      <c r="F1676" s="105" t="s">
        <v>211</v>
      </c>
      <c r="I1676" s="103" t="s">
        <v>78</v>
      </c>
      <c r="J1676" s="85">
        <f t="shared" si="53"/>
        <v>1673</v>
      </c>
      <c r="K1676" s="85">
        <f t="shared" si="52"/>
        <v>0</v>
      </c>
    </row>
    <row r="1677" spans="1:11" ht="15.75">
      <c r="A1677" s="100">
        <v>1674</v>
      </c>
      <c r="D1677" s="484">
        <v>162233496</v>
      </c>
      <c r="E1677" s="85" t="s">
        <v>1712</v>
      </c>
      <c r="F1677" s="105" t="s">
        <v>211</v>
      </c>
      <c r="I1677" s="103" t="s">
        <v>78</v>
      </c>
      <c r="J1677" s="85">
        <f t="shared" si="53"/>
        <v>1674</v>
      </c>
      <c r="K1677" s="85">
        <f t="shared" si="52"/>
        <v>0</v>
      </c>
    </row>
    <row r="1678" spans="1:11" ht="15.75">
      <c r="A1678" s="100">
        <v>1675</v>
      </c>
      <c r="D1678" s="484">
        <v>162233497</v>
      </c>
      <c r="E1678" s="85" t="s">
        <v>1758</v>
      </c>
      <c r="F1678" s="105" t="s">
        <v>211</v>
      </c>
      <c r="I1678" s="103" t="s">
        <v>78</v>
      </c>
      <c r="J1678" s="85">
        <f t="shared" si="53"/>
        <v>1675</v>
      </c>
      <c r="K1678" s="85">
        <f t="shared" si="52"/>
        <v>0</v>
      </c>
    </row>
    <row r="1679" spans="1:11" ht="15.75">
      <c r="A1679" s="100">
        <v>1676</v>
      </c>
      <c r="D1679" s="484">
        <v>162233498</v>
      </c>
      <c r="E1679" s="85" t="s">
        <v>1811</v>
      </c>
      <c r="F1679" s="105" t="s">
        <v>211</v>
      </c>
      <c r="I1679" s="103" t="s">
        <v>78</v>
      </c>
      <c r="J1679" s="85">
        <f t="shared" si="53"/>
        <v>1676</v>
      </c>
      <c r="K1679" s="85">
        <f t="shared" si="52"/>
        <v>0</v>
      </c>
    </row>
    <row r="1680" spans="1:11" ht="15.75">
      <c r="A1680" s="100">
        <v>1677</v>
      </c>
      <c r="D1680" s="484">
        <v>152232960</v>
      </c>
      <c r="E1680" s="85" t="s">
        <v>529</v>
      </c>
      <c r="F1680" s="105" t="s">
        <v>211</v>
      </c>
      <c r="I1680" s="103" t="s">
        <v>78</v>
      </c>
      <c r="J1680" s="85">
        <f t="shared" si="53"/>
        <v>1677</v>
      </c>
      <c r="K1680" s="85">
        <f t="shared" si="52"/>
        <v>0</v>
      </c>
    </row>
    <row r="1681" spans="1:11" ht="15.75">
      <c r="A1681" s="100">
        <v>1678</v>
      </c>
      <c r="D1681" s="484">
        <v>152232902</v>
      </c>
      <c r="E1681" s="85" t="s">
        <v>281</v>
      </c>
      <c r="F1681" s="105" t="s">
        <v>211</v>
      </c>
      <c r="I1681" s="103" t="s">
        <v>78</v>
      </c>
      <c r="J1681" s="85">
        <f t="shared" si="53"/>
        <v>1678</v>
      </c>
      <c r="K1681" s="85">
        <f t="shared" si="52"/>
        <v>0</v>
      </c>
    </row>
    <row r="1682" spans="1:11" ht="15.75">
      <c r="A1682" s="100">
        <v>1679</v>
      </c>
      <c r="D1682" s="484">
        <v>162233499</v>
      </c>
      <c r="E1682" s="85" t="s">
        <v>560</v>
      </c>
      <c r="F1682" s="105" t="s">
        <v>1362</v>
      </c>
      <c r="I1682" s="103" t="s">
        <v>78</v>
      </c>
      <c r="J1682" s="85">
        <f t="shared" si="53"/>
        <v>1679</v>
      </c>
      <c r="K1682" s="85">
        <f t="shared" si="52"/>
        <v>0</v>
      </c>
    </row>
    <row r="1683" spans="1:11" ht="15.75">
      <c r="A1683" s="100">
        <v>1680</v>
      </c>
      <c r="D1683" s="484">
        <v>162233500</v>
      </c>
      <c r="E1683" s="85" t="s">
        <v>607</v>
      </c>
      <c r="F1683" s="105" t="s">
        <v>751</v>
      </c>
      <c r="I1683" s="103" t="s">
        <v>78</v>
      </c>
      <c r="J1683" s="85">
        <f t="shared" si="53"/>
        <v>1680</v>
      </c>
      <c r="K1683" s="85">
        <f t="shared" si="52"/>
        <v>0</v>
      </c>
    </row>
    <row r="1684" spans="1:11" ht="15.75">
      <c r="A1684" s="100">
        <v>1681</v>
      </c>
      <c r="D1684" s="484">
        <v>162233501</v>
      </c>
      <c r="E1684" s="85" t="s">
        <v>1858</v>
      </c>
      <c r="F1684" s="105" t="s">
        <v>1261</v>
      </c>
      <c r="I1684" s="103" t="s">
        <v>78</v>
      </c>
      <c r="J1684" s="85">
        <f t="shared" si="53"/>
        <v>1681</v>
      </c>
      <c r="K1684" s="85">
        <f t="shared" si="52"/>
        <v>0</v>
      </c>
    </row>
    <row r="1685" spans="1:11" ht="15.75">
      <c r="A1685" s="100">
        <v>1682</v>
      </c>
      <c r="D1685" s="484">
        <v>162233502</v>
      </c>
      <c r="E1685" s="85" t="s">
        <v>1714</v>
      </c>
      <c r="F1685" s="105" t="s">
        <v>1261</v>
      </c>
      <c r="I1685" s="103" t="s">
        <v>78</v>
      </c>
      <c r="J1685" s="85">
        <f t="shared" si="53"/>
        <v>1682</v>
      </c>
      <c r="K1685" s="85">
        <f t="shared" si="52"/>
        <v>0</v>
      </c>
    </row>
    <row r="1686" spans="1:11" ht="15.75">
      <c r="A1686" s="100">
        <v>1683</v>
      </c>
      <c r="D1686" s="484">
        <v>162233503</v>
      </c>
      <c r="E1686" s="85" t="s">
        <v>1572</v>
      </c>
      <c r="F1686" s="105" t="s">
        <v>1261</v>
      </c>
      <c r="I1686" s="103" t="s">
        <v>78</v>
      </c>
      <c r="J1686" s="85">
        <f t="shared" si="53"/>
        <v>1683</v>
      </c>
      <c r="K1686" s="85">
        <f t="shared" si="52"/>
        <v>0</v>
      </c>
    </row>
    <row r="1687" spans="1:11" ht="15.75">
      <c r="A1687" s="100">
        <v>1684</v>
      </c>
      <c r="D1687" s="484">
        <v>162233504</v>
      </c>
      <c r="E1687" s="85" t="s">
        <v>1759</v>
      </c>
      <c r="F1687" s="105" t="s">
        <v>1261</v>
      </c>
      <c r="I1687" s="103" t="s">
        <v>78</v>
      </c>
      <c r="J1687" s="85">
        <f t="shared" si="53"/>
        <v>1684</v>
      </c>
      <c r="K1687" s="85">
        <f t="shared" si="52"/>
        <v>0</v>
      </c>
    </row>
    <row r="1688" spans="1:11" ht="15.75">
      <c r="A1688" s="100">
        <v>1685</v>
      </c>
      <c r="D1688" s="484">
        <v>162233505</v>
      </c>
      <c r="E1688" s="85" t="s">
        <v>1859</v>
      </c>
      <c r="F1688" s="105" t="s">
        <v>146</v>
      </c>
      <c r="I1688" s="103" t="s">
        <v>78</v>
      </c>
      <c r="J1688" s="85">
        <f t="shared" si="53"/>
        <v>1685</v>
      </c>
      <c r="K1688" s="85">
        <f t="shared" si="52"/>
        <v>0</v>
      </c>
    </row>
    <row r="1689" spans="1:11" ht="15.75">
      <c r="A1689" s="100">
        <v>1686</v>
      </c>
      <c r="D1689" s="484">
        <v>162233507</v>
      </c>
      <c r="E1689" s="85" t="s">
        <v>1904</v>
      </c>
      <c r="F1689" s="105" t="s">
        <v>218</v>
      </c>
      <c r="I1689" s="103" t="s">
        <v>78</v>
      </c>
      <c r="J1689" s="85">
        <f t="shared" si="53"/>
        <v>1686</v>
      </c>
      <c r="K1689" s="85">
        <f t="shared" si="52"/>
        <v>0</v>
      </c>
    </row>
    <row r="1690" spans="1:11" ht="15.75">
      <c r="A1690" s="100">
        <v>1687</v>
      </c>
      <c r="D1690" s="484">
        <v>162233508</v>
      </c>
      <c r="E1690" s="85" t="s">
        <v>1910</v>
      </c>
      <c r="F1690" s="105" t="s">
        <v>218</v>
      </c>
      <c r="I1690" s="103" t="s">
        <v>78</v>
      </c>
      <c r="J1690" s="85">
        <f t="shared" si="53"/>
        <v>1687</v>
      </c>
      <c r="K1690" s="85">
        <f t="shared" si="52"/>
        <v>0</v>
      </c>
    </row>
    <row r="1691" spans="1:11" ht="15.75">
      <c r="A1691" s="100">
        <v>1688</v>
      </c>
      <c r="D1691" s="484">
        <v>162233511</v>
      </c>
      <c r="E1691" s="85" t="s">
        <v>1761</v>
      </c>
      <c r="F1691" s="105" t="s">
        <v>218</v>
      </c>
      <c r="I1691" s="103" t="s">
        <v>78</v>
      </c>
      <c r="J1691" s="85">
        <f t="shared" si="53"/>
        <v>1688</v>
      </c>
      <c r="K1691" s="85">
        <f t="shared" si="52"/>
        <v>0</v>
      </c>
    </row>
    <row r="1692" spans="1:11" ht="15.75">
      <c r="A1692" s="100">
        <v>1689</v>
      </c>
      <c r="D1692" s="484">
        <v>162236505</v>
      </c>
      <c r="E1692" s="85" t="s">
        <v>1715</v>
      </c>
      <c r="F1692" s="105" t="s">
        <v>218</v>
      </c>
      <c r="I1692" s="103" t="s">
        <v>78</v>
      </c>
      <c r="J1692" s="85">
        <f t="shared" si="53"/>
        <v>1689</v>
      </c>
      <c r="K1692" s="85">
        <f t="shared" si="52"/>
        <v>0</v>
      </c>
    </row>
    <row r="1693" spans="1:11" ht="15.75">
      <c r="A1693" s="100">
        <v>1690</v>
      </c>
      <c r="D1693" s="484">
        <v>162233512</v>
      </c>
      <c r="E1693" s="85" t="s">
        <v>880</v>
      </c>
      <c r="F1693" s="105" t="s">
        <v>601</v>
      </c>
      <c r="I1693" s="103" t="s">
        <v>78</v>
      </c>
      <c r="J1693" s="85">
        <f t="shared" si="53"/>
        <v>1690</v>
      </c>
      <c r="K1693" s="85">
        <f t="shared" si="52"/>
        <v>0</v>
      </c>
    </row>
    <row r="1694" spans="1:11" ht="15.75">
      <c r="A1694" s="100">
        <v>1691</v>
      </c>
      <c r="D1694" s="484">
        <v>162233514</v>
      </c>
      <c r="E1694" s="85" t="s">
        <v>1911</v>
      </c>
      <c r="F1694" s="105" t="s">
        <v>221</v>
      </c>
      <c r="I1694" s="103" t="s">
        <v>78</v>
      </c>
      <c r="J1694" s="85">
        <f t="shared" si="53"/>
        <v>1691</v>
      </c>
      <c r="K1694" s="85">
        <f t="shared" si="52"/>
        <v>0</v>
      </c>
    </row>
    <row r="1695" spans="1:11" ht="15.75">
      <c r="A1695" s="100">
        <v>1692</v>
      </c>
      <c r="D1695" s="484">
        <v>162233515</v>
      </c>
      <c r="E1695" s="85" t="s">
        <v>117</v>
      </c>
      <c r="F1695" s="105" t="s">
        <v>224</v>
      </c>
      <c r="I1695" s="103" t="s">
        <v>78</v>
      </c>
      <c r="J1695" s="85">
        <f t="shared" si="53"/>
        <v>1692</v>
      </c>
      <c r="K1695" s="85">
        <f t="shared" si="52"/>
        <v>0</v>
      </c>
    </row>
    <row r="1696" spans="1:11" ht="15.75">
      <c r="A1696" s="100">
        <v>1693</v>
      </c>
      <c r="D1696" s="484">
        <v>162233516</v>
      </c>
      <c r="E1696" s="85" t="s">
        <v>1912</v>
      </c>
      <c r="F1696" s="105" t="s">
        <v>224</v>
      </c>
      <c r="I1696" s="103" t="s">
        <v>78</v>
      </c>
      <c r="J1696" s="85">
        <f t="shared" si="53"/>
        <v>1693</v>
      </c>
      <c r="K1696" s="85">
        <f t="shared" si="52"/>
        <v>0</v>
      </c>
    </row>
    <row r="1697" spans="1:11" ht="15.75">
      <c r="A1697" s="100">
        <v>1694</v>
      </c>
      <c r="D1697" s="484">
        <v>162233517</v>
      </c>
      <c r="E1697" s="85" t="s">
        <v>1914</v>
      </c>
      <c r="F1697" s="105" t="s">
        <v>224</v>
      </c>
      <c r="I1697" s="103" t="s">
        <v>78</v>
      </c>
      <c r="J1697" s="85">
        <f t="shared" si="53"/>
        <v>1694</v>
      </c>
      <c r="K1697" s="85">
        <f t="shared" si="52"/>
        <v>0</v>
      </c>
    </row>
    <row r="1698" spans="1:11" ht="15.75">
      <c r="A1698" s="100">
        <v>1695</v>
      </c>
      <c r="D1698" s="484">
        <v>162233518</v>
      </c>
      <c r="E1698" s="85" t="s">
        <v>1872</v>
      </c>
      <c r="F1698" s="105" t="s">
        <v>1915</v>
      </c>
      <c r="I1698" s="103" t="s">
        <v>78</v>
      </c>
      <c r="J1698" s="85">
        <f t="shared" si="53"/>
        <v>1695</v>
      </c>
      <c r="K1698" s="85">
        <f t="shared" si="52"/>
        <v>0</v>
      </c>
    </row>
    <row r="1699" spans="1:11" ht="15.75">
      <c r="A1699" s="100">
        <v>1696</v>
      </c>
      <c r="D1699" s="484">
        <v>142234644</v>
      </c>
      <c r="E1699" s="85" t="s">
        <v>3108</v>
      </c>
      <c r="F1699" s="105" t="s">
        <v>3109</v>
      </c>
      <c r="I1699" s="103" t="s">
        <v>78</v>
      </c>
      <c r="J1699" s="85">
        <f t="shared" si="53"/>
        <v>1696</v>
      </c>
      <c r="K1699" s="85">
        <f t="shared" si="52"/>
        <v>0</v>
      </c>
    </row>
    <row r="1700" spans="1:11" ht="15.75">
      <c r="A1700" s="100">
        <v>1697</v>
      </c>
      <c r="D1700" s="484">
        <v>162233521</v>
      </c>
      <c r="E1700" s="85" t="s">
        <v>210</v>
      </c>
      <c r="F1700" s="105" t="s">
        <v>339</v>
      </c>
      <c r="I1700" s="103" t="s">
        <v>78</v>
      </c>
      <c r="J1700" s="85">
        <f t="shared" si="53"/>
        <v>1697</v>
      </c>
      <c r="K1700" s="85">
        <f t="shared" si="52"/>
        <v>0</v>
      </c>
    </row>
    <row r="1701" spans="1:11" ht="15.75">
      <c r="A1701" s="100">
        <v>1698</v>
      </c>
      <c r="D1701" s="484">
        <v>162233522</v>
      </c>
      <c r="E1701" s="85" t="s">
        <v>1917</v>
      </c>
      <c r="F1701" s="105" t="s">
        <v>1918</v>
      </c>
      <c r="I1701" s="103" t="s">
        <v>78</v>
      </c>
      <c r="J1701" s="85">
        <f t="shared" si="53"/>
        <v>1698</v>
      </c>
      <c r="K1701" s="85">
        <f t="shared" si="52"/>
        <v>0</v>
      </c>
    </row>
    <row r="1702" spans="1:11" ht="15.75">
      <c r="A1702" s="100">
        <v>1699</v>
      </c>
      <c r="D1702" s="484">
        <v>162233523</v>
      </c>
      <c r="E1702" s="85" t="s">
        <v>1267</v>
      </c>
      <c r="F1702" s="105" t="s">
        <v>235</v>
      </c>
      <c r="I1702" s="103" t="s">
        <v>78</v>
      </c>
      <c r="J1702" s="85">
        <f t="shared" si="53"/>
        <v>1699</v>
      </c>
      <c r="K1702" s="85">
        <f t="shared" si="52"/>
        <v>0</v>
      </c>
    </row>
    <row r="1703" spans="1:11" ht="15.75">
      <c r="A1703" s="100">
        <v>1700</v>
      </c>
      <c r="D1703" s="484">
        <v>152232953</v>
      </c>
      <c r="E1703" s="85" t="s">
        <v>3110</v>
      </c>
      <c r="F1703" s="105" t="s">
        <v>238</v>
      </c>
      <c r="I1703" s="103" t="s">
        <v>78</v>
      </c>
      <c r="J1703" s="85">
        <f t="shared" si="53"/>
        <v>1700</v>
      </c>
      <c r="K1703" s="85">
        <f t="shared" si="52"/>
        <v>0</v>
      </c>
    </row>
    <row r="1704" spans="1:11" ht="15.75">
      <c r="A1704" s="100">
        <v>1701</v>
      </c>
      <c r="D1704" s="484">
        <v>162233525</v>
      </c>
      <c r="E1704" s="85" t="s">
        <v>1074</v>
      </c>
      <c r="F1704" s="105" t="s">
        <v>614</v>
      </c>
      <c r="I1704" s="103" t="s">
        <v>78</v>
      </c>
      <c r="J1704" s="85">
        <f t="shared" si="53"/>
        <v>1701</v>
      </c>
      <c r="K1704" s="85">
        <f t="shared" si="52"/>
        <v>0</v>
      </c>
    </row>
    <row r="1705" spans="1:11" ht="15.75">
      <c r="A1705" s="100">
        <v>1702</v>
      </c>
      <c r="D1705" s="484">
        <v>162233526</v>
      </c>
      <c r="E1705" s="85" t="s">
        <v>1860</v>
      </c>
      <c r="F1705" s="105" t="s">
        <v>241</v>
      </c>
      <c r="I1705" s="103" t="s">
        <v>78</v>
      </c>
      <c r="J1705" s="85">
        <f t="shared" si="53"/>
        <v>1702</v>
      </c>
      <c r="K1705" s="85">
        <f t="shared" si="52"/>
        <v>0</v>
      </c>
    </row>
    <row r="1706" spans="1:11" ht="15.75">
      <c r="A1706" s="100">
        <v>1703</v>
      </c>
      <c r="D1706" s="484">
        <v>162233528</v>
      </c>
      <c r="E1706" s="85" t="s">
        <v>482</v>
      </c>
      <c r="F1706" s="105" t="s">
        <v>444</v>
      </c>
      <c r="I1706" s="103" t="s">
        <v>78</v>
      </c>
      <c r="J1706" s="85">
        <f t="shared" si="53"/>
        <v>1703</v>
      </c>
      <c r="K1706" s="85">
        <f t="shared" si="52"/>
        <v>0</v>
      </c>
    </row>
    <row r="1707" spans="1:11" ht="15.75">
      <c r="A1707" s="100">
        <v>1704</v>
      </c>
      <c r="D1707" s="484">
        <v>162233529</v>
      </c>
      <c r="E1707" s="85" t="s">
        <v>1460</v>
      </c>
      <c r="F1707" s="105" t="s">
        <v>112</v>
      </c>
      <c r="I1707" s="103" t="s">
        <v>78</v>
      </c>
      <c r="J1707" s="85">
        <f t="shared" si="53"/>
        <v>1704</v>
      </c>
      <c r="K1707" s="85">
        <f t="shared" si="52"/>
        <v>0</v>
      </c>
    </row>
    <row r="1708" spans="1:11" ht="15.75">
      <c r="A1708" s="100">
        <v>1705</v>
      </c>
      <c r="D1708" s="484">
        <v>132234867</v>
      </c>
      <c r="E1708" s="85" t="s">
        <v>3111</v>
      </c>
      <c r="F1708" s="105" t="s">
        <v>3086</v>
      </c>
      <c r="I1708" s="103" t="s">
        <v>78</v>
      </c>
      <c r="J1708" s="85">
        <f t="shared" si="53"/>
        <v>1705</v>
      </c>
      <c r="K1708" s="85">
        <f t="shared" si="52"/>
        <v>0</v>
      </c>
    </row>
    <row r="1709" spans="1:11" ht="15.75">
      <c r="A1709" s="100">
        <v>1706</v>
      </c>
      <c r="D1709" s="484">
        <v>162233530</v>
      </c>
      <c r="E1709" s="85" t="s">
        <v>1717</v>
      </c>
      <c r="F1709" s="105" t="s">
        <v>1033</v>
      </c>
      <c r="I1709" s="103" t="s">
        <v>78</v>
      </c>
      <c r="J1709" s="85">
        <f t="shared" si="53"/>
        <v>1706</v>
      </c>
      <c r="K1709" s="85">
        <f t="shared" si="52"/>
        <v>0</v>
      </c>
    </row>
    <row r="1710" spans="1:11" ht="15.75">
      <c r="A1710" s="100">
        <v>1707</v>
      </c>
      <c r="D1710" s="484">
        <v>162236640</v>
      </c>
      <c r="E1710" s="85" t="s">
        <v>1718</v>
      </c>
      <c r="F1710" s="105" t="s">
        <v>1207</v>
      </c>
      <c r="I1710" s="103" t="s">
        <v>78</v>
      </c>
      <c r="J1710" s="85">
        <f t="shared" si="53"/>
        <v>1707</v>
      </c>
      <c r="K1710" s="85">
        <f t="shared" si="52"/>
        <v>0</v>
      </c>
    </row>
    <row r="1711" spans="1:11" ht="15.75">
      <c r="A1711" s="100">
        <v>1708</v>
      </c>
      <c r="D1711" s="484">
        <v>162233532</v>
      </c>
      <c r="E1711" s="85" t="s">
        <v>1920</v>
      </c>
      <c r="F1711" s="105" t="s">
        <v>617</v>
      </c>
      <c r="I1711" s="103" t="s">
        <v>78</v>
      </c>
      <c r="J1711" s="85">
        <f t="shared" si="53"/>
        <v>1708</v>
      </c>
      <c r="K1711" s="85">
        <f t="shared" si="52"/>
        <v>0</v>
      </c>
    </row>
    <row r="1712" spans="1:11" ht="15.75">
      <c r="A1712" s="100">
        <v>1709</v>
      </c>
      <c r="D1712" s="484">
        <v>162233533</v>
      </c>
      <c r="E1712" s="85" t="s">
        <v>1815</v>
      </c>
      <c r="F1712" s="105" t="s">
        <v>1145</v>
      </c>
      <c r="I1712" s="103" t="s">
        <v>78</v>
      </c>
      <c r="J1712" s="85">
        <f t="shared" si="53"/>
        <v>1709</v>
      </c>
      <c r="K1712" s="85">
        <f t="shared" si="52"/>
        <v>0</v>
      </c>
    </row>
    <row r="1713" spans="1:11" ht="15.75">
      <c r="A1713" s="100">
        <v>1710</v>
      </c>
      <c r="D1713" s="484">
        <v>162236506</v>
      </c>
      <c r="E1713" s="85" t="s">
        <v>204</v>
      </c>
      <c r="F1713" s="105" t="s">
        <v>246</v>
      </c>
      <c r="I1713" s="103" t="s">
        <v>78</v>
      </c>
      <c r="J1713" s="85">
        <f t="shared" si="53"/>
        <v>1710</v>
      </c>
      <c r="K1713" s="85">
        <f t="shared" si="52"/>
        <v>0</v>
      </c>
    </row>
    <row r="1714" spans="1:11" ht="15.75">
      <c r="A1714" s="100">
        <v>1711</v>
      </c>
      <c r="D1714" s="484">
        <v>162233534</v>
      </c>
      <c r="E1714" s="85" t="s">
        <v>1720</v>
      </c>
      <c r="F1714" s="105" t="s">
        <v>1721</v>
      </c>
      <c r="I1714" s="103" t="s">
        <v>78</v>
      </c>
      <c r="J1714" s="85">
        <f t="shared" si="53"/>
        <v>1711</v>
      </c>
      <c r="K1714" s="85">
        <f t="shared" si="52"/>
        <v>0</v>
      </c>
    </row>
    <row r="1715" spans="1:11" ht="15.75">
      <c r="A1715" s="100">
        <v>1712</v>
      </c>
      <c r="D1715" s="484">
        <v>162233535</v>
      </c>
      <c r="E1715" s="85" t="s">
        <v>1764</v>
      </c>
      <c r="F1715" s="105" t="s">
        <v>139</v>
      </c>
      <c r="I1715" s="103" t="s">
        <v>78</v>
      </c>
      <c r="J1715" s="85">
        <f t="shared" si="53"/>
        <v>1712</v>
      </c>
      <c r="K1715" s="85">
        <f t="shared" si="52"/>
        <v>0</v>
      </c>
    </row>
    <row r="1716" spans="1:11" ht="15.75">
      <c r="A1716" s="100">
        <v>1713</v>
      </c>
      <c r="D1716" s="484">
        <v>162233537</v>
      </c>
      <c r="E1716" s="85" t="s">
        <v>1149</v>
      </c>
      <c r="F1716" s="105" t="s">
        <v>139</v>
      </c>
      <c r="I1716" s="103" t="s">
        <v>78</v>
      </c>
      <c r="J1716" s="85">
        <f t="shared" si="53"/>
        <v>1713</v>
      </c>
      <c r="K1716" s="85">
        <f t="shared" si="52"/>
        <v>0</v>
      </c>
    </row>
    <row r="1717" spans="1:11" ht="15.75">
      <c r="A1717" s="100">
        <v>1714</v>
      </c>
      <c r="D1717" s="484">
        <v>152232891</v>
      </c>
      <c r="E1717" s="85" t="s">
        <v>793</v>
      </c>
      <c r="F1717" s="105" t="s">
        <v>139</v>
      </c>
      <c r="I1717" s="103" t="s">
        <v>78</v>
      </c>
      <c r="J1717" s="85">
        <f t="shared" si="53"/>
        <v>1714</v>
      </c>
      <c r="K1717" s="85">
        <f t="shared" si="52"/>
        <v>0</v>
      </c>
    </row>
    <row r="1718" spans="1:11" ht="15.75">
      <c r="A1718" s="100">
        <v>1715</v>
      </c>
      <c r="D1718" s="484">
        <v>162233539</v>
      </c>
      <c r="E1718" s="85" t="s">
        <v>2316</v>
      </c>
      <c r="F1718" s="105" t="s">
        <v>342</v>
      </c>
      <c r="I1718" s="103" t="s">
        <v>78</v>
      </c>
      <c r="J1718" s="85">
        <f t="shared" si="53"/>
        <v>1715</v>
      </c>
      <c r="K1718" s="85">
        <f t="shared" si="52"/>
        <v>0</v>
      </c>
    </row>
    <row r="1719" spans="1:11" ht="15.75">
      <c r="A1719" s="100">
        <v>1716</v>
      </c>
      <c r="D1719" s="484">
        <v>162233540</v>
      </c>
      <c r="E1719" s="85" t="s">
        <v>1765</v>
      </c>
      <c r="F1719" s="105" t="s">
        <v>342</v>
      </c>
      <c r="I1719" s="103" t="s">
        <v>78</v>
      </c>
      <c r="J1719" s="85">
        <f t="shared" si="53"/>
        <v>1716</v>
      </c>
      <c r="K1719" s="85">
        <f t="shared" si="52"/>
        <v>0</v>
      </c>
    </row>
    <row r="1720" spans="1:11" ht="15.75">
      <c r="A1720" s="100">
        <v>1717</v>
      </c>
      <c r="D1720" s="484">
        <v>162233541</v>
      </c>
      <c r="E1720" s="85" t="s">
        <v>1198</v>
      </c>
      <c r="F1720" s="105" t="s">
        <v>622</v>
      </c>
      <c r="I1720" s="103" t="s">
        <v>78</v>
      </c>
      <c r="J1720" s="85">
        <f t="shared" si="53"/>
        <v>1717</v>
      </c>
      <c r="K1720" s="85">
        <f t="shared" si="52"/>
        <v>0</v>
      </c>
    </row>
    <row r="1721" spans="1:11" ht="15.75">
      <c r="A1721" s="100">
        <v>1718</v>
      </c>
      <c r="D1721" s="484">
        <v>162233543</v>
      </c>
      <c r="E1721" s="85" t="s">
        <v>1766</v>
      </c>
      <c r="F1721" s="105" t="s">
        <v>1089</v>
      </c>
      <c r="I1721" s="103" t="s">
        <v>78</v>
      </c>
      <c r="J1721" s="85">
        <f t="shared" si="53"/>
        <v>1718</v>
      </c>
      <c r="K1721" s="85">
        <f t="shared" si="52"/>
        <v>0</v>
      </c>
    </row>
    <row r="1722" spans="1:11" ht="15.75">
      <c r="A1722" s="100">
        <v>1719</v>
      </c>
      <c r="D1722" s="484">
        <v>162233544</v>
      </c>
      <c r="E1722" s="85" t="s">
        <v>1816</v>
      </c>
      <c r="F1722" s="105" t="s">
        <v>453</v>
      </c>
      <c r="I1722" s="103" t="s">
        <v>78</v>
      </c>
      <c r="J1722" s="85">
        <f t="shared" si="53"/>
        <v>1719</v>
      </c>
      <c r="K1722" s="85">
        <f t="shared" si="52"/>
        <v>0</v>
      </c>
    </row>
    <row r="1723" spans="1:11" ht="15.75">
      <c r="A1723" s="100">
        <v>1720</v>
      </c>
      <c r="D1723" s="484">
        <v>162233545</v>
      </c>
      <c r="E1723" s="85" t="s">
        <v>1863</v>
      </c>
      <c r="F1723" s="105" t="s">
        <v>455</v>
      </c>
      <c r="I1723" s="103" t="s">
        <v>78</v>
      </c>
      <c r="J1723" s="85">
        <f t="shared" si="53"/>
        <v>1720</v>
      </c>
      <c r="K1723" s="85">
        <f t="shared" si="52"/>
        <v>0</v>
      </c>
    </row>
    <row r="1724" spans="1:11" ht="15.75">
      <c r="A1724" s="100">
        <v>1721</v>
      </c>
      <c r="D1724" s="484">
        <v>162233546</v>
      </c>
      <c r="E1724" s="85" t="s">
        <v>1723</v>
      </c>
      <c r="F1724" s="105" t="s">
        <v>767</v>
      </c>
      <c r="I1724" s="103" t="s">
        <v>78</v>
      </c>
      <c r="J1724" s="85">
        <f t="shared" si="53"/>
        <v>1721</v>
      </c>
      <c r="K1724" s="85">
        <f t="shared" si="52"/>
        <v>0</v>
      </c>
    </row>
    <row r="1725" spans="1:11" ht="15.75">
      <c r="A1725" s="100">
        <v>1722</v>
      </c>
      <c r="D1725" s="484">
        <v>162233547</v>
      </c>
      <c r="E1725" s="85" t="s">
        <v>1767</v>
      </c>
      <c r="F1725" s="105" t="s">
        <v>1768</v>
      </c>
      <c r="I1725" s="103" t="s">
        <v>78</v>
      </c>
      <c r="J1725" s="85">
        <f t="shared" si="53"/>
        <v>1722</v>
      </c>
      <c r="K1725" s="85">
        <f t="shared" si="52"/>
        <v>0</v>
      </c>
    </row>
    <row r="1726" spans="1:11" ht="15.75">
      <c r="A1726" s="100">
        <v>1723</v>
      </c>
      <c r="D1726" s="484">
        <v>162233549</v>
      </c>
      <c r="E1726" s="85" t="s">
        <v>3112</v>
      </c>
      <c r="F1726" s="105" t="s">
        <v>459</v>
      </c>
      <c r="I1726" s="103" t="s">
        <v>78</v>
      </c>
      <c r="J1726" s="85">
        <f t="shared" si="53"/>
        <v>1723</v>
      </c>
      <c r="K1726" s="85">
        <f t="shared" si="52"/>
        <v>0</v>
      </c>
    </row>
    <row r="1727" spans="1:11" ht="15.75">
      <c r="A1727" s="100">
        <v>1724</v>
      </c>
      <c r="D1727" s="484">
        <v>162233551</v>
      </c>
      <c r="E1727" s="85" t="s">
        <v>1724</v>
      </c>
      <c r="F1727" s="105" t="s">
        <v>1725</v>
      </c>
      <c r="I1727" s="103" t="s">
        <v>78</v>
      </c>
      <c r="J1727" s="85">
        <f t="shared" si="53"/>
        <v>1724</v>
      </c>
      <c r="K1727" s="85">
        <f t="shared" si="52"/>
        <v>0</v>
      </c>
    </row>
    <row r="1728" spans="1:11" ht="15.75">
      <c r="A1728" s="100">
        <v>1725</v>
      </c>
      <c r="D1728" s="484">
        <v>142234545</v>
      </c>
      <c r="E1728" s="85" t="s">
        <v>3113</v>
      </c>
      <c r="F1728" s="105" t="s">
        <v>3114</v>
      </c>
      <c r="I1728" s="103" t="s">
        <v>78</v>
      </c>
      <c r="J1728" s="85">
        <f t="shared" si="53"/>
        <v>1725</v>
      </c>
      <c r="K1728" s="85">
        <f t="shared" si="52"/>
        <v>0</v>
      </c>
    </row>
    <row r="1729" spans="1:11" ht="15.75">
      <c r="A1729" s="100">
        <v>1726</v>
      </c>
      <c r="D1729" s="484">
        <v>152232887</v>
      </c>
      <c r="E1729" s="85" t="s">
        <v>1921</v>
      </c>
      <c r="F1729" s="105" t="s">
        <v>345</v>
      </c>
      <c r="I1729" s="103" t="s">
        <v>78</v>
      </c>
      <c r="J1729" s="85">
        <f t="shared" si="53"/>
        <v>1726</v>
      </c>
      <c r="K1729" s="85">
        <f t="shared" si="52"/>
        <v>0</v>
      </c>
    </row>
    <row r="1730" spans="1:11" ht="15.75">
      <c r="A1730" s="100">
        <v>1727</v>
      </c>
      <c r="D1730" s="484">
        <v>162233553</v>
      </c>
      <c r="E1730" s="85" t="s">
        <v>1008</v>
      </c>
      <c r="F1730" s="105" t="s">
        <v>835</v>
      </c>
      <c r="I1730" s="103" t="s">
        <v>78</v>
      </c>
      <c r="J1730" s="85">
        <f t="shared" si="53"/>
        <v>1727</v>
      </c>
      <c r="K1730" s="85">
        <f t="shared" si="52"/>
        <v>0</v>
      </c>
    </row>
    <row r="1731" spans="1:11" ht="15.75">
      <c r="A1731" s="100">
        <v>1728</v>
      </c>
      <c r="D1731" s="484">
        <v>162233554</v>
      </c>
      <c r="E1731" s="85" t="s">
        <v>918</v>
      </c>
      <c r="F1731" s="105" t="s">
        <v>835</v>
      </c>
      <c r="I1731" s="103" t="s">
        <v>78</v>
      </c>
      <c r="J1731" s="85">
        <f t="shared" si="53"/>
        <v>1728</v>
      </c>
      <c r="K1731" s="85">
        <f t="shared" si="52"/>
        <v>0</v>
      </c>
    </row>
    <row r="1732" spans="1:11" ht="15.75">
      <c r="A1732" s="100">
        <v>1729</v>
      </c>
      <c r="D1732" s="484">
        <v>162233555</v>
      </c>
      <c r="E1732" s="85" t="s">
        <v>884</v>
      </c>
      <c r="F1732" s="105" t="s">
        <v>464</v>
      </c>
      <c r="I1732" s="103" t="s">
        <v>78</v>
      </c>
      <c r="J1732" s="85">
        <f t="shared" si="53"/>
        <v>1729</v>
      </c>
      <c r="K1732" s="85">
        <f t="shared" ref="K1732:K1795" si="54">COUNTIF($D$4:$D$889,D1732)</f>
        <v>0</v>
      </c>
    </row>
    <row r="1733" spans="1:11" ht="15.75">
      <c r="A1733" s="100">
        <v>1730</v>
      </c>
      <c r="D1733" s="484">
        <v>142234945</v>
      </c>
      <c r="E1733" s="85" t="s">
        <v>3115</v>
      </c>
      <c r="F1733" s="105" t="s">
        <v>3116</v>
      </c>
      <c r="I1733" s="103" t="s">
        <v>78</v>
      </c>
      <c r="J1733" s="85">
        <f t="shared" ref="J1733:J1796" si="55">IF(H1733&lt;&gt;H1732,1,J1732+1)</f>
        <v>1730</v>
      </c>
      <c r="K1733" s="85">
        <f t="shared" si="54"/>
        <v>0</v>
      </c>
    </row>
    <row r="1734" spans="1:11" ht="15.75">
      <c r="A1734" s="100">
        <v>1731</v>
      </c>
      <c r="D1734" s="484">
        <v>162233556</v>
      </c>
      <c r="E1734" s="85" t="s">
        <v>1818</v>
      </c>
      <c r="F1734" s="105" t="s">
        <v>257</v>
      </c>
      <c r="I1734" s="103" t="s">
        <v>78</v>
      </c>
      <c r="J1734" s="85">
        <f t="shared" si="55"/>
        <v>1731</v>
      </c>
      <c r="K1734" s="85">
        <f t="shared" si="54"/>
        <v>0</v>
      </c>
    </row>
    <row r="1735" spans="1:11" ht="15.75">
      <c r="A1735" s="100">
        <v>1732</v>
      </c>
      <c r="D1735" s="484">
        <v>162233557</v>
      </c>
      <c r="E1735" s="85" t="s">
        <v>1865</v>
      </c>
      <c r="F1735" s="105" t="s">
        <v>257</v>
      </c>
      <c r="I1735" s="103" t="s">
        <v>78</v>
      </c>
      <c r="J1735" s="85">
        <f t="shared" si="55"/>
        <v>1732</v>
      </c>
      <c r="K1735" s="85">
        <f t="shared" si="54"/>
        <v>0</v>
      </c>
    </row>
    <row r="1736" spans="1:11" ht="15.75">
      <c r="A1736" s="100">
        <v>1733</v>
      </c>
      <c r="D1736" s="484">
        <v>162233558</v>
      </c>
      <c r="E1736" s="85" t="s">
        <v>1726</v>
      </c>
      <c r="F1736" s="105" t="s">
        <v>1096</v>
      </c>
      <c r="I1736" s="103" t="s">
        <v>78</v>
      </c>
      <c r="J1736" s="85">
        <f t="shared" si="55"/>
        <v>1733</v>
      </c>
      <c r="K1736" s="85">
        <f t="shared" si="54"/>
        <v>0</v>
      </c>
    </row>
    <row r="1737" spans="1:11" ht="15.75">
      <c r="A1737" s="100">
        <v>1734</v>
      </c>
      <c r="D1737" s="484">
        <v>162233559</v>
      </c>
      <c r="E1737" s="85" t="s">
        <v>560</v>
      </c>
      <c r="F1737" s="105" t="s">
        <v>259</v>
      </c>
      <c r="I1737" s="103" t="s">
        <v>78</v>
      </c>
      <c r="J1737" s="85">
        <f t="shared" si="55"/>
        <v>1734</v>
      </c>
      <c r="K1737" s="85">
        <f t="shared" si="54"/>
        <v>0</v>
      </c>
    </row>
    <row r="1738" spans="1:11" ht="15.75">
      <c r="A1738" s="100">
        <v>1735</v>
      </c>
      <c r="D1738" s="484">
        <v>152232962</v>
      </c>
      <c r="E1738" s="85" t="s">
        <v>1356</v>
      </c>
      <c r="F1738" s="105" t="s">
        <v>259</v>
      </c>
      <c r="I1738" s="103" t="s">
        <v>78</v>
      </c>
      <c r="J1738" s="85">
        <f t="shared" si="55"/>
        <v>1735</v>
      </c>
      <c r="K1738" s="85">
        <f t="shared" si="54"/>
        <v>0</v>
      </c>
    </row>
    <row r="1739" spans="1:11" ht="15.75">
      <c r="A1739" s="100">
        <v>1736</v>
      </c>
      <c r="D1739" s="484">
        <v>162233561</v>
      </c>
      <c r="E1739" s="85" t="s">
        <v>1820</v>
      </c>
      <c r="F1739" s="105" t="s">
        <v>262</v>
      </c>
      <c r="I1739" s="103" t="s">
        <v>78</v>
      </c>
      <c r="J1739" s="85">
        <f t="shared" si="55"/>
        <v>1736</v>
      </c>
      <c r="K1739" s="85">
        <f t="shared" si="54"/>
        <v>0</v>
      </c>
    </row>
    <row r="1740" spans="1:11" ht="15.75">
      <c r="A1740" s="100">
        <v>1737</v>
      </c>
      <c r="D1740" s="484">
        <v>162233562</v>
      </c>
      <c r="E1740" s="85" t="s">
        <v>1770</v>
      </c>
      <c r="F1740" s="105" t="s">
        <v>121</v>
      </c>
      <c r="I1740" s="103" t="s">
        <v>78</v>
      </c>
      <c r="J1740" s="85">
        <f t="shared" si="55"/>
        <v>1737</v>
      </c>
      <c r="K1740" s="85">
        <f t="shared" si="54"/>
        <v>0</v>
      </c>
    </row>
    <row r="1741" spans="1:11" ht="15.75">
      <c r="A1741" s="100">
        <v>1738</v>
      </c>
      <c r="D1741" s="484">
        <v>162233563</v>
      </c>
      <c r="E1741" s="85" t="s">
        <v>1728</v>
      </c>
      <c r="F1741" s="105" t="s">
        <v>121</v>
      </c>
      <c r="I1741" s="103" t="s">
        <v>78</v>
      </c>
      <c r="J1741" s="85">
        <f t="shared" si="55"/>
        <v>1738</v>
      </c>
      <c r="K1741" s="85">
        <f t="shared" si="54"/>
        <v>0</v>
      </c>
    </row>
    <row r="1742" spans="1:11" ht="15.75">
      <c r="A1742" s="100">
        <v>1739</v>
      </c>
      <c r="D1742" s="484">
        <v>162233565</v>
      </c>
      <c r="E1742" s="85" t="s">
        <v>1867</v>
      </c>
      <c r="F1742" s="105" t="s">
        <v>121</v>
      </c>
      <c r="I1742" s="103" t="s">
        <v>78</v>
      </c>
      <c r="J1742" s="85">
        <f t="shared" si="55"/>
        <v>1739</v>
      </c>
      <c r="K1742" s="85">
        <f t="shared" si="54"/>
        <v>0</v>
      </c>
    </row>
    <row r="1743" spans="1:11" ht="15.75">
      <c r="A1743" s="100">
        <v>1740</v>
      </c>
      <c r="D1743" s="484">
        <v>162236915</v>
      </c>
      <c r="E1743" s="85" t="s">
        <v>989</v>
      </c>
      <c r="F1743" s="105" t="s">
        <v>121</v>
      </c>
      <c r="I1743" s="103" t="s">
        <v>78</v>
      </c>
      <c r="J1743" s="85">
        <f t="shared" si="55"/>
        <v>1740</v>
      </c>
      <c r="K1743" s="85">
        <f t="shared" si="54"/>
        <v>0</v>
      </c>
    </row>
    <row r="1744" spans="1:11" ht="15.75">
      <c r="A1744" s="100">
        <v>1741</v>
      </c>
      <c r="D1744" s="484">
        <v>162237347</v>
      </c>
      <c r="E1744" s="85" t="s">
        <v>1922</v>
      </c>
      <c r="F1744" s="105" t="s">
        <v>121</v>
      </c>
      <c r="I1744" s="103" t="s">
        <v>78</v>
      </c>
      <c r="J1744" s="85">
        <f t="shared" si="55"/>
        <v>1741</v>
      </c>
      <c r="K1744" s="85">
        <f t="shared" si="54"/>
        <v>0</v>
      </c>
    </row>
    <row r="1745" spans="1:11" ht="15.75">
      <c r="A1745" s="100">
        <v>1742</v>
      </c>
      <c r="D1745" s="484">
        <v>152233012</v>
      </c>
      <c r="E1745" s="85" t="s">
        <v>120</v>
      </c>
      <c r="F1745" s="105" t="s">
        <v>121</v>
      </c>
      <c r="I1745" s="103" t="s">
        <v>78</v>
      </c>
      <c r="J1745" s="85">
        <f t="shared" si="55"/>
        <v>1742</v>
      </c>
      <c r="K1745" s="85">
        <f t="shared" si="54"/>
        <v>0</v>
      </c>
    </row>
    <row r="1746" spans="1:11" ht="15.75">
      <c r="A1746" s="100">
        <v>1743</v>
      </c>
      <c r="D1746" s="484">
        <v>162233567</v>
      </c>
      <c r="E1746" s="85" t="s">
        <v>1822</v>
      </c>
      <c r="F1746" s="105" t="s">
        <v>361</v>
      </c>
      <c r="I1746" s="103" t="s">
        <v>78</v>
      </c>
      <c r="J1746" s="85">
        <f t="shared" si="55"/>
        <v>1743</v>
      </c>
      <c r="K1746" s="85">
        <f t="shared" si="54"/>
        <v>0</v>
      </c>
    </row>
    <row r="1747" spans="1:11" ht="15.75">
      <c r="A1747" s="100">
        <v>1744</v>
      </c>
      <c r="D1747" s="484">
        <v>162233568</v>
      </c>
      <c r="E1747" s="85" t="s">
        <v>1868</v>
      </c>
      <c r="F1747" s="105" t="s">
        <v>1869</v>
      </c>
      <c r="I1747" s="103" t="s">
        <v>78</v>
      </c>
      <c r="J1747" s="85">
        <f t="shared" si="55"/>
        <v>1744</v>
      </c>
      <c r="K1747" s="85">
        <f t="shared" si="54"/>
        <v>0</v>
      </c>
    </row>
    <row r="1748" spans="1:11" ht="15.75">
      <c r="A1748" s="100">
        <v>1745</v>
      </c>
      <c r="D1748" s="484">
        <v>132234890</v>
      </c>
      <c r="E1748" s="85" t="s">
        <v>3117</v>
      </c>
      <c r="F1748" s="105" t="s">
        <v>3118</v>
      </c>
      <c r="I1748" s="103" t="s">
        <v>78</v>
      </c>
      <c r="J1748" s="85">
        <f t="shared" si="55"/>
        <v>1745</v>
      </c>
      <c r="K1748" s="85">
        <f t="shared" si="54"/>
        <v>0</v>
      </c>
    </row>
    <row r="1749" spans="1:11" ht="15.75">
      <c r="A1749" s="100">
        <v>1746</v>
      </c>
      <c r="D1749" s="484">
        <v>162233569</v>
      </c>
      <c r="E1749" s="85" t="s">
        <v>1716</v>
      </c>
      <c r="F1749" s="105" t="s">
        <v>270</v>
      </c>
      <c r="I1749" s="103" t="s">
        <v>78</v>
      </c>
      <c r="J1749" s="85">
        <f t="shared" si="55"/>
        <v>1746</v>
      </c>
      <c r="K1749" s="85">
        <f t="shared" si="54"/>
        <v>0</v>
      </c>
    </row>
    <row r="1750" spans="1:11" ht="15.75">
      <c r="A1750" s="100">
        <v>1747</v>
      </c>
      <c r="D1750" s="484">
        <v>162233570</v>
      </c>
      <c r="E1750" s="85" t="s">
        <v>1283</v>
      </c>
      <c r="F1750" s="105" t="s">
        <v>270</v>
      </c>
      <c r="I1750" s="103" t="s">
        <v>78</v>
      </c>
      <c r="J1750" s="85">
        <f t="shared" si="55"/>
        <v>1747</v>
      </c>
      <c r="K1750" s="85">
        <f t="shared" si="54"/>
        <v>0</v>
      </c>
    </row>
    <row r="1751" spans="1:11" ht="15.75">
      <c r="A1751" s="100">
        <v>1748</v>
      </c>
      <c r="D1751" s="484">
        <v>162236834</v>
      </c>
      <c r="E1751" s="85" t="s">
        <v>1823</v>
      </c>
      <c r="F1751" s="105" t="s">
        <v>270</v>
      </c>
      <c r="I1751" s="103" t="s">
        <v>78</v>
      </c>
      <c r="J1751" s="85">
        <f t="shared" si="55"/>
        <v>1748</v>
      </c>
      <c r="K1751" s="85">
        <f t="shared" si="54"/>
        <v>0</v>
      </c>
    </row>
    <row r="1752" spans="1:11" ht="15.75">
      <c r="A1752" s="100">
        <v>1749</v>
      </c>
      <c r="D1752" s="484">
        <v>152233060</v>
      </c>
      <c r="E1752" s="85" t="s">
        <v>1771</v>
      </c>
      <c r="F1752" s="105" t="s">
        <v>270</v>
      </c>
      <c r="I1752" s="103" t="s">
        <v>78</v>
      </c>
      <c r="J1752" s="85">
        <f t="shared" si="55"/>
        <v>1749</v>
      </c>
      <c r="K1752" s="85">
        <f t="shared" si="54"/>
        <v>0</v>
      </c>
    </row>
    <row r="1753" spans="1:11" ht="15.75">
      <c r="A1753" s="100">
        <v>1750</v>
      </c>
      <c r="D1753" s="484">
        <v>162237421</v>
      </c>
      <c r="E1753" s="85" t="s">
        <v>1829</v>
      </c>
      <c r="F1753" s="105" t="s">
        <v>1870</v>
      </c>
      <c r="I1753" s="103" t="s">
        <v>78</v>
      </c>
      <c r="J1753" s="85">
        <f t="shared" si="55"/>
        <v>1750</v>
      </c>
      <c r="K1753" s="85">
        <f t="shared" si="54"/>
        <v>0</v>
      </c>
    </row>
    <row r="1754" spans="1:11" ht="15.75">
      <c r="A1754" s="100">
        <v>1751</v>
      </c>
      <c r="D1754" s="484">
        <v>162233572</v>
      </c>
      <c r="E1754" s="85" t="s">
        <v>1068</v>
      </c>
      <c r="F1754" s="105" t="s">
        <v>1475</v>
      </c>
      <c r="I1754" s="103" t="s">
        <v>78</v>
      </c>
      <c r="J1754" s="85">
        <f t="shared" si="55"/>
        <v>1751</v>
      </c>
      <c r="K1754" s="85">
        <f t="shared" si="54"/>
        <v>0</v>
      </c>
    </row>
    <row r="1755" spans="1:11" ht="15.75">
      <c r="A1755" s="100">
        <v>1752</v>
      </c>
      <c r="D1755" s="484">
        <v>162233573</v>
      </c>
      <c r="E1755" s="85" t="s">
        <v>1773</v>
      </c>
      <c r="F1755" s="105" t="s">
        <v>1774</v>
      </c>
      <c r="I1755" s="103" t="s">
        <v>78</v>
      </c>
      <c r="J1755" s="85">
        <f t="shared" si="55"/>
        <v>1752</v>
      </c>
      <c r="K1755" s="85">
        <f t="shared" si="54"/>
        <v>0</v>
      </c>
    </row>
    <row r="1756" spans="1:11" ht="15.75">
      <c r="A1756" s="100">
        <v>1753</v>
      </c>
      <c r="D1756" s="484">
        <v>162233574</v>
      </c>
      <c r="E1756" s="85" t="s">
        <v>272</v>
      </c>
      <c r="F1756" s="105" t="s">
        <v>1428</v>
      </c>
      <c r="I1756" s="103" t="s">
        <v>78</v>
      </c>
      <c r="J1756" s="85">
        <f t="shared" si="55"/>
        <v>1753</v>
      </c>
      <c r="K1756" s="85">
        <f t="shared" si="54"/>
        <v>0</v>
      </c>
    </row>
    <row r="1757" spans="1:11" ht="15.75">
      <c r="A1757" s="100">
        <v>1754</v>
      </c>
      <c r="D1757" s="484">
        <v>162233575</v>
      </c>
      <c r="E1757" s="85" t="s">
        <v>1732</v>
      </c>
      <c r="F1757" s="105" t="s">
        <v>276</v>
      </c>
      <c r="I1757" s="103" t="s">
        <v>78</v>
      </c>
      <c r="J1757" s="85">
        <f t="shared" si="55"/>
        <v>1754</v>
      </c>
      <c r="K1757" s="85">
        <f t="shared" si="54"/>
        <v>0</v>
      </c>
    </row>
    <row r="1758" spans="1:11" ht="15.75">
      <c r="A1758" s="100">
        <v>1755</v>
      </c>
      <c r="D1758" s="484">
        <v>162233576</v>
      </c>
      <c r="E1758" s="85" t="s">
        <v>1733</v>
      </c>
      <c r="F1758" s="105" t="s">
        <v>379</v>
      </c>
      <c r="I1758" s="103" t="s">
        <v>78</v>
      </c>
      <c r="J1758" s="85">
        <f t="shared" si="55"/>
        <v>1755</v>
      </c>
      <c r="K1758" s="85">
        <f t="shared" si="54"/>
        <v>0</v>
      </c>
    </row>
    <row r="1759" spans="1:11" ht="15.75">
      <c r="A1759" s="100">
        <v>1756</v>
      </c>
      <c r="D1759" s="484">
        <v>162233577</v>
      </c>
      <c r="E1759" s="85" t="s">
        <v>1775</v>
      </c>
      <c r="F1759" s="105" t="s">
        <v>143</v>
      </c>
      <c r="I1759" s="103" t="s">
        <v>78</v>
      </c>
      <c r="J1759" s="85">
        <f t="shared" si="55"/>
        <v>1756</v>
      </c>
      <c r="K1759" s="85">
        <f t="shared" si="54"/>
        <v>0</v>
      </c>
    </row>
    <row r="1760" spans="1:11" ht="15.75">
      <c r="A1760" s="100">
        <v>1757</v>
      </c>
      <c r="D1760" s="484">
        <v>162233578</v>
      </c>
      <c r="E1760" s="85" t="s">
        <v>866</v>
      </c>
      <c r="F1760" s="105" t="s">
        <v>143</v>
      </c>
      <c r="I1760" s="103" t="s">
        <v>78</v>
      </c>
      <c r="J1760" s="85">
        <f t="shared" si="55"/>
        <v>1757</v>
      </c>
      <c r="K1760" s="85">
        <f t="shared" si="54"/>
        <v>0</v>
      </c>
    </row>
    <row r="1761" spans="1:11" ht="15.75">
      <c r="A1761" s="100">
        <v>1758</v>
      </c>
      <c r="D1761" s="484">
        <v>162233579</v>
      </c>
      <c r="E1761" s="85" t="s">
        <v>204</v>
      </c>
      <c r="F1761" s="105" t="s">
        <v>1776</v>
      </c>
      <c r="I1761" s="103" t="s">
        <v>78</v>
      </c>
      <c r="J1761" s="85">
        <f t="shared" si="55"/>
        <v>1758</v>
      </c>
      <c r="K1761" s="85">
        <f t="shared" si="54"/>
        <v>0</v>
      </c>
    </row>
    <row r="1762" spans="1:11" ht="15.75">
      <c r="A1762" s="100">
        <v>1759</v>
      </c>
      <c r="D1762" s="484">
        <v>162233580</v>
      </c>
      <c r="E1762" s="85" t="s">
        <v>1227</v>
      </c>
      <c r="F1762" s="105" t="s">
        <v>1284</v>
      </c>
      <c r="I1762" s="103" t="s">
        <v>78</v>
      </c>
      <c r="J1762" s="85">
        <f t="shared" si="55"/>
        <v>1759</v>
      </c>
      <c r="K1762" s="85">
        <f t="shared" si="54"/>
        <v>0</v>
      </c>
    </row>
    <row r="1763" spans="1:11" ht="15.75">
      <c r="A1763" s="100">
        <v>1760</v>
      </c>
      <c r="D1763" s="484">
        <v>162233581</v>
      </c>
      <c r="E1763" s="85" t="s">
        <v>1825</v>
      </c>
      <c r="F1763" s="105" t="s">
        <v>1284</v>
      </c>
      <c r="I1763" s="103" t="s">
        <v>78</v>
      </c>
      <c r="J1763" s="85">
        <f t="shared" si="55"/>
        <v>1760</v>
      </c>
      <c r="K1763" s="85">
        <f t="shared" si="54"/>
        <v>0</v>
      </c>
    </row>
    <row r="1764" spans="1:11" ht="15.75">
      <c r="A1764" s="100">
        <v>1761</v>
      </c>
      <c r="D1764" s="484">
        <v>162233583</v>
      </c>
      <c r="E1764" s="85" t="s">
        <v>1872</v>
      </c>
      <c r="F1764" s="105" t="s">
        <v>381</v>
      </c>
      <c r="I1764" s="103" t="s">
        <v>78</v>
      </c>
      <c r="J1764" s="85">
        <f t="shared" si="55"/>
        <v>1761</v>
      </c>
      <c r="K1764" s="85">
        <f t="shared" si="54"/>
        <v>0</v>
      </c>
    </row>
    <row r="1765" spans="1:11" ht="15.75">
      <c r="A1765" s="100">
        <v>1762</v>
      </c>
      <c r="D1765" s="484">
        <v>162233584</v>
      </c>
      <c r="E1765" s="85" t="s">
        <v>849</v>
      </c>
      <c r="F1765" s="105" t="s">
        <v>381</v>
      </c>
      <c r="I1765" s="103" t="s">
        <v>78</v>
      </c>
      <c r="J1765" s="85">
        <f t="shared" si="55"/>
        <v>1762</v>
      </c>
      <c r="K1765" s="85">
        <f t="shared" si="54"/>
        <v>0</v>
      </c>
    </row>
    <row r="1766" spans="1:11" ht="15.75">
      <c r="A1766" s="100">
        <v>1763</v>
      </c>
      <c r="D1766" s="484">
        <v>162233585</v>
      </c>
      <c r="E1766" s="85" t="s">
        <v>1735</v>
      </c>
      <c r="F1766" s="105" t="s">
        <v>381</v>
      </c>
      <c r="I1766" s="103" t="s">
        <v>78</v>
      </c>
      <c r="J1766" s="85">
        <f t="shared" si="55"/>
        <v>1763</v>
      </c>
      <c r="K1766" s="85">
        <f t="shared" si="54"/>
        <v>0</v>
      </c>
    </row>
    <row r="1767" spans="1:11" ht="15.75">
      <c r="A1767" s="100">
        <v>1764</v>
      </c>
      <c r="D1767" s="484">
        <v>162233587</v>
      </c>
      <c r="E1767" s="85" t="s">
        <v>1827</v>
      </c>
      <c r="F1767" s="105" t="s">
        <v>381</v>
      </c>
      <c r="I1767" s="103" t="s">
        <v>78</v>
      </c>
      <c r="J1767" s="85">
        <f t="shared" si="55"/>
        <v>1764</v>
      </c>
      <c r="K1767" s="85">
        <f t="shared" si="54"/>
        <v>0</v>
      </c>
    </row>
    <row r="1768" spans="1:11" ht="15.75">
      <c r="A1768" s="100">
        <v>1765</v>
      </c>
      <c r="D1768" s="484">
        <v>162233588</v>
      </c>
      <c r="E1768" s="85" t="s">
        <v>1873</v>
      </c>
      <c r="F1768" s="105" t="s">
        <v>642</v>
      </c>
      <c r="I1768" s="103" t="s">
        <v>78</v>
      </c>
      <c r="J1768" s="85">
        <f t="shared" si="55"/>
        <v>1765</v>
      </c>
      <c r="K1768" s="85">
        <f t="shared" si="54"/>
        <v>0</v>
      </c>
    </row>
    <row r="1769" spans="1:11" ht="15.75">
      <c r="A1769" s="100">
        <v>1766</v>
      </c>
      <c r="D1769" s="484">
        <v>162233589</v>
      </c>
      <c r="E1769" s="85" t="s">
        <v>1828</v>
      </c>
      <c r="F1769" s="105" t="s">
        <v>642</v>
      </c>
      <c r="I1769" s="103" t="s">
        <v>78</v>
      </c>
      <c r="J1769" s="85">
        <f t="shared" si="55"/>
        <v>1766</v>
      </c>
      <c r="K1769" s="85">
        <f t="shared" si="54"/>
        <v>0</v>
      </c>
    </row>
    <row r="1770" spans="1:11" ht="15.75">
      <c r="A1770" s="100">
        <v>1767</v>
      </c>
      <c r="D1770" s="484">
        <v>162233590</v>
      </c>
      <c r="E1770" s="85" t="s">
        <v>1759</v>
      </c>
      <c r="F1770" s="105" t="s">
        <v>642</v>
      </c>
      <c r="I1770" s="103" t="s">
        <v>78</v>
      </c>
      <c r="J1770" s="85">
        <f t="shared" si="55"/>
        <v>1767</v>
      </c>
      <c r="K1770" s="85">
        <f t="shared" si="54"/>
        <v>0</v>
      </c>
    </row>
    <row r="1771" spans="1:11" ht="15.75">
      <c r="A1771" s="100">
        <v>1768</v>
      </c>
      <c r="D1771" s="484">
        <v>162233591</v>
      </c>
      <c r="E1771" s="85" t="s">
        <v>1777</v>
      </c>
      <c r="F1771" s="105" t="s">
        <v>642</v>
      </c>
      <c r="I1771" s="103" t="s">
        <v>78</v>
      </c>
      <c r="J1771" s="85">
        <f t="shared" si="55"/>
        <v>1768</v>
      </c>
      <c r="K1771" s="85">
        <f t="shared" si="54"/>
        <v>0</v>
      </c>
    </row>
    <row r="1772" spans="1:11" ht="15.75">
      <c r="A1772" s="100">
        <v>1769</v>
      </c>
      <c r="D1772" s="484">
        <v>162236835</v>
      </c>
      <c r="E1772" s="85" t="s">
        <v>1875</v>
      </c>
      <c r="F1772" s="105" t="s">
        <v>642</v>
      </c>
      <c r="I1772" s="103" t="s">
        <v>78</v>
      </c>
      <c r="J1772" s="85">
        <f t="shared" si="55"/>
        <v>1769</v>
      </c>
      <c r="K1772" s="85">
        <f t="shared" si="54"/>
        <v>0</v>
      </c>
    </row>
    <row r="1773" spans="1:11" ht="15.75">
      <c r="A1773" s="100">
        <v>1770</v>
      </c>
      <c r="D1773" s="484">
        <v>162236916</v>
      </c>
      <c r="E1773" s="85" t="s">
        <v>1829</v>
      </c>
      <c r="F1773" s="105" t="s">
        <v>642</v>
      </c>
      <c r="I1773" s="103" t="s">
        <v>78</v>
      </c>
      <c r="J1773" s="85">
        <f t="shared" si="55"/>
        <v>1770</v>
      </c>
      <c r="K1773" s="85">
        <f t="shared" si="54"/>
        <v>0</v>
      </c>
    </row>
    <row r="1774" spans="1:11" ht="15.75">
      <c r="A1774" s="100">
        <v>1771</v>
      </c>
      <c r="D1774" s="484">
        <v>162233592</v>
      </c>
      <c r="E1774" s="85" t="s">
        <v>1877</v>
      </c>
      <c r="F1774" s="105" t="s">
        <v>1596</v>
      </c>
      <c r="I1774" s="103" t="s">
        <v>78</v>
      </c>
      <c r="J1774" s="85">
        <f t="shared" si="55"/>
        <v>1771</v>
      </c>
      <c r="K1774" s="85">
        <f t="shared" si="54"/>
        <v>0</v>
      </c>
    </row>
    <row r="1775" spans="1:11" ht="15.75">
      <c r="A1775" s="100">
        <v>1772</v>
      </c>
      <c r="D1775" s="484">
        <v>162233593</v>
      </c>
      <c r="E1775" s="85" t="s">
        <v>1736</v>
      </c>
      <c r="F1775" s="105" t="s">
        <v>546</v>
      </c>
      <c r="I1775" s="103" t="s">
        <v>78</v>
      </c>
      <c r="J1775" s="85">
        <f t="shared" si="55"/>
        <v>1772</v>
      </c>
      <c r="K1775" s="85">
        <f t="shared" si="54"/>
        <v>0</v>
      </c>
    </row>
    <row r="1776" spans="1:11" ht="15.75">
      <c r="A1776" s="100">
        <v>1773</v>
      </c>
      <c r="D1776" s="484">
        <v>162233594</v>
      </c>
      <c r="E1776" s="85" t="s">
        <v>1778</v>
      </c>
      <c r="F1776" s="105" t="s">
        <v>383</v>
      </c>
      <c r="I1776" s="103" t="s">
        <v>78</v>
      </c>
      <c r="J1776" s="85">
        <f t="shared" si="55"/>
        <v>1773</v>
      </c>
      <c r="K1776" s="85">
        <f t="shared" si="54"/>
        <v>0</v>
      </c>
    </row>
    <row r="1777" spans="1:11" ht="15.75">
      <c r="A1777" s="100">
        <v>1774</v>
      </c>
      <c r="D1777" s="484">
        <v>152233027</v>
      </c>
      <c r="E1777" s="85" t="s">
        <v>1024</v>
      </c>
      <c r="F1777" s="105" t="s">
        <v>1924</v>
      </c>
      <c r="I1777" s="103" t="s">
        <v>78</v>
      </c>
      <c r="J1777" s="85">
        <f t="shared" si="55"/>
        <v>1774</v>
      </c>
      <c r="K1777" s="85">
        <f t="shared" si="54"/>
        <v>0</v>
      </c>
    </row>
    <row r="1778" spans="1:11" ht="15.75">
      <c r="A1778" s="100">
        <v>1775</v>
      </c>
      <c r="D1778" s="484">
        <v>162233596</v>
      </c>
      <c r="E1778" s="85" t="s">
        <v>281</v>
      </c>
      <c r="F1778" s="105" t="s">
        <v>712</v>
      </c>
      <c r="I1778" s="103" t="s">
        <v>78</v>
      </c>
      <c r="J1778" s="85">
        <f t="shared" si="55"/>
        <v>1775</v>
      </c>
      <c r="K1778" s="85">
        <f t="shared" si="54"/>
        <v>0</v>
      </c>
    </row>
    <row r="1779" spans="1:11" ht="15.75">
      <c r="A1779" s="100">
        <v>1776</v>
      </c>
      <c r="D1779" s="484">
        <v>152232847</v>
      </c>
      <c r="E1779" s="85" t="s">
        <v>3119</v>
      </c>
      <c r="F1779" s="105" t="s">
        <v>712</v>
      </c>
      <c r="I1779" s="103" t="s">
        <v>78</v>
      </c>
      <c r="J1779" s="85">
        <f t="shared" si="55"/>
        <v>1776</v>
      </c>
      <c r="K1779" s="85">
        <f t="shared" si="54"/>
        <v>0</v>
      </c>
    </row>
    <row r="1780" spans="1:11" ht="15.75">
      <c r="A1780" s="100">
        <v>1777</v>
      </c>
      <c r="D1780" s="484">
        <v>162233597</v>
      </c>
      <c r="E1780" s="85" t="s">
        <v>117</v>
      </c>
      <c r="F1780" s="105" t="s">
        <v>1779</v>
      </c>
      <c r="I1780" s="103" t="s">
        <v>78</v>
      </c>
      <c r="J1780" s="85">
        <f t="shared" si="55"/>
        <v>1777</v>
      </c>
      <c r="K1780" s="85">
        <f t="shared" si="54"/>
        <v>0</v>
      </c>
    </row>
    <row r="1781" spans="1:11" ht="15.75">
      <c r="A1781" s="100">
        <v>1778</v>
      </c>
      <c r="D1781" s="484">
        <v>162233598</v>
      </c>
      <c r="E1781" s="85" t="s">
        <v>1711</v>
      </c>
      <c r="F1781" s="105" t="s">
        <v>1479</v>
      </c>
      <c r="I1781" s="103" t="s">
        <v>78</v>
      </c>
      <c r="J1781" s="85">
        <f t="shared" si="55"/>
        <v>1778</v>
      </c>
      <c r="K1781" s="85">
        <f t="shared" si="54"/>
        <v>0</v>
      </c>
    </row>
    <row r="1782" spans="1:11" ht="15.75">
      <c r="A1782" s="100">
        <v>1779</v>
      </c>
      <c r="D1782" s="484">
        <v>162233599</v>
      </c>
      <c r="E1782" s="85" t="s">
        <v>123</v>
      </c>
      <c r="F1782" s="105" t="s">
        <v>652</v>
      </c>
      <c r="I1782" s="103" t="s">
        <v>78</v>
      </c>
      <c r="J1782" s="85">
        <f t="shared" si="55"/>
        <v>1779</v>
      </c>
      <c r="K1782" s="85">
        <f t="shared" si="54"/>
        <v>0</v>
      </c>
    </row>
    <row r="1783" spans="1:11" ht="15.75">
      <c r="A1783" s="100">
        <v>1780</v>
      </c>
      <c r="D1783" s="484">
        <v>162233601</v>
      </c>
      <c r="E1783" s="85" t="s">
        <v>1830</v>
      </c>
      <c r="F1783" s="105" t="s">
        <v>288</v>
      </c>
      <c r="I1783" s="103" t="s">
        <v>78</v>
      </c>
      <c r="J1783" s="85">
        <f t="shared" si="55"/>
        <v>1780</v>
      </c>
      <c r="K1783" s="85">
        <f t="shared" si="54"/>
        <v>0</v>
      </c>
    </row>
    <row r="1784" spans="1:11" ht="15.75">
      <c r="A1784" s="100">
        <v>1781</v>
      </c>
      <c r="D1784" s="484">
        <v>162233602</v>
      </c>
      <c r="E1784" s="85" t="s">
        <v>1780</v>
      </c>
      <c r="F1784" s="105" t="s">
        <v>288</v>
      </c>
      <c r="I1784" s="103" t="s">
        <v>78</v>
      </c>
      <c r="J1784" s="85">
        <f t="shared" si="55"/>
        <v>1781</v>
      </c>
      <c r="K1784" s="85">
        <f t="shared" si="54"/>
        <v>0</v>
      </c>
    </row>
    <row r="1785" spans="1:11" ht="15.75">
      <c r="A1785" s="100">
        <v>1782</v>
      </c>
      <c r="D1785" s="484">
        <v>162233603</v>
      </c>
      <c r="E1785" s="85" t="s">
        <v>2321</v>
      </c>
      <c r="F1785" s="105" t="s">
        <v>288</v>
      </c>
      <c r="I1785" s="103" t="s">
        <v>78</v>
      </c>
      <c r="J1785" s="85">
        <f t="shared" si="55"/>
        <v>1782</v>
      </c>
      <c r="K1785" s="85">
        <f t="shared" si="54"/>
        <v>0</v>
      </c>
    </row>
    <row r="1786" spans="1:11" ht="15.75">
      <c r="A1786" s="100">
        <v>1783</v>
      </c>
      <c r="D1786" s="484">
        <v>162233604</v>
      </c>
      <c r="E1786" s="85" t="s">
        <v>2322</v>
      </c>
      <c r="F1786" s="105" t="s">
        <v>291</v>
      </c>
      <c r="I1786" s="103" t="s">
        <v>78</v>
      </c>
      <c r="J1786" s="85">
        <f t="shared" si="55"/>
        <v>1783</v>
      </c>
      <c r="K1786" s="85">
        <f t="shared" si="54"/>
        <v>0</v>
      </c>
    </row>
    <row r="1787" spans="1:11" ht="15.75">
      <c r="A1787" s="100">
        <v>1784</v>
      </c>
      <c r="D1787" s="484">
        <v>162236642</v>
      </c>
      <c r="E1787" s="85" t="s">
        <v>704</v>
      </c>
      <c r="F1787" s="105" t="s">
        <v>291</v>
      </c>
      <c r="I1787" s="103" t="s">
        <v>78</v>
      </c>
      <c r="J1787" s="85">
        <f t="shared" si="55"/>
        <v>1784</v>
      </c>
      <c r="K1787" s="85">
        <f t="shared" si="54"/>
        <v>0</v>
      </c>
    </row>
    <row r="1788" spans="1:11" ht="15.75">
      <c r="A1788" s="100">
        <v>1785</v>
      </c>
      <c r="D1788" s="484">
        <v>162233606</v>
      </c>
      <c r="E1788" s="85" t="s">
        <v>2324</v>
      </c>
      <c r="F1788" s="105" t="s">
        <v>2185</v>
      </c>
      <c r="I1788" s="103" t="s">
        <v>78</v>
      </c>
      <c r="J1788" s="85">
        <f t="shared" si="55"/>
        <v>1785</v>
      </c>
      <c r="K1788" s="85">
        <f t="shared" si="54"/>
        <v>0</v>
      </c>
    </row>
    <row r="1789" spans="1:11" ht="15.75">
      <c r="A1789" s="100">
        <v>1786</v>
      </c>
      <c r="D1789" s="484">
        <v>162233607</v>
      </c>
      <c r="E1789" s="85" t="s">
        <v>1879</v>
      </c>
      <c r="F1789" s="105" t="s">
        <v>396</v>
      </c>
      <c r="I1789" s="103" t="s">
        <v>78</v>
      </c>
      <c r="J1789" s="85">
        <f t="shared" si="55"/>
        <v>1786</v>
      </c>
      <c r="K1789" s="85">
        <f t="shared" si="54"/>
        <v>0</v>
      </c>
    </row>
    <row r="1790" spans="1:11" ht="15.75">
      <c r="A1790" s="100">
        <v>1787</v>
      </c>
      <c r="D1790" s="484">
        <v>162233608</v>
      </c>
      <c r="E1790" s="85" t="s">
        <v>2325</v>
      </c>
      <c r="F1790" s="105" t="s">
        <v>1659</v>
      </c>
      <c r="I1790" s="103" t="s">
        <v>78</v>
      </c>
      <c r="J1790" s="85">
        <f t="shared" si="55"/>
        <v>1787</v>
      </c>
      <c r="K1790" s="85">
        <f t="shared" si="54"/>
        <v>0</v>
      </c>
    </row>
    <row r="1791" spans="1:11" ht="15.75">
      <c r="A1791" s="100">
        <v>1788</v>
      </c>
      <c r="D1791" s="484">
        <v>162233609</v>
      </c>
      <c r="E1791" s="85" t="s">
        <v>1782</v>
      </c>
      <c r="F1791" s="105" t="s">
        <v>1659</v>
      </c>
      <c r="I1791" s="103" t="s">
        <v>78</v>
      </c>
      <c r="J1791" s="85">
        <f t="shared" si="55"/>
        <v>1788</v>
      </c>
      <c r="K1791" s="85">
        <f t="shared" si="54"/>
        <v>0</v>
      </c>
    </row>
    <row r="1792" spans="1:11" ht="15.75">
      <c r="A1792" s="100">
        <v>1789</v>
      </c>
      <c r="D1792" s="484">
        <v>162233610</v>
      </c>
      <c r="E1792" s="85" t="s">
        <v>1832</v>
      </c>
      <c r="F1792" s="105" t="s">
        <v>1659</v>
      </c>
      <c r="I1792" s="103" t="s">
        <v>78</v>
      </c>
      <c r="J1792" s="85">
        <f t="shared" si="55"/>
        <v>1789</v>
      </c>
      <c r="K1792" s="85">
        <f t="shared" si="54"/>
        <v>0</v>
      </c>
    </row>
    <row r="1793" spans="1:11" ht="15.75">
      <c r="A1793" s="100">
        <v>1790</v>
      </c>
      <c r="D1793" s="484">
        <v>162233611</v>
      </c>
      <c r="E1793" s="85" t="s">
        <v>1880</v>
      </c>
      <c r="F1793" s="105" t="s">
        <v>1659</v>
      </c>
      <c r="I1793" s="103" t="s">
        <v>78</v>
      </c>
      <c r="J1793" s="85">
        <f t="shared" si="55"/>
        <v>1790</v>
      </c>
      <c r="K1793" s="85">
        <f t="shared" si="54"/>
        <v>0</v>
      </c>
    </row>
    <row r="1794" spans="1:11" ht="15.75">
      <c r="A1794" s="100">
        <v>1791</v>
      </c>
      <c r="D1794" s="484">
        <v>152232914</v>
      </c>
      <c r="E1794" s="85" t="s">
        <v>1807</v>
      </c>
      <c r="F1794" s="105" t="s">
        <v>1925</v>
      </c>
      <c r="I1794" s="103" t="s">
        <v>78</v>
      </c>
      <c r="J1794" s="85">
        <f t="shared" si="55"/>
        <v>1791</v>
      </c>
      <c r="K1794" s="85">
        <f t="shared" si="54"/>
        <v>0</v>
      </c>
    </row>
    <row r="1795" spans="1:11" ht="15.75">
      <c r="A1795" s="100">
        <v>1792</v>
      </c>
      <c r="D1795" s="484">
        <v>162233614</v>
      </c>
      <c r="E1795" s="85" t="s">
        <v>1834</v>
      </c>
      <c r="F1795" s="105" t="s">
        <v>1835</v>
      </c>
      <c r="I1795" s="103" t="s">
        <v>78</v>
      </c>
      <c r="J1795" s="85">
        <f t="shared" si="55"/>
        <v>1792</v>
      </c>
      <c r="K1795" s="85">
        <f t="shared" si="54"/>
        <v>0</v>
      </c>
    </row>
    <row r="1796" spans="1:11" ht="15.75">
      <c r="A1796" s="100">
        <v>1793</v>
      </c>
      <c r="D1796" s="484">
        <v>162233615</v>
      </c>
      <c r="E1796" s="85" t="s">
        <v>1391</v>
      </c>
      <c r="F1796" s="105" t="s">
        <v>1739</v>
      </c>
      <c r="I1796" s="103" t="s">
        <v>78</v>
      </c>
      <c r="J1796" s="85">
        <f t="shared" si="55"/>
        <v>1793</v>
      </c>
      <c r="K1796" s="85">
        <f t="shared" ref="K1796:K1859" si="56">COUNTIF($D$4:$D$889,D1796)</f>
        <v>0</v>
      </c>
    </row>
    <row r="1797" spans="1:11" ht="15.75">
      <c r="A1797" s="100">
        <v>1794</v>
      </c>
      <c r="D1797" s="484">
        <v>162236643</v>
      </c>
      <c r="E1797" s="85" t="s">
        <v>1738</v>
      </c>
      <c r="F1797" s="105" t="s">
        <v>1739</v>
      </c>
      <c r="I1797" s="103" t="s">
        <v>78</v>
      </c>
      <c r="J1797" s="85">
        <f t="shared" ref="J1797:J1860" si="57">IF(H1797&lt;&gt;H1796,1,J1796+1)</f>
        <v>1794</v>
      </c>
      <c r="K1797" s="85">
        <f t="shared" si="56"/>
        <v>0</v>
      </c>
    </row>
    <row r="1798" spans="1:11" ht="15.75">
      <c r="A1798" s="100">
        <v>1795</v>
      </c>
      <c r="D1798" s="484">
        <v>162233616</v>
      </c>
      <c r="E1798" s="85" t="s">
        <v>1740</v>
      </c>
      <c r="F1798" s="105" t="s">
        <v>556</v>
      </c>
      <c r="I1798" s="103" t="s">
        <v>78</v>
      </c>
      <c r="J1798" s="85">
        <f t="shared" si="57"/>
        <v>1795</v>
      </c>
      <c r="K1798" s="85">
        <f t="shared" si="56"/>
        <v>0</v>
      </c>
    </row>
    <row r="1799" spans="1:11" ht="15.75">
      <c r="A1799" s="100">
        <v>1796</v>
      </c>
      <c r="D1799" s="484">
        <v>162233617</v>
      </c>
      <c r="E1799" s="85" t="s">
        <v>1837</v>
      </c>
      <c r="F1799" s="105" t="s">
        <v>556</v>
      </c>
      <c r="I1799" s="103" t="s">
        <v>78</v>
      </c>
      <c r="J1799" s="85">
        <f t="shared" si="57"/>
        <v>1796</v>
      </c>
      <c r="K1799" s="85">
        <f t="shared" si="56"/>
        <v>0</v>
      </c>
    </row>
    <row r="1800" spans="1:11" ht="15.75">
      <c r="A1800" s="100">
        <v>1797</v>
      </c>
      <c r="D1800" s="484">
        <v>162233619</v>
      </c>
      <c r="E1800" s="85" t="s">
        <v>1785</v>
      </c>
      <c r="F1800" s="105" t="s">
        <v>556</v>
      </c>
      <c r="I1800" s="103" t="s">
        <v>78</v>
      </c>
      <c r="J1800" s="85">
        <f t="shared" si="57"/>
        <v>1797</v>
      </c>
      <c r="K1800" s="85">
        <f t="shared" si="56"/>
        <v>0</v>
      </c>
    </row>
    <row r="1801" spans="1:11" ht="15.75">
      <c r="A1801" s="100">
        <v>1798</v>
      </c>
      <c r="D1801" s="484">
        <v>162233620</v>
      </c>
      <c r="E1801" s="85" t="s">
        <v>1838</v>
      </c>
      <c r="F1801" s="105" t="s">
        <v>657</v>
      </c>
      <c r="I1801" s="103" t="s">
        <v>78</v>
      </c>
      <c r="J1801" s="85">
        <f t="shared" si="57"/>
        <v>1798</v>
      </c>
      <c r="K1801" s="85">
        <f t="shared" si="56"/>
        <v>0</v>
      </c>
    </row>
    <row r="1802" spans="1:11" ht="15.75">
      <c r="A1802" s="100">
        <v>1799</v>
      </c>
      <c r="D1802" s="484">
        <v>162233621</v>
      </c>
      <c r="E1802" s="85" t="s">
        <v>1881</v>
      </c>
      <c r="F1802" s="105" t="s">
        <v>657</v>
      </c>
      <c r="I1802" s="103" t="s">
        <v>78</v>
      </c>
      <c r="J1802" s="85">
        <f t="shared" si="57"/>
        <v>1799</v>
      </c>
      <c r="K1802" s="85">
        <f t="shared" si="56"/>
        <v>0</v>
      </c>
    </row>
    <row r="1803" spans="1:11" ht="15.75">
      <c r="A1803" s="100">
        <v>1800</v>
      </c>
      <c r="D1803" s="484">
        <v>162236644</v>
      </c>
      <c r="E1803" s="85" t="s">
        <v>1786</v>
      </c>
      <c r="F1803" s="105" t="s">
        <v>657</v>
      </c>
      <c r="I1803" s="103" t="s">
        <v>78</v>
      </c>
      <c r="J1803" s="85">
        <f t="shared" si="57"/>
        <v>1800</v>
      </c>
      <c r="K1803" s="85">
        <f t="shared" si="56"/>
        <v>0</v>
      </c>
    </row>
    <row r="1804" spans="1:11" ht="15.75">
      <c r="A1804" s="100">
        <v>1801</v>
      </c>
      <c r="D1804" s="484">
        <v>162233622</v>
      </c>
      <c r="E1804" s="85" t="s">
        <v>2326</v>
      </c>
      <c r="F1804" s="105" t="s">
        <v>786</v>
      </c>
      <c r="I1804" s="103" t="s">
        <v>78</v>
      </c>
      <c r="J1804" s="85">
        <f t="shared" si="57"/>
        <v>1801</v>
      </c>
      <c r="K1804" s="85">
        <f t="shared" si="56"/>
        <v>0</v>
      </c>
    </row>
    <row r="1805" spans="1:11" ht="15.75">
      <c r="A1805" s="100">
        <v>1802</v>
      </c>
      <c r="D1805" s="484">
        <v>162233623</v>
      </c>
      <c r="E1805" s="85" t="s">
        <v>1759</v>
      </c>
      <c r="F1805" s="105" t="s">
        <v>786</v>
      </c>
      <c r="I1805" s="103" t="s">
        <v>78</v>
      </c>
      <c r="J1805" s="85">
        <f t="shared" si="57"/>
        <v>1802</v>
      </c>
      <c r="K1805" s="85">
        <f t="shared" si="56"/>
        <v>0</v>
      </c>
    </row>
    <row r="1806" spans="1:11" ht="15.75">
      <c r="A1806" s="100">
        <v>1803</v>
      </c>
      <c r="D1806" s="484">
        <v>162233624</v>
      </c>
      <c r="E1806" s="85" t="s">
        <v>866</v>
      </c>
      <c r="F1806" s="105" t="s">
        <v>786</v>
      </c>
      <c r="I1806" s="103" t="s">
        <v>78</v>
      </c>
      <c r="J1806" s="85">
        <f t="shared" si="57"/>
        <v>1803</v>
      </c>
      <c r="K1806" s="85">
        <f t="shared" si="56"/>
        <v>0</v>
      </c>
    </row>
    <row r="1807" spans="1:11" ht="15.75">
      <c r="A1807" s="100">
        <v>1804</v>
      </c>
      <c r="D1807" s="484">
        <v>162233626</v>
      </c>
      <c r="E1807" s="85" t="s">
        <v>1741</v>
      </c>
      <c r="F1807" s="105" t="s">
        <v>480</v>
      </c>
      <c r="I1807" s="103" t="s">
        <v>78</v>
      </c>
      <c r="J1807" s="85">
        <f t="shared" si="57"/>
        <v>1804</v>
      </c>
      <c r="K1807" s="85">
        <f t="shared" si="56"/>
        <v>0</v>
      </c>
    </row>
    <row r="1808" spans="1:11" ht="15.75">
      <c r="A1808" s="100">
        <v>1805</v>
      </c>
      <c r="D1808" s="484">
        <v>162233627</v>
      </c>
      <c r="E1808" s="85" t="s">
        <v>1657</v>
      </c>
      <c r="F1808" s="105" t="s">
        <v>480</v>
      </c>
      <c r="I1808" s="103" t="s">
        <v>78</v>
      </c>
      <c r="J1808" s="85">
        <f t="shared" si="57"/>
        <v>1805</v>
      </c>
      <c r="K1808" s="85">
        <f t="shared" si="56"/>
        <v>0</v>
      </c>
    </row>
    <row r="1809" spans="1:11" ht="15.75">
      <c r="A1809" s="100">
        <v>1806</v>
      </c>
      <c r="D1809" s="484">
        <v>132234928</v>
      </c>
      <c r="E1809" s="85" t="s">
        <v>3120</v>
      </c>
      <c r="F1809" s="105" t="s">
        <v>3121</v>
      </c>
      <c r="I1809" s="103" t="s">
        <v>78</v>
      </c>
      <c r="J1809" s="85">
        <f t="shared" si="57"/>
        <v>1806</v>
      </c>
      <c r="K1809" s="85">
        <f t="shared" si="56"/>
        <v>0</v>
      </c>
    </row>
    <row r="1810" spans="1:11" ht="15.75">
      <c r="A1810" s="100">
        <v>1807</v>
      </c>
      <c r="D1810" s="484">
        <v>162237617</v>
      </c>
      <c r="E1810" s="85" t="s">
        <v>3122</v>
      </c>
      <c r="F1810" s="105" t="s">
        <v>3121</v>
      </c>
      <c r="I1810" s="103" t="s">
        <v>78</v>
      </c>
      <c r="J1810" s="85">
        <f t="shared" si="57"/>
        <v>1807</v>
      </c>
      <c r="K1810" s="85">
        <f t="shared" si="56"/>
        <v>0</v>
      </c>
    </row>
    <row r="1811" spans="1:11" ht="15.75">
      <c r="A1811" s="100">
        <v>1808</v>
      </c>
      <c r="D1811" s="484">
        <v>152231986</v>
      </c>
      <c r="E1811" s="85" t="s">
        <v>117</v>
      </c>
      <c r="F1811" s="105" t="s">
        <v>118</v>
      </c>
      <c r="I1811" s="103" t="s">
        <v>78</v>
      </c>
      <c r="J1811" s="85">
        <f t="shared" si="57"/>
        <v>1808</v>
      </c>
      <c r="K1811" s="85">
        <f t="shared" si="56"/>
        <v>0</v>
      </c>
    </row>
    <row r="1812" spans="1:11" ht="15.75">
      <c r="A1812" s="100">
        <v>1809</v>
      </c>
      <c r="D1812" s="484">
        <v>162233628</v>
      </c>
      <c r="E1812" s="85" t="s">
        <v>1840</v>
      </c>
      <c r="F1812" s="105" t="s">
        <v>300</v>
      </c>
      <c r="I1812" s="103" t="s">
        <v>78</v>
      </c>
      <c r="J1812" s="85">
        <f t="shared" si="57"/>
        <v>1809</v>
      </c>
      <c r="K1812" s="85">
        <f t="shared" si="56"/>
        <v>0</v>
      </c>
    </row>
    <row r="1813" spans="1:11" ht="15.75">
      <c r="A1813" s="100">
        <v>1810</v>
      </c>
      <c r="D1813" s="484">
        <v>162233629</v>
      </c>
      <c r="E1813" s="85" t="s">
        <v>1882</v>
      </c>
      <c r="F1813" s="105" t="s">
        <v>300</v>
      </c>
      <c r="I1813" s="103" t="s">
        <v>78</v>
      </c>
      <c r="J1813" s="85">
        <f t="shared" si="57"/>
        <v>1810</v>
      </c>
      <c r="K1813" s="85">
        <f t="shared" si="56"/>
        <v>0</v>
      </c>
    </row>
    <row r="1814" spans="1:11" ht="15.75">
      <c r="A1814" s="100">
        <v>1811</v>
      </c>
      <c r="D1814" s="484">
        <v>152233035</v>
      </c>
      <c r="E1814" s="85" t="s">
        <v>1700</v>
      </c>
      <c r="F1814" s="105" t="s">
        <v>300</v>
      </c>
      <c r="I1814" s="103" t="s">
        <v>78</v>
      </c>
      <c r="J1814" s="85">
        <f t="shared" si="57"/>
        <v>1811</v>
      </c>
      <c r="K1814" s="85">
        <f t="shared" si="56"/>
        <v>0</v>
      </c>
    </row>
    <row r="1815" spans="1:11" ht="15.75">
      <c r="A1815" s="100">
        <v>1812</v>
      </c>
      <c r="D1815" s="484">
        <v>152233008</v>
      </c>
      <c r="E1815" s="85" t="s">
        <v>240</v>
      </c>
      <c r="F1815" s="105" t="s">
        <v>305</v>
      </c>
      <c r="I1815" s="103" t="s">
        <v>78</v>
      </c>
      <c r="J1815" s="85">
        <f t="shared" si="57"/>
        <v>1812</v>
      </c>
      <c r="K1815" s="85">
        <f t="shared" si="56"/>
        <v>0</v>
      </c>
    </row>
    <row r="1816" spans="1:11" ht="15.75">
      <c r="A1816" s="100">
        <v>1813</v>
      </c>
      <c r="D1816" s="484">
        <v>162236434</v>
      </c>
      <c r="E1816" s="85" t="s">
        <v>1790</v>
      </c>
      <c r="F1816" s="105" t="s">
        <v>1791</v>
      </c>
      <c r="I1816" s="103" t="s">
        <v>78</v>
      </c>
      <c r="J1816" s="85">
        <f t="shared" si="57"/>
        <v>1813</v>
      </c>
      <c r="K1816" s="85">
        <f t="shared" si="56"/>
        <v>0</v>
      </c>
    </row>
    <row r="1817" spans="1:11" ht="15.75">
      <c r="A1817" s="100">
        <v>1814</v>
      </c>
      <c r="D1817" s="484">
        <v>142231454</v>
      </c>
      <c r="E1817" s="85" t="s">
        <v>3123</v>
      </c>
      <c r="F1817" s="105" t="s">
        <v>2661</v>
      </c>
      <c r="I1817" s="103" t="s">
        <v>78</v>
      </c>
      <c r="J1817" s="85">
        <f t="shared" si="57"/>
        <v>1814</v>
      </c>
      <c r="K1817" s="85">
        <f t="shared" si="56"/>
        <v>0</v>
      </c>
    </row>
    <row r="1818" spans="1:11" ht="15.75">
      <c r="A1818" s="100">
        <v>1815</v>
      </c>
      <c r="D1818" s="484">
        <v>152232933</v>
      </c>
      <c r="E1818" s="85" t="s">
        <v>1928</v>
      </c>
      <c r="F1818" s="105" t="s">
        <v>303</v>
      </c>
      <c r="I1818" s="103" t="s">
        <v>78</v>
      </c>
      <c r="J1818" s="85">
        <f t="shared" si="57"/>
        <v>1815</v>
      </c>
      <c r="K1818" s="85">
        <f t="shared" si="56"/>
        <v>0</v>
      </c>
    </row>
    <row r="1819" spans="1:11" ht="15.75">
      <c r="A1819" s="100">
        <v>1816</v>
      </c>
      <c r="D1819" s="484">
        <v>162233630</v>
      </c>
      <c r="E1819" s="85" t="s">
        <v>1841</v>
      </c>
      <c r="F1819" s="105" t="s">
        <v>303</v>
      </c>
      <c r="I1819" s="103" t="s">
        <v>78</v>
      </c>
      <c r="J1819" s="85">
        <f t="shared" si="57"/>
        <v>1816</v>
      </c>
      <c r="K1819" s="85">
        <f t="shared" si="56"/>
        <v>0</v>
      </c>
    </row>
    <row r="1820" spans="1:11" ht="15.75">
      <c r="A1820" s="100">
        <v>1817</v>
      </c>
      <c r="D1820" s="484">
        <v>162233632</v>
      </c>
      <c r="E1820" s="85" t="s">
        <v>1884</v>
      </c>
      <c r="F1820" s="105" t="s">
        <v>303</v>
      </c>
      <c r="I1820" s="103" t="s">
        <v>78</v>
      </c>
      <c r="J1820" s="85">
        <f t="shared" si="57"/>
        <v>1817</v>
      </c>
      <c r="K1820" s="85">
        <f t="shared" si="56"/>
        <v>0</v>
      </c>
    </row>
    <row r="1821" spans="1:11" ht="15.75">
      <c r="A1821" s="100">
        <v>1818</v>
      </c>
      <c r="D1821" s="484">
        <v>162233633</v>
      </c>
      <c r="E1821" s="85" t="s">
        <v>605</v>
      </c>
      <c r="F1821" s="105" t="s">
        <v>305</v>
      </c>
      <c r="I1821" s="103" t="s">
        <v>78</v>
      </c>
      <c r="J1821" s="85">
        <f t="shared" si="57"/>
        <v>1818</v>
      </c>
      <c r="K1821" s="85">
        <f t="shared" si="56"/>
        <v>0</v>
      </c>
    </row>
    <row r="1822" spans="1:11" ht="15.75">
      <c r="A1822" s="100">
        <v>1819</v>
      </c>
      <c r="D1822" s="484">
        <v>162233634</v>
      </c>
      <c r="E1822" s="85" t="s">
        <v>1793</v>
      </c>
      <c r="F1822" s="105" t="s">
        <v>305</v>
      </c>
      <c r="I1822" s="103" t="s">
        <v>78</v>
      </c>
      <c r="J1822" s="85">
        <f t="shared" si="57"/>
        <v>1819</v>
      </c>
      <c r="K1822" s="85">
        <f t="shared" si="56"/>
        <v>0</v>
      </c>
    </row>
    <row r="1823" spans="1:11" ht="15.75">
      <c r="A1823" s="100">
        <v>1820</v>
      </c>
      <c r="D1823" s="484">
        <v>152232830</v>
      </c>
      <c r="E1823" s="85" t="s">
        <v>542</v>
      </c>
      <c r="F1823" s="105" t="s">
        <v>1663</v>
      </c>
      <c r="I1823" s="103" t="s">
        <v>78</v>
      </c>
      <c r="J1823" s="85">
        <f t="shared" si="57"/>
        <v>1820</v>
      </c>
      <c r="K1823" s="85">
        <f t="shared" si="56"/>
        <v>0</v>
      </c>
    </row>
    <row r="1824" spans="1:11" ht="15.75">
      <c r="A1824" s="100">
        <v>1821</v>
      </c>
      <c r="D1824" s="484">
        <v>162233637</v>
      </c>
      <c r="E1824" s="85" t="s">
        <v>1885</v>
      </c>
      <c r="F1824" s="105" t="s">
        <v>565</v>
      </c>
      <c r="I1824" s="103" t="s">
        <v>78</v>
      </c>
      <c r="J1824" s="85">
        <f t="shared" si="57"/>
        <v>1821</v>
      </c>
      <c r="K1824" s="85">
        <f t="shared" si="56"/>
        <v>0</v>
      </c>
    </row>
    <row r="1825" spans="1:11" ht="15.75">
      <c r="A1825" s="100">
        <v>1822</v>
      </c>
      <c r="D1825" s="484">
        <v>162233638</v>
      </c>
      <c r="E1825" s="85" t="s">
        <v>1743</v>
      </c>
      <c r="F1825" s="105" t="s">
        <v>911</v>
      </c>
      <c r="I1825" s="103" t="s">
        <v>78</v>
      </c>
      <c r="J1825" s="85">
        <f t="shared" si="57"/>
        <v>1822</v>
      </c>
      <c r="K1825" s="85">
        <f t="shared" si="56"/>
        <v>0</v>
      </c>
    </row>
    <row r="1826" spans="1:11" ht="15.75">
      <c r="A1826" s="100">
        <v>1823</v>
      </c>
      <c r="D1826" s="484">
        <v>162233639</v>
      </c>
      <c r="E1826" s="85" t="s">
        <v>1795</v>
      </c>
      <c r="F1826" s="105" t="s">
        <v>911</v>
      </c>
      <c r="I1826" s="103" t="s">
        <v>78</v>
      </c>
      <c r="J1826" s="85">
        <f t="shared" si="57"/>
        <v>1823</v>
      </c>
      <c r="K1826" s="85">
        <f t="shared" si="56"/>
        <v>0</v>
      </c>
    </row>
    <row r="1827" spans="1:11" ht="15.75">
      <c r="A1827" s="100">
        <v>1824</v>
      </c>
      <c r="D1827" s="484">
        <v>162237005</v>
      </c>
      <c r="E1827" s="85" t="s">
        <v>1843</v>
      </c>
      <c r="F1827" s="105" t="s">
        <v>911</v>
      </c>
      <c r="I1827" s="103" t="s">
        <v>78</v>
      </c>
      <c r="J1827" s="85">
        <f t="shared" si="57"/>
        <v>1824</v>
      </c>
      <c r="K1827" s="85">
        <f t="shared" si="56"/>
        <v>0</v>
      </c>
    </row>
    <row r="1828" spans="1:11" ht="15.75">
      <c r="A1828" s="100">
        <v>1825</v>
      </c>
      <c r="D1828" s="484">
        <v>162233641</v>
      </c>
      <c r="E1828" s="85" t="s">
        <v>1887</v>
      </c>
      <c r="F1828" s="105" t="s">
        <v>308</v>
      </c>
      <c r="I1828" s="103" t="s">
        <v>78</v>
      </c>
      <c r="J1828" s="85">
        <f t="shared" si="57"/>
        <v>1825</v>
      </c>
      <c r="K1828" s="85">
        <f t="shared" si="56"/>
        <v>0</v>
      </c>
    </row>
    <row r="1829" spans="1:11" ht="15.75">
      <c r="A1829" s="100">
        <v>1826</v>
      </c>
      <c r="D1829" s="484">
        <v>162233642</v>
      </c>
      <c r="E1829" s="85" t="s">
        <v>299</v>
      </c>
      <c r="F1829" s="105" t="s">
        <v>308</v>
      </c>
      <c r="I1829" s="103" t="s">
        <v>78</v>
      </c>
      <c r="J1829" s="85">
        <f t="shared" si="57"/>
        <v>1826</v>
      </c>
      <c r="K1829" s="85">
        <f t="shared" si="56"/>
        <v>0</v>
      </c>
    </row>
    <row r="1830" spans="1:11" ht="15.75">
      <c r="A1830" s="100">
        <v>1827</v>
      </c>
      <c r="D1830" s="484">
        <v>162233643</v>
      </c>
      <c r="E1830" s="85" t="s">
        <v>1888</v>
      </c>
      <c r="F1830" s="105" t="s">
        <v>311</v>
      </c>
      <c r="I1830" s="103" t="s">
        <v>78</v>
      </c>
      <c r="J1830" s="85">
        <f t="shared" si="57"/>
        <v>1827</v>
      </c>
      <c r="K1830" s="85">
        <f t="shared" si="56"/>
        <v>0</v>
      </c>
    </row>
    <row r="1831" spans="1:11" ht="15.75">
      <c r="A1831" s="100">
        <v>1828</v>
      </c>
      <c r="D1831" s="484">
        <v>162233644</v>
      </c>
      <c r="E1831" s="85" t="s">
        <v>1844</v>
      </c>
      <c r="F1831" s="105" t="s">
        <v>311</v>
      </c>
      <c r="I1831" s="103" t="s">
        <v>78</v>
      </c>
      <c r="J1831" s="85">
        <f t="shared" si="57"/>
        <v>1828</v>
      </c>
      <c r="K1831" s="85">
        <f t="shared" si="56"/>
        <v>0</v>
      </c>
    </row>
    <row r="1832" spans="1:11" ht="15.75">
      <c r="A1832" s="100">
        <v>1829</v>
      </c>
      <c r="D1832" s="484">
        <v>162233645</v>
      </c>
      <c r="E1832" s="85" t="s">
        <v>1930</v>
      </c>
      <c r="F1832" s="105" t="s">
        <v>1931</v>
      </c>
      <c r="I1832" s="103" t="s">
        <v>78</v>
      </c>
      <c r="J1832" s="85">
        <f t="shared" si="57"/>
        <v>1829</v>
      </c>
      <c r="K1832" s="85">
        <f t="shared" si="56"/>
        <v>0</v>
      </c>
    </row>
    <row r="1833" spans="1:11" ht="15.75">
      <c r="A1833" s="100">
        <v>1830</v>
      </c>
      <c r="D1833" s="484">
        <v>162236435</v>
      </c>
      <c r="E1833" s="85" t="s">
        <v>1796</v>
      </c>
      <c r="F1833" s="105" t="s">
        <v>571</v>
      </c>
      <c r="I1833" s="103" t="s">
        <v>78</v>
      </c>
      <c r="J1833" s="85">
        <f t="shared" si="57"/>
        <v>1830</v>
      </c>
      <c r="K1833" s="85">
        <f t="shared" si="56"/>
        <v>0</v>
      </c>
    </row>
    <row r="1834" spans="1:11" ht="15.75">
      <c r="A1834" s="100">
        <v>1831</v>
      </c>
      <c r="D1834" s="484">
        <v>162163158</v>
      </c>
      <c r="E1834" s="85" t="s">
        <v>1935</v>
      </c>
      <c r="F1834" s="105" t="s">
        <v>975</v>
      </c>
      <c r="I1834" s="103" t="s">
        <v>78</v>
      </c>
      <c r="J1834" s="85">
        <f t="shared" si="57"/>
        <v>1831</v>
      </c>
      <c r="K1834" s="85">
        <f t="shared" si="56"/>
        <v>0</v>
      </c>
    </row>
    <row r="1835" spans="1:11" ht="15.75">
      <c r="A1835" s="100">
        <v>1832</v>
      </c>
      <c r="D1835" s="484">
        <v>162163159</v>
      </c>
      <c r="E1835" s="85" t="s">
        <v>1055</v>
      </c>
      <c r="F1835" s="105" t="s">
        <v>975</v>
      </c>
      <c r="I1835" s="103" t="s">
        <v>78</v>
      </c>
      <c r="J1835" s="85">
        <f t="shared" si="57"/>
        <v>1832</v>
      </c>
      <c r="K1835" s="85">
        <f t="shared" si="56"/>
        <v>0</v>
      </c>
    </row>
    <row r="1836" spans="1:11" ht="15.75">
      <c r="A1836" s="100">
        <v>1833</v>
      </c>
      <c r="D1836" s="484">
        <v>162163161</v>
      </c>
      <c r="E1836" s="85" t="s">
        <v>2313</v>
      </c>
      <c r="F1836" s="105" t="s">
        <v>184</v>
      </c>
      <c r="I1836" s="103" t="s">
        <v>78</v>
      </c>
      <c r="J1836" s="85">
        <f t="shared" si="57"/>
        <v>1833</v>
      </c>
      <c r="K1836" s="85">
        <f t="shared" si="56"/>
        <v>0</v>
      </c>
    </row>
    <row r="1837" spans="1:11" ht="15.75">
      <c r="A1837" s="100">
        <v>1834</v>
      </c>
      <c r="D1837" s="484">
        <v>162163165</v>
      </c>
      <c r="E1837" s="85" t="s">
        <v>1944</v>
      </c>
      <c r="F1837" s="105" t="s">
        <v>193</v>
      </c>
      <c r="I1837" s="103" t="s">
        <v>78</v>
      </c>
      <c r="J1837" s="85">
        <f t="shared" si="57"/>
        <v>1834</v>
      </c>
      <c r="K1837" s="85">
        <f t="shared" si="56"/>
        <v>0</v>
      </c>
    </row>
    <row r="1838" spans="1:11" ht="15.75">
      <c r="A1838" s="100">
        <v>1835</v>
      </c>
      <c r="D1838" s="484">
        <v>162163168</v>
      </c>
      <c r="E1838" s="85" t="s">
        <v>1948</v>
      </c>
      <c r="F1838" s="105" t="s">
        <v>146</v>
      </c>
      <c r="I1838" s="103" t="s">
        <v>78</v>
      </c>
      <c r="J1838" s="85">
        <f t="shared" si="57"/>
        <v>1835</v>
      </c>
      <c r="K1838" s="85">
        <f t="shared" si="56"/>
        <v>0</v>
      </c>
    </row>
    <row r="1839" spans="1:11" ht="15.75">
      <c r="A1839" s="100">
        <v>1836</v>
      </c>
      <c r="D1839" s="484">
        <v>162163169</v>
      </c>
      <c r="E1839" s="85" t="s">
        <v>1829</v>
      </c>
      <c r="F1839" s="105" t="s">
        <v>218</v>
      </c>
      <c r="I1839" s="103" t="s">
        <v>78</v>
      </c>
      <c r="J1839" s="85">
        <f t="shared" si="57"/>
        <v>1836</v>
      </c>
      <c r="K1839" s="85">
        <f t="shared" si="56"/>
        <v>0</v>
      </c>
    </row>
    <row r="1840" spans="1:11" ht="15.75">
      <c r="A1840" s="100">
        <v>1837</v>
      </c>
      <c r="D1840" s="484">
        <v>162163171</v>
      </c>
      <c r="E1840" s="85" t="s">
        <v>1074</v>
      </c>
      <c r="F1840" s="105" t="s">
        <v>112</v>
      </c>
      <c r="I1840" s="103" t="s">
        <v>78</v>
      </c>
      <c r="J1840" s="85">
        <f t="shared" si="57"/>
        <v>1837</v>
      </c>
      <c r="K1840" s="85">
        <f t="shared" si="56"/>
        <v>0</v>
      </c>
    </row>
    <row r="1841" spans="1:11" ht="15.75">
      <c r="A1841" s="100">
        <v>1838</v>
      </c>
      <c r="D1841" s="484">
        <v>162163174</v>
      </c>
      <c r="E1841" s="85" t="s">
        <v>1376</v>
      </c>
      <c r="F1841" s="105" t="s">
        <v>1089</v>
      </c>
      <c r="I1841" s="103" t="s">
        <v>78</v>
      </c>
      <c r="J1841" s="85">
        <f t="shared" si="57"/>
        <v>1838</v>
      </c>
      <c r="K1841" s="85">
        <f t="shared" si="56"/>
        <v>0</v>
      </c>
    </row>
    <row r="1842" spans="1:11" ht="15.75">
      <c r="A1842" s="100">
        <v>1839</v>
      </c>
      <c r="D1842" s="484">
        <v>162163175</v>
      </c>
      <c r="E1842" s="85" t="s">
        <v>1956</v>
      </c>
      <c r="F1842" s="105" t="s">
        <v>345</v>
      </c>
      <c r="I1842" s="103" t="s">
        <v>78</v>
      </c>
      <c r="J1842" s="85">
        <f t="shared" si="57"/>
        <v>1839</v>
      </c>
      <c r="K1842" s="85">
        <f t="shared" si="56"/>
        <v>0</v>
      </c>
    </row>
    <row r="1843" spans="1:11" ht="15.75">
      <c r="A1843" s="100">
        <v>1840</v>
      </c>
      <c r="D1843" s="484">
        <v>162163176</v>
      </c>
      <c r="E1843" s="85" t="s">
        <v>542</v>
      </c>
      <c r="F1843" s="105" t="s">
        <v>2274</v>
      </c>
      <c r="I1843" s="103" t="s">
        <v>78</v>
      </c>
      <c r="J1843" s="85">
        <f t="shared" si="57"/>
        <v>1840</v>
      </c>
      <c r="K1843" s="85">
        <f t="shared" si="56"/>
        <v>0</v>
      </c>
    </row>
    <row r="1844" spans="1:11" ht="15.75">
      <c r="A1844" s="100">
        <v>1841</v>
      </c>
      <c r="D1844" s="484">
        <v>162163177</v>
      </c>
      <c r="E1844" s="85" t="s">
        <v>1957</v>
      </c>
      <c r="F1844" s="105" t="s">
        <v>835</v>
      </c>
      <c r="I1844" s="103" t="s">
        <v>78</v>
      </c>
      <c r="J1844" s="85">
        <f t="shared" si="57"/>
        <v>1841</v>
      </c>
      <c r="K1844" s="85">
        <f t="shared" si="56"/>
        <v>0</v>
      </c>
    </row>
    <row r="1845" spans="1:11" ht="15.75">
      <c r="A1845" s="100">
        <v>1842</v>
      </c>
      <c r="D1845" s="484">
        <v>162163181</v>
      </c>
      <c r="E1845" s="85" t="s">
        <v>1958</v>
      </c>
      <c r="F1845" s="105" t="s">
        <v>121</v>
      </c>
      <c r="I1845" s="103" t="s">
        <v>78</v>
      </c>
      <c r="J1845" s="85">
        <f t="shared" si="57"/>
        <v>1842</v>
      </c>
      <c r="K1845" s="85">
        <f t="shared" si="56"/>
        <v>0</v>
      </c>
    </row>
    <row r="1846" spans="1:11" ht="15.75">
      <c r="A1846" s="100">
        <v>1843</v>
      </c>
      <c r="D1846" s="484">
        <v>162163182</v>
      </c>
      <c r="E1846" s="85" t="s">
        <v>213</v>
      </c>
      <c r="F1846" s="105" t="s">
        <v>1096</v>
      </c>
      <c r="I1846" s="103" t="s">
        <v>78</v>
      </c>
      <c r="J1846" s="85">
        <f t="shared" si="57"/>
        <v>1843</v>
      </c>
      <c r="K1846" s="85">
        <f t="shared" si="56"/>
        <v>0</v>
      </c>
    </row>
    <row r="1847" spans="1:11" ht="15.75">
      <c r="A1847" s="100">
        <v>1844</v>
      </c>
      <c r="D1847" s="484">
        <v>162163184</v>
      </c>
      <c r="E1847" s="85" t="s">
        <v>1961</v>
      </c>
      <c r="F1847" s="105" t="s">
        <v>367</v>
      </c>
      <c r="I1847" s="103" t="s">
        <v>78</v>
      </c>
      <c r="J1847" s="85">
        <f t="shared" si="57"/>
        <v>1844</v>
      </c>
      <c r="K1847" s="85">
        <f t="shared" si="56"/>
        <v>0</v>
      </c>
    </row>
    <row r="1848" spans="1:11" ht="15.75">
      <c r="A1848" s="100">
        <v>1845</v>
      </c>
      <c r="D1848" s="484">
        <v>162163185</v>
      </c>
      <c r="E1848" s="85" t="s">
        <v>1962</v>
      </c>
      <c r="F1848" s="105" t="s">
        <v>276</v>
      </c>
      <c r="I1848" s="103" t="s">
        <v>78</v>
      </c>
      <c r="J1848" s="85">
        <f t="shared" si="57"/>
        <v>1845</v>
      </c>
      <c r="K1848" s="85">
        <f t="shared" si="56"/>
        <v>0</v>
      </c>
    </row>
    <row r="1849" spans="1:11" ht="15.75">
      <c r="A1849" s="100">
        <v>1846</v>
      </c>
      <c r="D1849" s="484">
        <v>162163187</v>
      </c>
      <c r="E1849" s="85" t="s">
        <v>2317</v>
      </c>
      <c r="F1849" s="105" t="s">
        <v>2318</v>
      </c>
      <c r="I1849" s="103" t="s">
        <v>78</v>
      </c>
      <c r="J1849" s="85">
        <f t="shared" si="57"/>
        <v>1846</v>
      </c>
      <c r="K1849" s="85">
        <f t="shared" si="56"/>
        <v>0</v>
      </c>
    </row>
    <row r="1850" spans="1:11" ht="15.75">
      <c r="A1850" s="100">
        <v>1847</v>
      </c>
      <c r="D1850" s="484">
        <v>162163188</v>
      </c>
      <c r="E1850" s="85" t="s">
        <v>1963</v>
      </c>
      <c r="F1850" s="105" t="s">
        <v>1284</v>
      </c>
      <c r="I1850" s="103" t="s">
        <v>78</v>
      </c>
      <c r="J1850" s="85">
        <f t="shared" si="57"/>
        <v>1847</v>
      </c>
      <c r="K1850" s="85">
        <f t="shared" si="56"/>
        <v>0</v>
      </c>
    </row>
    <row r="1851" spans="1:11" ht="15.75">
      <c r="A1851" s="100">
        <v>1848</v>
      </c>
      <c r="D1851" s="484">
        <v>162163189</v>
      </c>
      <c r="E1851" s="85" t="s">
        <v>2319</v>
      </c>
      <c r="F1851" s="105" t="s">
        <v>1284</v>
      </c>
      <c r="I1851" s="103" t="s">
        <v>78</v>
      </c>
      <c r="J1851" s="85">
        <f t="shared" si="57"/>
        <v>1848</v>
      </c>
      <c r="K1851" s="85">
        <f t="shared" si="56"/>
        <v>0</v>
      </c>
    </row>
    <row r="1852" spans="1:11" ht="15.75">
      <c r="A1852" s="100">
        <v>1849</v>
      </c>
      <c r="D1852" s="484">
        <v>162163190</v>
      </c>
      <c r="E1852" s="85" t="s">
        <v>2122</v>
      </c>
      <c r="F1852" s="105" t="s">
        <v>642</v>
      </c>
      <c r="I1852" s="103" t="s">
        <v>78</v>
      </c>
      <c r="J1852" s="85">
        <f t="shared" si="57"/>
        <v>1849</v>
      </c>
      <c r="K1852" s="85">
        <f t="shared" si="56"/>
        <v>0</v>
      </c>
    </row>
    <row r="1853" spans="1:11" ht="15.75">
      <c r="A1853" s="100">
        <v>1850</v>
      </c>
      <c r="D1853" s="484">
        <v>162163191</v>
      </c>
      <c r="E1853" s="85" t="s">
        <v>469</v>
      </c>
      <c r="F1853" s="105" t="s">
        <v>712</v>
      </c>
      <c r="I1853" s="103" t="s">
        <v>78</v>
      </c>
      <c r="J1853" s="85">
        <f t="shared" si="57"/>
        <v>1850</v>
      </c>
      <c r="K1853" s="85">
        <f t="shared" si="56"/>
        <v>0</v>
      </c>
    </row>
    <row r="1854" spans="1:11" ht="15.75">
      <c r="A1854" s="100">
        <v>1851</v>
      </c>
      <c r="D1854" s="484">
        <v>162163192</v>
      </c>
      <c r="E1854" s="85" t="s">
        <v>2218</v>
      </c>
      <c r="F1854" s="105" t="s">
        <v>712</v>
      </c>
      <c r="I1854" s="103" t="s">
        <v>78</v>
      </c>
      <c r="J1854" s="85">
        <f t="shared" si="57"/>
        <v>1851</v>
      </c>
      <c r="K1854" s="85">
        <f t="shared" si="56"/>
        <v>0</v>
      </c>
    </row>
    <row r="1855" spans="1:11" ht="15.75">
      <c r="A1855" s="100">
        <v>1852</v>
      </c>
      <c r="D1855" s="484">
        <v>162163194</v>
      </c>
      <c r="E1855" s="85" t="s">
        <v>1068</v>
      </c>
      <c r="F1855" s="105" t="s">
        <v>1659</v>
      </c>
      <c r="I1855" s="103" t="s">
        <v>78</v>
      </c>
      <c r="J1855" s="85">
        <f t="shared" si="57"/>
        <v>1852</v>
      </c>
      <c r="K1855" s="85">
        <f t="shared" si="56"/>
        <v>0</v>
      </c>
    </row>
    <row r="1856" spans="1:11" ht="15.75">
      <c r="A1856" s="100">
        <v>1853</v>
      </c>
      <c r="D1856" s="484">
        <v>162163199</v>
      </c>
      <c r="E1856" s="85" t="s">
        <v>2329</v>
      </c>
      <c r="F1856" s="105" t="s">
        <v>303</v>
      </c>
      <c r="I1856" s="103" t="s">
        <v>78</v>
      </c>
      <c r="J1856" s="85">
        <f t="shared" si="57"/>
        <v>1853</v>
      </c>
      <c r="K1856" s="85">
        <f t="shared" si="56"/>
        <v>0</v>
      </c>
    </row>
    <row r="1857" spans="1:11" ht="15.75">
      <c r="A1857" s="100">
        <v>1854</v>
      </c>
      <c r="D1857" s="484">
        <v>162163201</v>
      </c>
      <c r="E1857" s="85" t="s">
        <v>1972</v>
      </c>
      <c r="F1857" s="105" t="s">
        <v>1973</v>
      </c>
      <c r="I1857" s="103" t="s">
        <v>78</v>
      </c>
      <c r="J1857" s="85">
        <f t="shared" si="57"/>
        <v>1854</v>
      </c>
      <c r="K1857" s="85">
        <f t="shared" si="56"/>
        <v>0</v>
      </c>
    </row>
    <row r="1858" spans="1:11" ht="15.75">
      <c r="A1858" s="100">
        <v>1855</v>
      </c>
      <c r="D1858" s="484">
        <v>162163202</v>
      </c>
      <c r="E1858" s="85" t="s">
        <v>1649</v>
      </c>
      <c r="F1858" s="105" t="s">
        <v>565</v>
      </c>
      <c r="I1858" s="103" t="s">
        <v>78</v>
      </c>
      <c r="J1858" s="85">
        <f t="shared" si="57"/>
        <v>1855</v>
      </c>
      <c r="K1858" s="85">
        <f t="shared" si="56"/>
        <v>0</v>
      </c>
    </row>
    <row r="1859" spans="1:11" ht="15.75">
      <c r="A1859" s="100">
        <v>1856</v>
      </c>
      <c r="D1859" s="484">
        <v>162163203</v>
      </c>
      <c r="E1859" s="85" t="s">
        <v>1974</v>
      </c>
      <c r="F1859" s="105" t="s">
        <v>308</v>
      </c>
      <c r="I1859" s="103" t="s">
        <v>78</v>
      </c>
      <c r="J1859" s="85">
        <f t="shared" si="57"/>
        <v>1856</v>
      </c>
      <c r="K1859" s="85">
        <f t="shared" si="56"/>
        <v>0</v>
      </c>
    </row>
    <row r="1860" spans="1:11" ht="15.75">
      <c r="A1860" s="100">
        <v>1857</v>
      </c>
      <c r="D1860" s="484">
        <v>162167006</v>
      </c>
      <c r="E1860" s="85" t="s">
        <v>281</v>
      </c>
      <c r="F1860" s="105" t="s">
        <v>539</v>
      </c>
      <c r="I1860" s="103" t="s">
        <v>78</v>
      </c>
      <c r="J1860" s="85">
        <f t="shared" si="57"/>
        <v>1857</v>
      </c>
      <c r="K1860" s="85">
        <f t="shared" ref="K1860:K1923" si="58">COUNTIF($D$4:$D$889,D1860)</f>
        <v>0</v>
      </c>
    </row>
    <row r="1861" spans="1:11" ht="15.75">
      <c r="A1861" s="100">
        <v>1858</v>
      </c>
      <c r="D1861" s="484">
        <v>162167422</v>
      </c>
      <c r="E1861" s="85" t="s">
        <v>1024</v>
      </c>
      <c r="F1861" s="105" t="s">
        <v>1284</v>
      </c>
      <c r="I1861" s="103" t="s">
        <v>78</v>
      </c>
      <c r="J1861" s="85">
        <f t="shared" ref="J1861:J1924" si="59">IF(H1861&lt;&gt;H1860,1,J1860+1)</f>
        <v>1858</v>
      </c>
      <c r="K1861" s="85">
        <f t="shared" si="58"/>
        <v>0</v>
      </c>
    </row>
    <row r="1862" spans="1:11" ht="15.75">
      <c r="A1862" s="100">
        <v>1859</v>
      </c>
      <c r="D1862" s="484">
        <v>162167496</v>
      </c>
      <c r="E1862" s="85" t="s">
        <v>281</v>
      </c>
      <c r="F1862" s="105" t="s">
        <v>652</v>
      </c>
      <c r="I1862" s="103" t="s">
        <v>78</v>
      </c>
      <c r="J1862" s="85">
        <f t="shared" si="59"/>
        <v>1859</v>
      </c>
      <c r="K1862" s="85">
        <f t="shared" si="58"/>
        <v>0</v>
      </c>
    </row>
    <row r="1863" spans="1:11" ht="15.75">
      <c r="A1863" s="100">
        <v>1860</v>
      </c>
      <c r="D1863" s="484">
        <v>162223363</v>
      </c>
      <c r="E1863" s="85" t="s">
        <v>635</v>
      </c>
      <c r="F1863" s="105" t="s">
        <v>417</v>
      </c>
      <c r="I1863" s="103" t="s">
        <v>78</v>
      </c>
      <c r="J1863" s="85">
        <f t="shared" si="59"/>
        <v>1860</v>
      </c>
      <c r="K1863" s="85">
        <f t="shared" si="58"/>
        <v>0</v>
      </c>
    </row>
    <row r="1864" spans="1:11" ht="15.75">
      <c r="A1864" s="100">
        <v>1861</v>
      </c>
      <c r="D1864" s="484">
        <v>162123064</v>
      </c>
      <c r="E1864" s="85" t="s">
        <v>264</v>
      </c>
      <c r="F1864" s="105" t="s">
        <v>265</v>
      </c>
      <c r="I1864" s="103" t="s">
        <v>78</v>
      </c>
      <c r="J1864" s="85">
        <f t="shared" si="59"/>
        <v>1861</v>
      </c>
      <c r="K1864" s="85">
        <f t="shared" si="58"/>
        <v>0</v>
      </c>
    </row>
    <row r="1865" spans="1:11" ht="15.75">
      <c r="A1865" s="100">
        <v>1862</v>
      </c>
      <c r="D1865" s="484">
        <v>162133104</v>
      </c>
      <c r="E1865" s="85" t="s">
        <v>1952</v>
      </c>
      <c r="F1865" s="105" t="s">
        <v>1033</v>
      </c>
      <c r="I1865" s="103" t="s">
        <v>78</v>
      </c>
      <c r="J1865" s="85">
        <f t="shared" si="59"/>
        <v>1862</v>
      </c>
      <c r="K1865" s="85">
        <f t="shared" si="58"/>
        <v>0</v>
      </c>
    </row>
    <row r="1866" spans="1:11" ht="15.75">
      <c r="A1866" s="100">
        <v>1863</v>
      </c>
      <c r="D1866" s="484">
        <v>162133101</v>
      </c>
      <c r="E1866" s="85" t="s">
        <v>1949</v>
      </c>
      <c r="F1866" s="105" t="s">
        <v>218</v>
      </c>
      <c r="I1866" s="103" t="s">
        <v>78</v>
      </c>
      <c r="J1866" s="85">
        <f t="shared" si="59"/>
        <v>1863</v>
      </c>
      <c r="K1866" s="85">
        <f t="shared" si="58"/>
        <v>0</v>
      </c>
    </row>
    <row r="1867" spans="1:11" ht="15.75">
      <c r="A1867" s="100">
        <v>1864</v>
      </c>
      <c r="D1867" s="484">
        <v>162253662</v>
      </c>
      <c r="E1867" s="85" t="s">
        <v>1959</v>
      </c>
      <c r="F1867" s="105" t="s">
        <v>361</v>
      </c>
      <c r="I1867" s="103" t="s">
        <v>78</v>
      </c>
      <c r="J1867" s="85">
        <f t="shared" si="59"/>
        <v>1864</v>
      </c>
      <c r="K1867" s="85">
        <f t="shared" si="58"/>
        <v>0</v>
      </c>
    </row>
    <row r="1868" spans="1:11" ht="15.75">
      <c r="A1868" s="100">
        <v>1865</v>
      </c>
      <c r="D1868" s="484">
        <v>152136198</v>
      </c>
      <c r="E1868" s="85" t="s">
        <v>3124</v>
      </c>
      <c r="F1868" s="105" t="s">
        <v>184</v>
      </c>
      <c r="I1868" s="103" t="s">
        <v>78</v>
      </c>
      <c r="J1868" s="85">
        <f t="shared" si="59"/>
        <v>1865</v>
      </c>
      <c r="K1868" s="85">
        <f t="shared" si="58"/>
        <v>0</v>
      </c>
    </row>
    <row r="1869" spans="1:11" ht="15.75">
      <c r="A1869" s="100">
        <v>1866</v>
      </c>
      <c r="D1869" s="484">
        <v>152212622</v>
      </c>
      <c r="E1869" s="85" t="s">
        <v>1695</v>
      </c>
      <c r="F1869" s="105" t="s">
        <v>270</v>
      </c>
      <c r="I1869" s="103" t="s">
        <v>78</v>
      </c>
      <c r="J1869" s="85">
        <f t="shared" si="59"/>
        <v>1866</v>
      </c>
      <c r="K1869" s="85">
        <f t="shared" si="58"/>
        <v>0</v>
      </c>
    </row>
    <row r="1870" spans="1:11" ht="15.75">
      <c r="A1870" s="100">
        <v>1867</v>
      </c>
      <c r="D1870" s="484">
        <v>152132565</v>
      </c>
      <c r="E1870" s="85" t="s">
        <v>1474</v>
      </c>
      <c r="F1870" s="105" t="s">
        <v>1070</v>
      </c>
      <c r="I1870" s="103" t="s">
        <v>78</v>
      </c>
      <c r="J1870" s="85">
        <f t="shared" si="59"/>
        <v>1867</v>
      </c>
      <c r="K1870" s="85">
        <f t="shared" si="58"/>
        <v>0</v>
      </c>
    </row>
    <row r="1871" spans="1:11" ht="15.75">
      <c r="A1871" s="100">
        <v>1868</v>
      </c>
      <c r="D1871" s="484">
        <v>132134249</v>
      </c>
      <c r="E1871" s="85" t="s">
        <v>3125</v>
      </c>
      <c r="F1871" s="105" t="s">
        <v>3126</v>
      </c>
      <c r="I1871" s="103" t="s">
        <v>78</v>
      </c>
      <c r="J1871" s="85">
        <f t="shared" si="59"/>
        <v>1868</v>
      </c>
      <c r="K1871" s="85">
        <f t="shared" si="58"/>
        <v>0</v>
      </c>
    </row>
    <row r="1872" spans="1:11" ht="15.75">
      <c r="A1872" s="100">
        <v>1869</v>
      </c>
      <c r="D1872" s="484">
        <v>152132546</v>
      </c>
      <c r="E1872" s="85" t="s">
        <v>3127</v>
      </c>
      <c r="F1872" s="105" t="s">
        <v>652</v>
      </c>
      <c r="I1872" s="103" t="s">
        <v>78</v>
      </c>
      <c r="J1872" s="85">
        <f t="shared" si="59"/>
        <v>1869</v>
      </c>
      <c r="K1872" s="85">
        <f t="shared" si="58"/>
        <v>0</v>
      </c>
    </row>
    <row r="1873" spans="1:11" ht="15.75">
      <c r="A1873" s="100">
        <v>1870</v>
      </c>
      <c r="D1873" s="484">
        <v>162167636</v>
      </c>
      <c r="E1873" s="85" t="s">
        <v>3128</v>
      </c>
      <c r="F1873" s="105" t="s">
        <v>3129</v>
      </c>
      <c r="I1873" s="103" t="s">
        <v>78</v>
      </c>
      <c r="J1873" s="85">
        <f t="shared" si="59"/>
        <v>1870</v>
      </c>
      <c r="K1873" s="85">
        <f t="shared" si="58"/>
        <v>0</v>
      </c>
    </row>
    <row r="1874" spans="1:11" ht="15.75">
      <c r="A1874" s="100">
        <v>1871</v>
      </c>
      <c r="D1874" s="484">
        <v>162336648</v>
      </c>
      <c r="E1874" s="85" t="s">
        <v>980</v>
      </c>
      <c r="F1874" s="105" t="s">
        <v>294</v>
      </c>
      <c r="I1874" s="103" t="s">
        <v>78</v>
      </c>
      <c r="J1874" s="85">
        <f t="shared" si="59"/>
        <v>1871</v>
      </c>
      <c r="K1874" s="85">
        <f t="shared" si="58"/>
        <v>0</v>
      </c>
    </row>
    <row r="1875" spans="1:11" ht="15.75">
      <c r="A1875" s="100">
        <v>1872</v>
      </c>
      <c r="D1875" s="484">
        <v>162113010</v>
      </c>
      <c r="E1875" s="85" t="s">
        <v>3130</v>
      </c>
      <c r="F1875" s="105" t="s">
        <v>146</v>
      </c>
      <c r="I1875" s="103" t="s">
        <v>78</v>
      </c>
      <c r="J1875" s="85">
        <f t="shared" si="59"/>
        <v>1872</v>
      </c>
      <c r="K1875" s="85">
        <f t="shared" si="58"/>
        <v>0</v>
      </c>
    </row>
    <row r="1876" spans="1:11" ht="15.75">
      <c r="A1876" s="100">
        <v>1873</v>
      </c>
      <c r="D1876" s="484">
        <v>162113002</v>
      </c>
      <c r="E1876" s="85" t="s">
        <v>1937</v>
      </c>
      <c r="F1876" s="105" t="s">
        <v>1118</v>
      </c>
      <c r="I1876" s="103" t="s">
        <v>78</v>
      </c>
      <c r="J1876" s="85">
        <f t="shared" si="59"/>
        <v>1873</v>
      </c>
      <c r="K1876" s="85">
        <f t="shared" si="58"/>
        <v>0</v>
      </c>
    </row>
    <row r="1877" spans="1:11" ht="15.75">
      <c r="A1877" s="100">
        <v>1874</v>
      </c>
      <c r="D1877" s="484">
        <v>162113003</v>
      </c>
      <c r="E1877" s="85" t="s">
        <v>1938</v>
      </c>
      <c r="F1877" s="105" t="s">
        <v>1939</v>
      </c>
      <c r="I1877" s="103" t="s">
        <v>78</v>
      </c>
      <c r="J1877" s="85">
        <f t="shared" si="59"/>
        <v>1874</v>
      </c>
      <c r="K1877" s="85">
        <f t="shared" si="58"/>
        <v>0</v>
      </c>
    </row>
    <row r="1878" spans="1:11" ht="15.75">
      <c r="A1878" s="100">
        <v>1875</v>
      </c>
      <c r="D1878" s="484">
        <v>162113004</v>
      </c>
      <c r="E1878" s="85" t="s">
        <v>1940</v>
      </c>
      <c r="F1878" s="105" t="s">
        <v>1941</v>
      </c>
      <c r="I1878" s="103" t="s">
        <v>78</v>
      </c>
      <c r="J1878" s="85">
        <f t="shared" si="59"/>
        <v>1875</v>
      </c>
      <c r="K1878" s="85">
        <f t="shared" si="58"/>
        <v>0</v>
      </c>
    </row>
    <row r="1879" spans="1:11" ht="15.75">
      <c r="A1879" s="100">
        <v>1876</v>
      </c>
      <c r="D1879" s="484">
        <v>162113006</v>
      </c>
      <c r="E1879" s="85" t="s">
        <v>1650</v>
      </c>
      <c r="F1879" s="105" t="s">
        <v>196</v>
      </c>
      <c r="I1879" s="103" t="s">
        <v>78</v>
      </c>
      <c r="J1879" s="85">
        <f t="shared" si="59"/>
        <v>1876</v>
      </c>
      <c r="K1879" s="85">
        <f t="shared" si="58"/>
        <v>0</v>
      </c>
    </row>
    <row r="1880" spans="1:11" ht="15.75">
      <c r="A1880" s="100">
        <v>1877</v>
      </c>
      <c r="D1880" s="484">
        <v>162113007</v>
      </c>
      <c r="E1880" s="85" t="s">
        <v>1945</v>
      </c>
      <c r="F1880" s="105" t="s">
        <v>504</v>
      </c>
      <c r="I1880" s="103" t="s">
        <v>78</v>
      </c>
      <c r="J1880" s="85">
        <f t="shared" si="59"/>
        <v>1877</v>
      </c>
      <c r="K1880" s="85">
        <f t="shared" si="58"/>
        <v>0</v>
      </c>
    </row>
    <row r="1881" spans="1:11" ht="15.75">
      <c r="A1881" s="100">
        <v>1878</v>
      </c>
      <c r="D1881" s="484">
        <v>162113008</v>
      </c>
      <c r="E1881" s="85" t="s">
        <v>1946</v>
      </c>
      <c r="F1881" s="105" t="s">
        <v>1078</v>
      </c>
      <c r="I1881" s="103" t="s">
        <v>78</v>
      </c>
      <c r="J1881" s="85">
        <f t="shared" si="59"/>
        <v>1878</v>
      </c>
      <c r="K1881" s="85">
        <f t="shared" si="58"/>
        <v>0</v>
      </c>
    </row>
    <row r="1882" spans="1:11" ht="15.75">
      <c r="A1882" s="100">
        <v>1879</v>
      </c>
      <c r="D1882" s="484">
        <v>162113009</v>
      </c>
      <c r="E1882" s="85" t="s">
        <v>624</v>
      </c>
      <c r="F1882" s="105" t="s">
        <v>1261</v>
      </c>
      <c r="I1882" s="103" t="s">
        <v>78</v>
      </c>
      <c r="J1882" s="85">
        <f t="shared" si="59"/>
        <v>1879</v>
      </c>
      <c r="K1882" s="85">
        <f t="shared" si="58"/>
        <v>0</v>
      </c>
    </row>
    <row r="1883" spans="1:11" ht="15.75">
      <c r="A1883" s="100">
        <v>1880</v>
      </c>
      <c r="D1883" s="484">
        <v>162113013</v>
      </c>
      <c r="E1883" s="85" t="s">
        <v>2314</v>
      </c>
      <c r="F1883" s="105" t="s">
        <v>221</v>
      </c>
      <c r="I1883" s="103" t="s">
        <v>78</v>
      </c>
      <c r="J1883" s="85">
        <f t="shared" si="59"/>
        <v>1880</v>
      </c>
      <c r="K1883" s="85">
        <f t="shared" si="58"/>
        <v>0</v>
      </c>
    </row>
    <row r="1884" spans="1:11" ht="15.75">
      <c r="A1884" s="100">
        <v>1881</v>
      </c>
      <c r="D1884" s="484">
        <v>162113014</v>
      </c>
      <c r="E1884" s="85" t="s">
        <v>1950</v>
      </c>
      <c r="F1884" s="105" t="s">
        <v>221</v>
      </c>
      <c r="I1884" s="103" t="s">
        <v>78</v>
      </c>
      <c r="J1884" s="85">
        <f t="shared" si="59"/>
        <v>1881</v>
      </c>
      <c r="K1884" s="85">
        <f t="shared" si="58"/>
        <v>0</v>
      </c>
    </row>
    <row r="1885" spans="1:11" ht="15.75">
      <c r="A1885" s="100">
        <v>1882</v>
      </c>
      <c r="D1885" s="484">
        <v>162113020</v>
      </c>
      <c r="E1885" s="85" t="s">
        <v>1955</v>
      </c>
      <c r="F1885" s="105" t="s">
        <v>345</v>
      </c>
      <c r="I1885" s="103" t="s">
        <v>78</v>
      </c>
      <c r="J1885" s="85">
        <f t="shared" si="59"/>
        <v>1882</v>
      </c>
      <c r="K1885" s="85">
        <f t="shared" si="58"/>
        <v>0</v>
      </c>
    </row>
    <row r="1886" spans="1:11" ht="15.75">
      <c r="A1886" s="100">
        <v>1883</v>
      </c>
      <c r="D1886" s="484">
        <v>162113025</v>
      </c>
      <c r="E1886" s="85" t="s">
        <v>1113</v>
      </c>
      <c r="F1886" s="105" t="s">
        <v>1428</v>
      </c>
      <c r="I1886" s="103" t="s">
        <v>78</v>
      </c>
      <c r="J1886" s="85">
        <f t="shared" si="59"/>
        <v>1883</v>
      </c>
      <c r="K1886" s="85">
        <f t="shared" si="58"/>
        <v>0</v>
      </c>
    </row>
    <row r="1887" spans="1:11" ht="15.75">
      <c r="A1887" s="100">
        <v>1884</v>
      </c>
      <c r="D1887" s="484">
        <v>162113026</v>
      </c>
      <c r="E1887" s="85" t="s">
        <v>560</v>
      </c>
      <c r="F1887" s="105" t="s">
        <v>143</v>
      </c>
      <c r="I1887" s="103" t="s">
        <v>78</v>
      </c>
      <c r="J1887" s="85">
        <f t="shared" si="59"/>
        <v>1884</v>
      </c>
      <c r="K1887" s="85">
        <f t="shared" si="58"/>
        <v>0</v>
      </c>
    </row>
    <row r="1888" spans="1:11" ht="15.75">
      <c r="A1888" s="100">
        <v>1885</v>
      </c>
      <c r="D1888" s="484">
        <v>162113027</v>
      </c>
      <c r="E1888" s="85" t="s">
        <v>1436</v>
      </c>
      <c r="F1888" s="105" t="s">
        <v>649</v>
      </c>
      <c r="I1888" s="103" t="s">
        <v>78</v>
      </c>
      <c r="J1888" s="85">
        <f t="shared" si="59"/>
        <v>1885</v>
      </c>
      <c r="K1888" s="85">
        <f t="shared" si="58"/>
        <v>0</v>
      </c>
    </row>
    <row r="1889" spans="1:11" ht="15.75">
      <c r="A1889" s="100">
        <v>1886</v>
      </c>
      <c r="D1889" s="484">
        <v>162113028</v>
      </c>
      <c r="E1889" s="85" t="s">
        <v>1967</v>
      </c>
      <c r="F1889" s="105" t="s">
        <v>649</v>
      </c>
      <c r="I1889" s="103" t="s">
        <v>78</v>
      </c>
      <c r="J1889" s="85">
        <f t="shared" si="59"/>
        <v>1886</v>
      </c>
      <c r="K1889" s="85">
        <f t="shared" si="58"/>
        <v>0</v>
      </c>
    </row>
    <row r="1890" spans="1:11" ht="15.75">
      <c r="A1890" s="100">
        <v>1887</v>
      </c>
      <c r="D1890" s="484">
        <v>162113029</v>
      </c>
      <c r="E1890" s="85" t="s">
        <v>2320</v>
      </c>
      <c r="F1890" s="105" t="s">
        <v>712</v>
      </c>
      <c r="I1890" s="103" t="s">
        <v>78</v>
      </c>
      <c r="J1890" s="85">
        <f t="shared" si="59"/>
        <v>1887</v>
      </c>
      <c r="K1890" s="85">
        <f t="shared" si="58"/>
        <v>0</v>
      </c>
    </row>
    <row r="1891" spans="1:11" ht="15.75">
      <c r="A1891" s="100">
        <v>1888</v>
      </c>
      <c r="D1891" s="484">
        <v>142111002</v>
      </c>
      <c r="E1891" s="85" t="s">
        <v>3131</v>
      </c>
      <c r="F1891" s="105" t="s">
        <v>3132</v>
      </c>
      <c r="I1891" s="103" t="s">
        <v>78</v>
      </c>
      <c r="J1891" s="85">
        <f t="shared" si="59"/>
        <v>1888</v>
      </c>
      <c r="K1891" s="85">
        <f t="shared" si="58"/>
        <v>0</v>
      </c>
    </row>
    <row r="1892" spans="1:11" ht="15.75">
      <c r="A1892" s="100">
        <v>1889</v>
      </c>
      <c r="D1892" s="484">
        <v>152112427</v>
      </c>
      <c r="E1892" s="85" t="s">
        <v>1068</v>
      </c>
      <c r="F1892" s="105" t="s">
        <v>726</v>
      </c>
      <c r="I1892" s="103" t="s">
        <v>78</v>
      </c>
      <c r="J1892" s="85">
        <f t="shared" si="59"/>
        <v>1889</v>
      </c>
      <c r="K1892" s="85">
        <f t="shared" si="58"/>
        <v>0</v>
      </c>
    </row>
    <row r="1893" spans="1:11" ht="15.75">
      <c r="A1893" s="100">
        <v>1890</v>
      </c>
      <c r="D1893" s="484">
        <v>152112429</v>
      </c>
      <c r="E1893" s="85" t="s">
        <v>3133</v>
      </c>
      <c r="F1893" s="105" t="s">
        <v>1284</v>
      </c>
      <c r="I1893" s="103" t="s">
        <v>78</v>
      </c>
      <c r="J1893" s="85">
        <f t="shared" si="59"/>
        <v>1890</v>
      </c>
      <c r="K1893" s="85">
        <f t="shared" si="58"/>
        <v>0</v>
      </c>
    </row>
    <row r="1894" spans="1:11" ht="15.75">
      <c r="A1894" s="100">
        <v>1891</v>
      </c>
      <c r="D1894" s="484">
        <v>132124133</v>
      </c>
      <c r="E1894" s="85" t="s">
        <v>3134</v>
      </c>
      <c r="F1894" s="105" t="s">
        <v>3135</v>
      </c>
      <c r="I1894" s="103" t="s">
        <v>78</v>
      </c>
      <c r="J1894" s="85">
        <f t="shared" si="59"/>
        <v>1891</v>
      </c>
      <c r="K1894" s="85">
        <f t="shared" si="58"/>
        <v>0</v>
      </c>
    </row>
    <row r="1895" spans="1:11" ht="15.75">
      <c r="A1895" s="100">
        <v>1892</v>
      </c>
      <c r="D1895" s="484">
        <v>152115504</v>
      </c>
      <c r="E1895" s="85" t="s">
        <v>1537</v>
      </c>
      <c r="F1895" s="105" t="s">
        <v>308</v>
      </c>
      <c r="I1895" s="103" t="s">
        <v>78</v>
      </c>
      <c r="J1895" s="85">
        <f t="shared" si="59"/>
        <v>1892</v>
      </c>
      <c r="K1895" s="85">
        <f t="shared" si="58"/>
        <v>0</v>
      </c>
    </row>
    <row r="1896" spans="1:11" ht="15.75">
      <c r="A1896" s="100">
        <v>1893</v>
      </c>
      <c r="D1896" s="484">
        <v>162113032</v>
      </c>
      <c r="E1896" s="85" t="s">
        <v>793</v>
      </c>
      <c r="F1896" s="105" t="s">
        <v>303</v>
      </c>
      <c r="I1896" s="103" t="s">
        <v>78</v>
      </c>
      <c r="J1896" s="85">
        <f t="shared" si="59"/>
        <v>1893</v>
      </c>
      <c r="K1896" s="85">
        <f t="shared" si="58"/>
        <v>0</v>
      </c>
    </row>
    <row r="1897" spans="1:11" ht="15.75">
      <c r="A1897" s="100">
        <v>1894</v>
      </c>
      <c r="D1897" s="484">
        <v>162116922</v>
      </c>
      <c r="E1897" s="85" t="s">
        <v>211</v>
      </c>
      <c r="F1897" s="105" t="s">
        <v>139</v>
      </c>
      <c r="I1897" s="103" t="s">
        <v>78</v>
      </c>
      <c r="J1897" s="85">
        <f t="shared" si="59"/>
        <v>1894</v>
      </c>
      <c r="K1897" s="85">
        <f t="shared" si="58"/>
        <v>0</v>
      </c>
    </row>
    <row r="1898" spans="1:11" ht="15.75">
      <c r="A1898" s="100">
        <v>1895</v>
      </c>
      <c r="D1898" s="484">
        <v>162123070</v>
      </c>
      <c r="E1898" s="85" t="s">
        <v>542</v>
      </c>
      <c r="F1898" s="105" t="s">
        <v>646</v>
      </c>
      <c r="I1898" s="103" t="s">
        <v>78</v>
      </c>
      <c r="J1898" s="85">
        <f t="shared" si="59"/>
        <v>1895</v>
      </c>
      <c r="K1898" s="85">
        <f t="shared" si="58"/>
        <v>0</v>
      </c>
    </row>
    <row r="1899" spans="1:11" ht="15.75">
      <c r="A1899" s="100">
        <v>1896</v>
      </c>
      <c r="D1899" s="484">
        <v>152122474</v>
      </c>
      <c r="E1899" s="85" t="s">
        <v>281</v>
      </c>
      <c r="F1899" s="105" t="s">
        <v>205</v>
      </c>
      <c r="I1899" s="103" t="s">
        <v>78</v>
      </c>
      <c r="J1899" s="85">
        <f t="shared" si="59"/>
        <v>1896</v>
      </c>
      <c r="K1899" s="85">
        <f t="shared" si="58"/>
        <v>0</v>
      </c>
    </row>
    <row r="1900" spans="1:11" ht="15.75">
      <c r="A1900" s="100">
        <v>1897</v>
      </c>
      <c r="D1900" s="484">
        <v>162123036</v>
      </c>
      <c r="E1900" s="85" t="s">
        <v>1979</v>
      </c>
      <c r="F1900" s="105" t="s">
        <v>1941</v>
      </c>
      <c r="I1900" s="103" t="s">
        <v>78</v>
      </c>
      <c r="J1900" s="85">
        <f t="shared" si="59"/>
        <v>1897</v>
      </c>
      <c r="K1900" s="85">
        <f t="shared" si="58"/>
        <v>0</v>
      </c>
    </row>
    <row r="1901" spans="1:11" ht="15.75">
      <c r="A1901" s="100">
        <v>1898</v>
      </c>
      <c r="D1901" s="484">
        <v>162123037</v>
      </c>
      <c r="E1901" s="85" t="s">
        <v>1980</v>
      </c>
      <c r="F1901" s="105" t="s">
        <v>417</v>
      </c>
      <c r="I1901" s="103" t="s">
        <v>78</v>
      </c>
      <c r="J1901" s="85">
        <f t="shared" si="59"/>
        <v>1898</v>
      </c>
      <c r="K1901" s="85">
        <f t="shared" si="58"/>
        <v>0</v>
      </c>
    </row>
    <row r="1902" spans="1:11" ht="15.75">
      <c r="A1902" s="100">
        <v>1899</v>
      </c>
      <c r="D1902" s="484">
        <v>162123038</v>
      </c>
      <c r="E1902" s="85" t="s">
        <v>188</v>
      </c>
      <c r="F1902" s="105" t="s">
        <v>189</v>
      </c>
      <c r="I1902" s="103" t="s">
        <v>78</v>
      </c>
      <c r="J1902" s="85">
        <f t="shared" si="59"/>
        <v>1899</v>
      </c>
      <c r="K1902" s="85">
        <f t="shared" si="58"/>
        <v>0</v>
      </c>
    </row>
    <row r="1903" spans="1:11" ht="15.75">
      <c r="A1903" s="100">
        <v>1900</v>
      </c>
      <c r="D1903" s="484">
        <v>162123040</v>
      </c>
      <c r="E1903" s="85" t="s">
        <v>195</v>
      </c>
      <c r="F1903" s="105" t="s">
        <v>196</v>
      </c>
      <c r="I1903" s="103" t="s">
        <v>78</v>
      </c>
      <c r="J1903" s="85">
        <f t="shared" si="59"/>
        <v>1900</v>
      </c>
      <c r="K1903" s="85">
        <f t="shared" si="58"/>
        <v>0</v>
      </c>
    </row>
    <row r="1904" spans="1:11" ht="15.75">
      <c r="A1904" s="100">
        <v>1901</v>
      </c>
      <c r="D1904" s="484">
        <v>162123041</v>
      </c>
      <c r="E1904" s="85" t="s">
        <v>1984</v>
      </c>
      <c r="F1904" s="105" t="s">
        <v>115</v>
      </c>
      <c r="I1904" s="103" t="s">
        <v>78</v>
      </c>
      <c r="J1904" s="85">
        <f t="shared" si="59"/>
        <v>1901</v>
      </c>
      <c r="K1904" s="85">
        <f t="shared" si="58"/>
        <v>0</v>
      </c>
    </row>
    <row r="1905" spans="1:11" ht="15.75">
      <c r="A1905" s="100">
        <v>1902</v>
      </c>
      <c r="D1905" s="484">
        <v>162123043</v>
      </c>
      <c r="E1905" s="85" t="s">
        <v>1985</v>
      </c>
      <c r="F1905" s="105" t="s">
        <v>586</v>
      </c>
      <c r="I1905" s="103" t="s">
        <v>78</v>
      </c>
      <c r="J1905" s="85">
        <f t="shared" si="59"/>
        <v>1902</v>
      </c>
      <c r="K1905" s="85">
        <f t="shared" si="58"/>
        <v>0</v>
      </c>
    </row>
    <row r="1906" spans="1:11" ht="15.75">
      <c r="A1906" s="100">
        <v>1903</v>
      </c>
      <c r="D1906" s="484">
        <v>162123047</v>
      </c>
      <c r="E1906" s="85" t="s">
        <v>220</v>
      </c>
      <c r="F1906" s="105" t="s">
        <v>221</v>
      </c>
      <c r="I1906" s="103" t="s">
        <v>78</v>
      </c>
      <c r="J1906" s="85">
        <f t="shared" si="59"/>
        <v>1903</v>
      </c>
      <c r="K1906" s="85">
        <f t="shared" si="58"/>
        <v>0</v>
      </c>
    </row>
    <row r="1907" spans="1:11" ht="15.75">
      <c r="A1907" s="100">
        <v>1904</v>
      </c>
      <c r="D1907" s="484">
        <v>162123048</v>
      </c>
      <c r="E1907" s="85" t="s">
        <v>223</v>
      </c>
      <c r="F1907" s="105" t="s">
        <v>224</v>
      </c>
      <c r="I1907" s="103" t="s">
        <v>78</v>
      </c>
      <c r="J1907" s="85">
        <f t="shared" si="59"/>
        <v>1904</v>
      </c>
      <c r="K1907" s="85">
        <f t="shared" si="58"/>
        <v>0</v>
      </c>
    </row>
    <row r="1908" spans="1:11" ht="15.75">
      <c r="A1908" s="100">
        <v>1905</v>
      </c>
      <c r="D1908" s="484">
        <v>162123050</v>
      </c>
      <c r="E1908" s="85" t="s">
        <v>229</v>
      </c>
      <c r="F1908" s="105" t="s">
        <v>230</v>
      </c>
      <c r="I1908" s="103" t="s">
        <v>78</v>
      </c>
      <c r="J1908" s="85">
        <f t="shared" si="59"/>
        <v>1905</v>
      </c>
      <c r="K1908" s="85">
        <f t="shared" si="58"/>
        <v>0</v>
      </c>
    </row>
    <row r="1909" spans="1:11" ht="15.75">
      <c r="A1909" s="100">
        <v>1906</v>
      </c>
      <c r="D1909" s="484">
        <v>162123051</v>
      </c>
      <c r="E1909" s="85" t="s">
        <v>232</v>
      </c>
      <c r="F1909" s="105" t="s">
        <v>233</v>
      </c>
      <c r="I1909" s="103" t="s">
        <v>78</v>
      </c>
      <c r="J1909" s="85">
        <f t="shared" si="59"/>
        <v>1906</v>
      </c>
      <c r="K1909" s="85">
        <f t="shared" si="58"/>
        <v>0</v>
      </c>
    </row>
    <row r="1910" spans="1:11" ht="15.75">
      <c r="A1910" s="100">
        <v>1907</v>
      </c>
      <c r="D1910" s="484">
        <v>162123053</v>
      </c>
      <c r="E1910" s="85" t="s">
        <v>240</v>
      </c>
      <c r="F1910" s="105" t="s">
        <v>241</v>
      </c>
      <c r="I1910" s="103" t="s">
        <v>78</v>
      </c>
      <c r="J1910" s="85">
        <f t="shared" si="59"/>
        <v>1907</v>
      </c>
      <c r="K1910" s="85">
        <f t="shared" si="58"/>
        <v>0</v>
      </c>
    </row>
    <row r="1911" spans="1:11" ht="15.75">
      <c r="A1911" s="100">
        <v>1908</v>
      </c>
      <c r="D1911" s="484">
        <v>162123055</v>
      </c>
      <c r="E1911" s="85" t="s">
        <v>1993</v>
      </c>
      <c r="F1911" s="105" t="s">
        <v>1994</v>
      </c>
      <c r="I1911" s="103" t="s">
        <v>78</v>
      </c>
      <c r="J1911" s="85">
        <f t="shared" si="59"/>
        <v>1908</v>
      </c>
      <c r="K1911" s="85">
        <f t="shared" si="58"/>
        <v>0</v>
      </c>
    </row>
    <row r="1912" spans="1:11" ht="15.75">
      <c r="A1912" s="100">
        <v>1909</v>
      </c>
      <c r="D1912" s="484">
        <v>162123056</v>
      </c>
      <c r="E1912" s="85" t="s">
        <v>248</v>
      </c>
      <c r="F1912" s="105" t="s">
        <v>139</v>
      </c>
      <c r="I1912" s="103" t="s">
        <v>78</v>
      </c>
      <c r="J1912" s="85">
        <f t="shared" si="59"/>
        <v>1909</v>
      </c>
      <c r="K1912" s="85">
        <f t="shared" si="58"/>
        <v>0</v>
      </c>
    </row>
    <row r="1913" spans="1:11" ht="15.75">
      <c r="A1913" s="100">
        <v>1910</v>
      </c>
      <c r="D1913" s="484">
        <v>162123058</v>
      </c>
      <c r="E1913" s="85" t="s">
        <v>431</v>
      </c>
      <c r="F1913" s="105" t="s">
        <v>453</v>
      </c>
      <c r="I1913" s="103" t="s">
        <v>78</v>
      </c>
      <c r="J1913" s="85">
        <f t="shared" si="59"/>
        <v>1910</v>
      </c>
      <c r="K1913" s="85">
        <f t="shared" si="58"/>
        <v>0</v>
      </c>
    </row>
    <row r="1914" spans="1:11" ht="15.75">
      <c r="A1914" s="100">
        <v>1911</v>
      </c>
      <c r="D1914" s="484">
        <v>162123059</v>
      </c>
      <c r="E1914" s="85" t="s">
        <v>1047</v>
      </c>
      <c r="F1914" s="105" t="s">
        <v>1593</v>
      </c>
      <c r="I1914" s="103" t="s">
        <v>78</v>
      </c>
      <c r="J1914" s="85">
        <f t="shared" si="59"/>
        <v>1911</v>
      </c>
      <c r="K1914" s="85">
        <f t="shared" si="58"/>
        <v>0</v>
      </c>
    </row>
    <row r="1915" spans="1:11" ht="15.75">
      <c r="A1915" s="100">
        <v>1912</v>
      </c>
      <c r="D1915" s="484">
        <v>162123060</v>
      </c>
      <c r="E1915" s="85" t="s">
        <v>258</v>
      </c>
      <c r="F1915" s="105" t="s">
        <v>259</v>
      </c>
      <c r="I1915" s="103" t="s">
        <v>78</v>
      </c>
      <c r="J1915" s="85">
        <f t="shared" si="59"/>
        <v>1912</v>
      </c>
      <c r="K1915" s="85">
        <f t="shared" si="58"/>
        <v>0</v>
      </c>
    </row>
    <row r="1916" spans="1:11" ht="15.75">
      <c r="A1916" s="100">
        <v>1913</v>
      </c>
      <c r="D1916" s="484">
        <v>162123061</v>
      </c>
      <c r="E1916" s="85" t="s">
        <v>261</v>
      </c>
      <c r="F1916" s="105" t="s">
        <v>262</v>
      </c>
      <c r="I1916" s="103" t="s">
        <v>78</v>
      </c>
      <c r="J1916" s="85">
        <f t="shared" si="59"/>
        <v>1913</v>
      </c>
      <c r="K1916" s="85">
        <f t="shared" si="58"/>
        <v>0</v>
      </c>
    </row>
    <row r="1917" spans="1:11" ht="15.75">
      <c r="A1917" s="100">
        <v>1914</v>
      </c>
      <c r="D1917" s="484">
        <v>162123063</v>
      </c>
      <c r="E1917" s="85" t="s">
        <v>281</v>
      </c>
      <c r="F1917" s="105" t="s">
        <v>265</v>
      </c>
      <c r="I1917" s="103" t="s">
        <v>78</v>
      </c>
      <c r="J1917" s="85">
        <f t="shared" si="59"/>
        <v>1914</v>
      </c>
      <c r="K1917" s="85">
        <f t="shared" si="58"/>
        <v>0</v>
      </c>
    </row>
    <row r="1918" spans="1:11" ht="15.75">
      <c r="A1918" s="100">
        <v>1915</v>
      </c>
      <c r="D1918" s="484">
        <v>162123066</v>
      </c>
      <c r="E1918" s="85" t="s">
        <v>625</v>
      </c>
      <c r="F1918" s="105" t="s">
        <v>1475</v>
      </c>
      <c r="I1918" s="103" t="s">
        <v>78</v>
      </c>
      <c r="J1918" s="85">
        <f t="shared" si="59"/>
        <v>1915</v>
      </c>
      <c r="K1918" s="85">
        <f t="shared" si="58"/>
        <v>0</v>
      </c>
    </row>
    <row r="1919" spans="1:11" ht="15.75">
      <c r="A1919" s="100">
        <v>1916</v>
      </c>
      <c r="D1919" s="484">
        <v>162123067</v>
      </c>
      <c r="E1919" s="85" t="s">
        <v>272</v>
      </c>
      <c r="F1919" s="105" t="s">
        <v>273</v>
      </c>
      <c r="I1919" s="103" t="s">
        <v>78</v>
      </c>
      <c r="J1919" s="85">
        <f t="shared" si="59"/>
        <v>1916</v>
      </c>
      <c r="K1919" s="85">
        <f t="shared" si="58"/>
        <v>0</v>
      </c>
    </row>
    <row r="1920" spans="1:11" ht="15.75">
      <c r="A1920" s="100">
        <v>1917</v>
      </c>
      <c r="D1920" s="484">
        <v>162123068</v>
      </c>
      <c r="E1920" s="85" t="s">
        <v>2001</v>
      </c>
      <c r="F1920" s="105" t="s">
        <v>1658</v>
      </c>
      <c r="I1920" s="103" t="s">
        <v>78</v>
      </c>
      <c r="J1920" s="85">
        <f t="shared" si="59"/>
        <v>1917</v>
      </c>
      <c r="K1920" s="85">
        <f t="shared" si="58"/>
        <v>0</v>
      </c>
    </row>
    <row r="1921" spans="1:11" ht="15.75">
      <c r="A1921" s="100">
        <v>1918</v>
      </c>
      <c r="D1921" s="484">
        <v>162123069</v>
      </c>
      <c r="E1921" s="85" t="s">
        <v>1654</v>
      </c>
      <c r="F1921" s="105" t="s">
        <v>381</v>
      </c>
      <c r="I1921" s="103" t="s">
        <v>78</v>
      </c>
      <c r="J1921" s="85">
        <f t="shared" si="59"/>
        <v>1918</v>
      </c>
      <c r="K1921" s="85">
        <f t="shared" si="58"/>
        <v>0</v>
      </c>
    </row>
    <row r="1922" spans="1:11" ht="15.75">
      <c r="A1922" s="100">
        <v>1919</v>
      </c>
      <c r="D1922" s="484">
        <v>162123072</v>
      </c>
      <c r="E1922" s="85" t="s">
        <v>213</v>
      </c>
      <c r="F1922" s="105" t="s">
        <v>1479</v>
      </c>
      <c r="I1922" s="103" t="s">
        <v>78</v>
      </c>
      <c r="J1922" s="85">
        <f t="shared" si="59"/>
        <v>1919</v>
      </c>
      <c r="K1922" s="85">
        <f t="shared" si="58"/>
        <v>0</v>
      </c>
    </row>
    <row r="1923" spans="1:11" ht="15.75">
      <c r="A1923" s="100">
        <v>1920</v>
      </c>
      <c r="D1923" s="484">
        <v>162123073</v>
      </c>
      <c r="E1923" s="85" t="s">
        <v>284</v>
      </c>
      <c r="F1923" s="105" t="s">
        <v>285</v>
      </c>
      <c r="I1923" s="103" t="s">
        <v>78</v>
      </c>
      <c r="J1923" s="85">
        <f t="shared" si="59"/>
        <v>1920</v>
      </c>
      <c r="K1923" s="85">
        <f t="shared" si="58"/>
        <v>0</v>
      </c>
    </row>
    <row r="1924" spans="1:11" ht="15.75">
      <c r="A1924" s="100">
        <v>1921</v>
      </c>
      <c r="D1924" s="484">
        <v>162123075</v>
      </c>
      <c r="E1924" s="85" t="s">
        <v>2004</v>
      </c>
      <c r="F1924" s="105" t="s">
        <v>1659</v>
      </c>
      <c r="I1924" s="103" t="s">
        <v>78</v>
      </c>
      <c r="J1924" s="85">
        <f t="shared" si="59"/>
        <v>1921</v>
      </c>
      <c r="K1924" s="85">
        <f t="shared" ref="K1924:K1987" si="60">COUNTIF($D$4:$D$889,D1924)</f>
        <v>0</v>
      </c>
    </row>
    <row r="1925" spans="1:11" ht="15.75">
      <c r="A1925" s="100">
        <v>1922</v>
      </c>
      <c r="D1925" s="484">
        <v>162123076</v>
      </c>
      <c r="E1925" s="85" t="s">
        <v>293</v>
      </c>
      <c r="F1925" s="105" t="s">
        <v>294</v>
      </c>
      <c r="I1925" s="103" t="s">
        <v>78</v>
      </c>
      <c r="J1925" s="85">
        <f t="shared" ref="J1925:J1988" si="61">IF(H1925&lt;&gt;H1924,1,J1924+1)</f>
        <v>1922</v>
      </c>
      <c r="K1925" s="85">
        <f t="shared" si="60"/>
        <v>0</v>
      </c>
    </row>
    <row r="1926" spans="1:11" ht="15.75">
      <c r="A1926" s="100">
        <v>1923</v>
      </c>
      <c r="D1926" s="484">
        <v>162123077</v>
      </c>
      <c r="E1926" s="85" t="s">
        <v>296</v>
      </c>
      <c r="F1926" s="105" t="s">
        <v>297</v>
      </c>
      <c r="I1926" s="103" t="s">
        <v>78</v>
      </c>
      <c r="J1926" s="85">
        <f t="shared" si="61"/>
        <v>1923</v>
      </c>
      <c r="K1926" s="85">
        <f t="shared" si="60"/>
        <v>0</v>
      </c>
    </row>
    <row r="1927" spans="1:11" ht="15.75">
      <c r="A1927" s="100">
        <v>1924</v>
      </c>
      <c r="D1927" s="484">
        <v>162123079</v>
      </c>
      <c r="E1927" s="85" t="s">
        <v>529</v>
      </c>
      <c r="F1927" s="105" t="s">
        <v>480</v>
      </c>
      <c r="I1927" s="103" t="s">
        <v>78</v>
      </c>
      <c r="J1927" s="85">
        <f t="shared" si="61"/>
        <v>1924</v>
      </c>
      <c r="K1927" s="85">
        <f t="shared" si="60"/>
        <v>0</v>
      </c>
    </row>
    <row r="1928" spans="1:11" ht="15.75">
      <c r="A1928" s="100">
        <v>1925</v>
      </c>
      <c r="D1928" s="484">
        <v>162123080</v>
      </c>
      <c r="E1928" s="85" t="s">
        <v>299</v>
      </c>
      <c r="F1928" s="105" t="s">
        <v>300</v>
      </c>
      <c r="I1928" s="103" t="s">
        <v>78</v>
      </c>
      <c r="J1928" s="85">
        <f t="shared" si="61"/>
        <v>1925</v>
      </c>
      <c r="K1928" s="85">
        <f t="shared" si="60"/>
        <v>0</v>
      </c>
    </row>
    <row r="1929" spans="1:11" ht="15.75">
      <c r="A1929" s="100">
        <v>1926</v>
      </c>
      <c r="D1929" s="484">
        <v>162123081</v>
      </c>
      <c r="E1929" s="85" t="s">
        <v>2006</v>
      </c>
      <c r="F1929" s="105" t="s">
        <v>860</v>
      </c>
      <c r="I1929" s="103" t="s">
        <v>78</v>
      </c>
      <c r="J1929" s="85">
        <f t="shared" si="61"/>
        <v>1926</v>
      </c>
      <c r="K1929" s="85">
        <f t="shared" si="60"/>
        <v>0</v>
      </c>
    </row>
    <row r="1930" spans="1:11" ht="15.75">
      <c r="A1930" s="100">
        <v>1927</v>
      </c>
      <c r="D1930" s="484">
        <v>162123084</v>
      </c>
      <c r="E1930" s="85" t="s">
        <v>307</v>
      </c>
      <c r="F1930" s="105" t="s">
        <v>308</v>
      </c>
      <c r="I1930" s="103" t="s">
        <v>78</v>
      </c>
      <c r="J1930" s="85">
        <f t="shared" si="61"/>
        <v>1927</v>
      </c>
      <c r="K1930" s="85">
        <f t="shared" si="60"/>
        <v>0</v>
      </c>
    </row>
    <row r="1931" spans="1:11" ht="15.75">
      <c r="A1931" s="100">
        <v>1928</v>
      </c>
      <c r="D1931" s="484">
        <v>162123098</v>
      </c>
      <c r="E1931" s="85" t="s">
        <v>302</v>
      </c>
      <c r="F1931" s="105" t="s">
        <v>303</v>
      </c>
      <c r="I1931" s="103" t="s">
        <v>78</v>
      </c>
      <c r="J1931" s="85">
        <f t="shared" si="61"/>
        <v>1928</v>
      </c>
      <c r="K1931" s="85">
        <f t="shared" si="60"/>
        <v>0</v>
      </c>
    </row>
    <row r="1932" spans="1:11" ht="15.75">
      <c r="A1932" s="100">
        <v>1929</v>
      </c>
      <c r="D1932" s="484">
        <v>162126876</v>
      </c>
      <c r="E1932" s="85" t="s">
        <v>1975</v>
      </c>
      <c r="F1932" s="105" t="s">
        <v>486</v>
      </c>
      <c r="I1932" s="103" t="s">
        <v>78</v>
      </c>
      <c r="J1932" s="85">
        <f t="shared" si="61"/>
        <v>1929</v>
      </c>
      <c r="K1932" s="85">
        <f t="shared" si="60"/>
        <v>0</v>
      </c>
    </row>
    <row r="1933" spans="1:11" ht="15.75">
      <c r="A1933" s="100">
        <v>1930</v>
      </c>
      <c r="D1933" s="484">
        <v>162127002</v>
      </c>
      <c r="E1933" s="85" t="s">
        <v>243</v>
      </c>
      <c r="F1933" s="105" t="s">
        <v>112</v>
      </c>
      <c r="I1933" s="103" t="s">
        <v>78</v>
      </c>
      <c r="J1933" s="85">
        <f t="shared" si="61"/>
        <v>1930</v>
      </c>
      <c r="K1933" s="85">
        <f t="shared" si="60"/>
        <v>0</v>
      </c>
    </row>
    <row r="1934" spans="1:11" ht="15.75">
      <c r="A1934" s="100">
        <v>1931</v>
      </c>
      <c r="D1934" s="484">
        <v>162127084</v>
      </c>
      <c r="E1934" s="85" t="s">
        <v>2003</v>
      </c>
      <c r="F1934" s="105" t="s">
        <v>649</v>
      </c>
      <c r="I1934" s="103" t="s">
        <v>78</v>
      </c>
      <c r="J1934" s="85">
        <f t="shared" si="61"/>
        <v>1931</v>
      </c>
      <c r="K1934" s="85">
        <f t="shared" si="60"/>
        <v>0</v>
      </c>
    </row>
    <row r="1935" spans="1:11" ht="15.75">
      <c r="A1935" s="100">
        <v>1932</v>
      </c>
      <c r="D1935" s="484">
        <v>162127252</v>
      </c>
      <c r="E1935" s="85" t="s">
        <v>250</v>
      </c>
      <c r="F1935" s="105" t="s">
        <v>251</v>
      </c>
      <c r="I1935" s="103" t="s">
        <v>78</v>
      </c>
      <c r="J1935" s="85">
        <f t="shared" si="61"/>
        <v>1932</v>
      </c>
      <c r="K1935" s="85">
        <f t="shared" si="60"/>
        <v>0</v>
      </c>
    </row>
    <row r="1936" spans="1:11" ht="15.75">
      <c r="A1936" s="100">
        <v>1933</v>
      </c>
      <c r="D1936" s="484">
        <v>162127493</v>
      </c>
      <c r="E1936" s="85" t="s">
        <v>256</v>
      </c>
      <c r="F1936" s="105" t="s">
        <v>257</v>
      </c>
      <c r="I1936" s="103" t="s">
        <v>78</v>
      </c>
      <c r="J1936" s="85">
        <f t="shared" si="61"/>
        <v>1933</v>
      </c>
      <c r="K1936" s="85">
        <f t="shared" si="60"/>
        <v>0</v>
      </c>
    </row>
    <row r="1937" spans="1:11" ht="15.75">
      <c r="A1937" s="100">
        <v>1934</v>
      </c>
      <c r="D1937" s="484">
        <v>162127533</v>
      </c>
      <c r="E1937" s="85" t="s">
        <v>201</v>
      </c>
      <c r="F1937" s="105" t="s">
        <v>202</v>
      </c>
      <c r="I1937" s="103" t="s">
        <v>78</v>
      </c>
      <c r="J1937" s="85">
        <f t="shared" si="61"/>
        <v>1934</v>
      </c>
      <c r="K1937" s="85">
        <f t="shared" si="60"/>
        <v>0</v>
      </c>
    </row>
    <row r="1938" spans="1:11" ht="15.75">
      <c r="A1938" s="100">
        <v>1935</v>
      </c>
      <c r="D1938" s="484">
        <v>162143138</v>
      </c>
      <c r="E1938" s="85" t="s">
        <v>482</v>
      </c>
      <c r="F1938" s="105" t="s">
        <v>1659</v>
      </c>
      <c r="I1938" s="103" t="s">
        <v>78</v>
      </c>
      <c r="J1938" s="85">
        <f t="shared" si="61"/>
        <v>1935</v>
      </c>
      <c r="K1938" s="85">
        <f t="shared" si="60"/>
        <v>0</v>
      </c>
    </row>
    <row r="1939" spans="1:11" ht="15.75">
      <c r="A1939" s="100">
        <v>1936</v>
      </c>
      <c r="D1939" s="484">
        <v>161325687</v>
      </c>
      <c r="E1939" s="85" t="s">
        <v>287</v>
      </c>
      <c r="F1939" s="105" t="s">
        <v>288</v>
      </c>
      <c r="I1939" s="103" t="s">
        <v>78</v>
      </c>
      <c r="J1939" s="85">
        <f t="shared" si="61"/>
        <v>1936</v>
      </c>
      <c r="K1939" s="85">
        <f t="shared" si="60"/>
        <v>0</v>
      </c>
    </row>
    <row r="1940" spans="1:11" ht="15.75">
      <c r="A1940" s="100">
        <v>1937</v>
      </c>
      <c r="D1940" s="484">
        <v>162116495</v>
      </c>
      <c r="E1940" s="85" t="s">
        <v>1987</v>
      </c>
      <c r="F1940" s="105" t="s">
        <v>683</v>
      </c>
      <c r="I1940" s="103" t="s">
        <v>78</v>
      </c>
      <c r="J1940" s="85">
        <f t="shared" si="61"/>
        <v>1937</v>
      </c>
      <c r="K1940" s="85">
        <f t="shared" si="60"/>
        <v>0</v>
      </c>
    </row>
    <row r="1941" spans="1:11" ht="15.75">
      <c r="A1941" s="100">
        <v>1938</v>
      </c>
      <c r="D1941" s="484">
        <v>162123045</v>
      </c>
      <c r="E1941" s="85" t="s">
        <v>207</v>
      </c>
      <c r="F1941" s="105" t="s">
        <v>208</v>
      </c>
      <c r="I1941" s="103" t="s">
        <v>78</v>
      </c>
      <c r="J1941" s="85">
        <f t="shared" si="61"/>
        <v>1938</v>
      </c>
      <c r="K1941" s="85">
        <f t="shared" si="60"/>
        <v>0</v>
      </c>
    </row>
    <row r="1942" spans="1:11" ht="15.75">
      <c r="A1942" s="100">
        <v>1939</v>
      </c>
      <c r="D1942" s="484">
        <v>162143106</v>
      </c>
      <c r="E1942" s="85" t="s">
        <v>1977</v>
      </c>
      <c r="F1942" s="105" t="s">
        <v>486</v>
      </c>
      <c r="I1942" s="103" t="s">
        <v>78</v>
      </c>
      <c r="J1942" s="85">
        <f t="shared" si="61"/>
        <v>1939</v>
      </c>
      <c r="K1942" s="85">
        <f t="shared" si="60"/>
        <v>0</v>
      </c>
    </row>
    <row r="1943" spans="1:11" ht="15.75">
      <c r="A1943" s="100">
        <v>1940</v>
      </c>
      <c r="D1943" s="484">
        <v>162143107</v>
      </c>
      <c r="E1943" s="85" t="s">
        <v>1978</v>
      </c>
      <c r="F1943" s="105" t="s">
        <v>914</v>
      </c>
      <c r="I1943" s="103" t="s">
        <v>78</v>
      </c>
      <c r="J1943" s="85">
        <f t="shared" si="61"/>
        <v>1940</v>
      </c>
      <c r="K1943" s="85">
        <f t="shared" si="60"/>
        <v>0</v>
      </c>
    </row>
    <row r="1944" spans="1:11" ht="15.75">
      <c r="A1944" s="100">
        <v>1941</v>
      </c>
      <c r="D1944" s="484">
        <v>162143108</v>
      </c>
      <c r="E1944" s="85" t="s">
        <v>494</v>
      </c>
      <c r="F1944" s="105" t="s">
        <v>422</v>
      </c>
      <c r="I1944" s="103" t="s">
        <v>78</v>
      </c>
      <c r="J1944" s="85">
        <f t="shared" si="61"/>
        <v>1941</v>
      </c>
      <c r="K1944" s="85">
        <f t="shared" si="60"/>
        <v>0</v>
      </c>
    </row>
    <row r="1945" spans="1:11" ht="15.75">
      <c r="A1945" s="100">
        <v>1942</v>
      </c>
      <c r="D1945" s="484">
        <v>162143109</v>
      </c>
      <c r="E1945" s="85" t="s">
        <v>1982</v>
      </c>
      <c r="F1945" s="105" t="s">
        <v>1983</v>
      </c>
      <c r="I1945" s="103" t="s">
        <v>78</v>
      </c>
      <c r="J1945" s="85">
        <f t="shared" si="61"/>
        <v>1942</v>
      </c>
      <c r="K1945" s="85">
        <f t="shared" si="60"/>
        <v>0</v>
      </c>
    </row>
    <row r="1946" spans="1:11" ht="15.75">
      <c r="A1946" s="100">
        <v>1943</v>
      </c>
      <c r="D1946" s="484">
        <v>162143112</v>
      </c>
      <c r="E1946" s="85" t="s">
        <v>198</v>
      </c>
      <c r="F1946" s="105" t="s">
        <v>199</v>
      </c>
      <c r="I1946" s="103" t="s">
        <v>78</v>
      </c>
      <c r="J1946" s="85">
        <f t="shared" si="61"/>
        <v>1943</v>
      </c>
      <c r="K1946" s="85">
        <f t="shared" si="60"/>
        <v>0</v>
      </c>
    </row>
    <row r="1947" spans="1:11" ht="15.75">
      <c r="A1947" s="100">
        <v>1944</v>
      </c>
      <c r="D1947" s="484">
        <v>162143114</v>
      </c>
      <c r="E1947" s="85" t="s">
        <v>1988</v>
      </c>
      <c r="F1947" s="105" t="s">
        <v>205</v>
      </c>
      <c r="I1947" s="103" t="s">
        <v>78</v>
      </c>
      <c r="J1947" s="85">
        <f t="shared" si="61"/>
        <v>1944</v>
      </c>
      <c r="K1947" s="85">
        <f t="shared" si="60"/>
        <v>0</v>
      </c>
    </row>
    <row r="1948" spans="1:11" ht="15.75">
      <c r="A1948" s="100">
        <v>1945</v>
      </c>
      <c r="D1948" s="484">
        <v>162143115</v>
      </c>
      <c r="E1948" s="85" t="s">
        <v>210</v>
      </c>
      <c r="F1948" s="105" t="s">
        <v>211</v>
      </c>
      <c r="I1948" s="103" t="s">
        <v>78</v>
      </c>
      <c r="J1948" s="85">
        <f t="shared" si="61"/>
        <v>1945</v>
      </c>
      <c r="K1948" s="85">
        <f t="shared" si="60"/>
        <v>0</v>
      </c>
    </row>
    <row r="1949" spans="1:11" ht="15.75">
      <c r="A1949" s="100">
        <v>1946</v>
      </c>
      <c r="D1949" s="484">
        <v>162143116</v>
      </c>
      <c r="E1949" s="85" t="s">
        <v>213</v>
      </c>
      <c r="F1949" s="105" t="s">
        <v>211</v>
      </c>
      <c r="I1949" s="103" t="s">
        <v>78</v>
      </c>
      <c r="J1949" s="85">
        <f t="shared" si="61"/>
        <v>1946</v>
      </c>
      <c r="K1949" s="85">
        <f t="shared" si="60"/>
        <v>0</v>
      </c>
    </row>
    <row r="1950" spans="1:11" ht="15.75">
      <c r="A1950" s="100">
        <v>1947</v>
      </c>
      <c r="D1950" s="484">
        <v>162143117</v>
      </c>
      <c r="E1950" s="85" t="s">
        <v>281</v>
      </c>
      <c r="F1950" s="105" t="s">
        <v>1261</v>
      </c>
      <c r="I1950" s="103" t="s">
        <v>78</v>
      </c>
      <c r="J1950" s="85">
        <f t="shared" si="61"/>
        <v>1947</v>
      </c>
      <c r="K1950" s="85">
        <f t="shared" si="60"/>
        <v>0</v>
      </c>
    </row>
    <row r="1951" spans="1:11" ht="15.75">
      <c r="A1951" s="100">
        <v>1948</v>
      </c>
      <c r="D1951" s="484">
        <v>162143118</v>
      </c>
      <c r="E1951" s="85" t="s">
        <v>398</v>
      </c>
      <c r="F1951" s="105" t="s">
        <v>218</v>
      </c>
      <c r="I1951" s="103" t="s">
        <v>78</v>
      </c>
      <c r="J1951" s="85">
        <f t="shared" si="61"/>
        <v>1948</v>
      </c>
      <c r="K1951" s="85">
        <f t="shared" si="60"/>
        <v>0</v>
      </c>
    </row>
    <row r="1952" spans="1:11" ht="15.75">
      <c r="A1952" s="100">
        <v>1949</v>
      </c>
      <c r="D1952" s="484">
        <v>162143119</v>
      </c>
      <c r="E1952" s="85" t="s">
        <v>217</v>
      </c>
      <c r="F1952" s="105" t="s">
        <v>218</v>
      </c>
      <c r="I1952" s="103" t="s">
        <v>78</v>
      </c>
      <c r="J1952" s="85">
        <f t="shared" si="61"/>
        <v>1949</v>
      </c>
      <c r="K1952" s="85">
        <f t="shared" si="60"/>
        <v>0</v>
      </c>
    </row>
    <row r="1953" spans="1:11" ht="15.75">
      <c r="A1953" s="100">
        <v>1950</v>
      </c>
      <c r="D1953" s="484">
        <v>162143121</v>
      </c>
      <c r="E1953" s="85" t="s">
        <v>1990</v>
      </c>
      <c r="F1953" s="105" t="s">
        <v>230</v>
      </c>
      <c r="I1953" s="103" t="s">
        <v>78</v>
      </c>
      <c r="J1953" s="85">
        <f t="shared" si="61"/>
        <v>1950</v>
      </c>
      <c r="K1953" s="85">
        <f t="shared" si="60"/>
        <v>0</v>
      </c>
    </row>
    <row r="1954" spans="1:11" ht="15.75">
      <c r="A1954" s="100">
        <v>1951</v>
      </c>
      <c r="D1954" s="484">
        <v>162143122</v>
      </c>
      <c r="E1954" s="85" t="s">
        <v>123</v>
      </c>
      <c r="F1954" s="105" t="s">
        <v>235</v>
      </c>
      <c r="I1954" s="103" t="s">
        <v>78</v>
      </c>
      <c r="J1954" s="85">
        <f t="shared" si="61"/>
        <v>1951</v>
      </c>
      <c r="K1954" s="85">
        <f t="shared" si="60"/>
        <v>0</v>
      </c>
    </row>
    <row r="1955" spans="1:11" ht="15.75">
      <c r="A1955" s="100">
        <v>1952</v>
      </c>
      <c r="D1955" s="484">
        <v>162143123</v>
      </c>
      <c r="E1955" s="85" t="s">
        <v>1991</v>
      </c>
      <c r="F1955" s="105" t="s">
        <v>238</v>
      </c>
      <c r="I1955" s="103" t="s">
        <v>78</v>
      </c>
      <c r="J1955" s="85">
        <f t="shared" si="61"/>
        <v>1952</v>
      </c>
      <c r="K1955" s="85">
        <f t="shared" si="60"/>
        <v>0</v>
      </c>
    </row>
    <row r="1956" spans="1:11" ht="15.75">
      <c r="A1956" s="100">
        <v>1953</v>
      </c>
      <c r="D1956" s="484">
        <v>162143125</v>
      </c>
      <c r="E1956" s="85" t="s">
        <v>245</v>
      </c>
      <c r="F1956" s="105" t="s">
        <v>246</v>
      </c>
      <c r="I1956" s="103" t="s">
        <v>78</v>
      </c>
      <c r="J1956" s="85">
        <f t="shared" si="61"/>
        <v>1953</v>
      </c>
      <c r="K1956" s="85">
        <f t="shared" si="60"/>
        <v>0</v>
      </c>
    </row>
    <row r="1957" spans="1:11" ht="15.75">
      <c r="A1957" s="100">
        <v>1954</v>
      </c>
      <c r="D1957" s="484">
        <v>162143126</v>
      </c>
      <c r="E1957" s="85" t="s">
        <v>1995</v>
      </c>
      <c r="F1957" s="105" t="s">
        <v>455</v>
      </c>
      <c r="I1957" s="103" t="s">
        <v>78</v>
      </c>
      <c r="J1957" s="85">
        <f t="shared" si="61"/>
        <v>1954</v>
      </c>
      <c r="K1957" s="85">
        <f t="shared" si="60"/>
        <v>0</v>
      </c>
    </row>
    <row r="1958" spans="1:11" ht="15.75">
      <c r="A1958" s="100">
        <v>1955</v>
      </c>
      <c r="D1958" s="484">
        <v>162143131</v>
      </c>
      <c r="E1958" s="85" t="s">
        <v>275</v>
      </c>
      <c r="F1958" s="105" t="s">
        <v>276</v>
      </c>
      <c r="I1958" s="103" t="s">
        <v>78</v>
      </c>
      <c r="J1958" s="85">
        <f t="shared" si="61"/>
        <v>1955</v>
      </c>
      <c r="K1958" s="85">
        <f t="shared" si="60"/>
        <v>0</v>
      </c>
    </row>
    <row r="1959" spans="1:11" ht="15.75">
      <c r="A1959" s="100">
        <v>1956</v>
      </c>
      <c r="D1959" s="484">
        <v>162143132</v>
      </c>
      <c r="E1959" s="85" t="s">
        <v>281</v>
      </c>
      <c r="F1959" s="105" t="s">
        <v>282</v>
      </c>
      <c r="I1959" s="103" t="s">
        <v>78</v>
      </c>
      <c r="J1959" s="85">
        <f t="shared" si="61"/>
        <v>1956</v>
      </c>
      <c r="K1959" s="85">
        <f t="shared" si="60"/>
        <v>0</v>
      </c>
    </row>
    <row r="1960" spans="1:11" ht="15.75">
      <c r="A1960" s="100">
        <v>1957</v>
      </c>
      <c r="D1960" s="484">
        <v>162146458</v>
      </c>
      <c r="E1960" s="85" t="s">
        <v>1997</v>
      </c>
      <c r="F1960" s="105" t="s">
        <v>265</v>
      </c>
      <c r="I1960" s="103" t="s">
        <v>78</v>
      </c>
      <c r="J1960" s="85">
        <f t="shared" si="61"/>
        <v>1957</v>
      </c>
      <c r="K1960" s="85">
        <f t="shared" si="60"/>
        <v>0</v>
      </c>
    </row>
    <row r="1961" spans="1:11" ht="15.75">
      <c r="A1961" s="100">
        <v>1958</v>
      </c>
      <c r="D1961" s="484">
        <v>162146661</v>
      </c>
      <c r="E1961" s="85" t="s">
        <v>192</v>
      </c>
      <c r="F1961" s="105" t="s">
        <v>193</v>
      </c>
      <c r="I1961" s="103" t="s">
        <v>78</v>
      </c>
      <c r="J1961" s="85">
        <f t="shared" si="61"/>
        <v>1958</v>
      </c>
      <c r="K1961" s="85">
        <f t="shared" si="60"/>
        <v>0</v>
      </c>
    </row>
    <row r="1962" spans="1:11" ht="15.75">
      <c r="A1962" s="100">
        <v>1959</v>
      </c>
      <c r="D1962" s="484">
        <v>162146664</v>
      </c>
      <c r="E1962" s="85" t="s">
        <v>1998</v>
      </c>
      <c r="F1962" s="105" t="s">
        <v>361</v>
      </c>
      <c r="I1962" s="103" t="s">
        <v>78</v>
      </c>
      <c r="J1962" s="85">
        <f t="shared" si="61"/>
        <v>1959</v>
      </c>
      <c r="K1962" s="85">
        <f t="shared" si="60"/>
        <v>0</v>
      </c>
    </row>
    <row r="1963" spans="1:11" ht="15.75">
      <c r="A1963" s="100">
        <v>1960</v>
      </c>
      <c r="D1963" s="484">
        <v>162146665</v>
      </c>
      <c r="E1963" s="85" t="s">
        <v>304</v>
      </c>
      <c r="F1963" s="105" t="s">
        <v>305</v>
      </c>
      <c r="I1963" s="103" t="s">
        <v>78</v>
      </c>
      <c r="J1963" s="85">
        <f t="shared" si="61"/>
        <v>1960</v>
      </c>
      <c r="K1963" s="85">
        <f t="shared" si="60"/>
        <v>0</v>
      </c>
    </row>
    <row r="1964" spans="1:11" ht="15.75">
      <c r="A1964" s="100">
        <v>1961</v>
      </c>
      <c r="D1964" s="484">
        <v>162146727</v>
      </c>
      <c r="E1964" s="85" t="s">
        <v>441</v>
      </c>
      <c r="F1964" s="105" t="s">
        <v>751</v>
      </c>
      <c r="I1964" s="103" t="s">
        <v>78</v>
      </c>
      <c r="J1964" s="85">
        <f t="shared" si="61"/>
        <v>1961</v>
      </c>
      <c r="K1964" s="85">
        <f t="shared" si="60"/>
        <v>0</v>
      </c>
    </row>
    <row r="1965" spans="1:11" ht="15.75">
      <c r="A1965" s="100">
        <v>1962</v>
      </c>
      <c r="D1965" s="484">
        <v>162146728</v>
      </c>
      <c r="E1965" s="85" t="s">
        <v>237</v>
      </c>
      <c r="F1965" s="105" t="s">
        <v>238</v>
      </c>
      <c r="I1965" s="103" t="s">
        <v>78</v>
      </c>
      <c r="J1965" s="85">
        <f t="shared" si="61"/>
        <v>1962</v>
      </c>
      <c r="K1965" s="85">
        <f t="shared" si="60"/>
        <v>0</v>
      </c>
    </row>
    <row r="1966" spans="1:11" ht="15.75">
      <c r="A1966" s="100">
        <v>1963</v>
      </c>
      <c r="D1966" s="484">
        <v>162146813</v>
      </c>
      <c r="E1966" s="85" t="s">
        <v>253</v>
      </c>
      <c r="F1966" s="105" t="s">
        <v>254</v>
      </c>
      <c r="I1966" s="103" t="s">
        <v>78</v>
      </c>
      <c r="J1966" s="85">
        <f t="shared" si="61"/>
        <v>1963</v>
      </c>
      <c r="K1966" s="85">
        <f t="shared" si="60"/>
        <v>0</v>
      </c>
    </row>
    <row r="1967" spans="1:11" ht="15.75">
      <c r="A1967" s="100">
        <v>1964</v>
      </c>
      <c r="D1967" s="484">
        <v>162146960</v>
      </c>
      <c r="E1967" s="85" t="s">
        <v>278</v>
      </c>
      <c r="F1967" s="105" t="s">
        <v>279</v>
      </c>
      <c r="I1967" s="103" t="s">
        <v>78</v>
      </c>
      <c r="J1967" s="85">
        <f t="shared" si="61"/>
        <v>1964</v>
      </c>
      <c r="K1967" s="85">
        <f t="shared" si="60"/>
        <v>0</v>
      </c>
    </row>
    <row r="1968" spans="1:11" ht="15.75">
      <c r="A1968" s="100">
        <v>1965</v>
      </c>
      <c r="D1968" s="484">
        <v>162123049</v>
      </c>
      <c r="E1968" s="85" t="s">
        <v>226</v>
      </c>
      <c r="F1968" s="105" t="s">
        <v>227</v>
      </c>
      <c r="I1968" s="103" t="s">
        <v>78</v>
      </c>
      <c r="J1968" s="85">
        <f t="shared" si="61"/>
        <v>1965</v>
      </c>
      <c r="K1968" s="85">
        <f t="shared" si="60"/>
        <v>0</v>
      </c>
    </row>
    <row r="1969" spans="1:11" ht="15.75">
      <c r="A1969" s="100">
        <v>1966</v>
      </c>
      <c r="D1969" s="484">
        <v>162147553</v>
      </c>
      <c r="E1969" s="85" t="s">
        <v>290</v>
      </c>
      <c r="F1969" s="105" t="s">
        <v>291</v>
      </c>
      <c r="I1969" s="103" t="s">
        <v>78</v>
      </c>
      <c r="J1969" s="85">
        <f t="shared" si="61"/>
        <v>1966</v>
      </c>
      <c r="K1969" s="85">
        <f t="shared" si="60"/>
        <v>0</v>
      </c>
    </row>
    <row r="1970" spans="1:11" ht="15.75">
      <c r="A1970" s="100">
        <v>1967</v>
      </c>
      <c r="D1970" s="484">
        <v>162147024</v>
      </c>
      <c r="E1970" s="85" t="s">
        <v>793</v>
      </c>
      <c r="F1970" s="105" t="s">
        <v>345</v>
      </c>
      <c r="I1970" s="103" t="s">
        <v>78</v>
      </c>
      <c r="J1970" s="85">
        <f t="shared" si="61"/>
        <v>1967</v>
      </c>
      <c r="K1970" s="85">
        <f t="shared" si="60"/>
        <v>0</v>
      </c>
    </row>
    <row r="1971" spans="1:11" ht="15.75">
      <c r="A1971" s="100">
        <v>1968</v>
      </c>
      <c r="D1971" s="484">
        <v>162147281</v>
      </c>
      <c r="E1971" s="85" t="s">
        <v>310</v>
      </c>
      <c r="F1971" s="105" t="s">
        <v>311</v>
      </c>
      <c r="I1971" s="103" t="s">
        <v>78</v>
      </c>
      <c r="J1971" s="85">
        <f t="shared" si="61"/>
        <v>1968</v>
      </c>
      <c r="K1971" s="85">
        <f t="shared" si="60"/>
        <v>0</v>
      </c>
    </row>
    <row r="1972" spans="1:11" ht="15.75">
      <c r="A1972" s="100">
        <v>1969</v>
      </c>
      <c r="D1972" s="484">
        <v>162147377</v>
      </c>
      <c r="E1972" s="85" t="s">
        <v>267</v>
      </c>
      <c r="F1972" s="105" t="s">
        <v>265</v>
      </c>
      <c r="I1972" s="103" t="s">
        <v>78</v>
      </c>
      <c r="J1972" s="85">
        <f t="shared" si="61"/>
        <v>1969</v>
      </c>
      <c r="K1972" s="85">
        <f t="shared" si="60"/>
        <v>0</v>
      </c>
    </row>
    <row r="1973" spans="1:11" ht="15.75">
      <c r="A1973" s="100">
        <v>1970</v>
      </c>
      <c r="D1973" s="484">
        <v>162253651</v>
      </c>
      <c r="E1973" s="85" t="s">
        <v>215</v>
      </c>
      <c r="F1973" s="105" t="s">
        <v>211</v>
      </c>
      <c r="I1973" s="103" t="s">
        <v>78</v>
      </c>
      <c r="J1973" s="85">
        <f t="shared" si="61"/>
        <v>1970</v>
      </c>
      <c r="K1973" s="85">
        <f t="shared" si="60"/>
        <v>0</v>
      </c>
    </row>
    <row r="1974" spans="1:11" ht="15.75">
      <c r="A1974" s="100">
        <v>1971</v>
      </c>
      <c r="D1974" s="484">
        <v>162333780</v>
      </c>
      <c r="E1974" s="85" t="s">
        <v>269</v>
      </c>
      <c r="F1974" s="105" t="s">
        <v>270</v>
      </c>
      <c r="I1974" s="103" t="s">
        <v>78</v>
      </c>
      <c r="J1974" s="85">
        <f t="shared" si="61"/>
        <v>1971</v>
      </c>
      <c r="K1974" s="85">
        <f t="shared" si="60"/>
        <v>0</v>
      </c>
    </row>
    <row r="1975" spans="1:11" ht="15.75">
      <c r="A1975" s="100">
        <v>1972</v>
      </c>
      <c r="D1975" s="484">
        <v>162423967</v>
      </c>
      <c r="E1975" s="85" t="s">
        <v>466</v>
      </c>
      <c r="F1975" s="105" t="s">
        <v>486</v>
      </c>
      <c r="I1975" s="103" t="s">
        <v>78</v>
      </c>
      <c r="J1975" s="85">
        <f t="shared" si="61"/>
        <v>1972</v>
      </c>
      <c r="K1975" s="85">
        <f t="shared" si="60"/>
        <v>0</v>
      </c>
    </row>
    <row r="1976" spans="1:11" ht="15.75">
      <c r="A1976" s="100">
        <v>1973</v>
      </c>
      <c r="D1976" s="484">
        <v>162423968</v>
      </c>
      <c r="E1976" s="85" t="s">
        <v>492</v>
      </c>
      <c r="F1976" s="105" t="s">
        <v>422</v>
      </c>
      <c r="I1976" s="103" t="s">
        <v>78</v>
      </c>
      <c r="J1976" s="85">
        <f t="shared" si="61"/>
        <v>1973</v>
      </c>
      <c r="K1976" s="85">
        <f t="shared" si="60"/>
        <v>0</v>
      </c>
    </row>
    <row r="1977" spans="1:11" ht="15.75">
      <c r="A1977" s="100">
        <v>1974</v>
      </c>
      <c r="D1977" s="484">
        <v>162427109</v>
      </c>
      <c r="E1977" s="85" t="s">
        <v>498</v>
      </c>
      <c r="F1977" s="105" t="s">
        <v>499</v>
      </c>
      <c r="I1977" s="103" t="s">
        <v>78</v>
      </c>
      <c r="J1977" s="85">
        <f t="shared" si="61"/>
        <v>1974</v>
      </c>
      <c r="K1977" s="85">
        <f t="shared" si="60"/>
        <v>0</v>
      </c>
    </row>
    <row r="1978" spans="1:11" ht="15.75">
      <c r="A1978" s="100">
        <v>1975</v>
      </c>
      <c r="D1978" s="484">
        <v>162423969</v>
      </c>
      <c r="E1978" s="85" t="s">
        <v>503</v>
      </c>
      <c r="F1978" s="105" t="s">
        <v>504</v>
      </c>
      <c r="I1978" s="103" t="s">
        <v>78</v>
      </c>
      <c r="J1978" s="85">
        <f t="shared" si="61"/>
        <v>1975</v>
      </c>
      <c r="K1978" s="85">
        <f t="shared" si="60"/>
        <v>0</v>
      </c>
    </row>
    <row r="1979" spans="1:11" ht="15.75">
      <c r="A1979" s="100">
        <v>1976</v>
      </c>
      <c r="D1979" s="484">
        <v>162423971</v>
      </c>
      <c r="E1979" s="85" t="s">
        <v>350</v>
      </c>
      <c r="F1979" s="105" t="s">
        <v>437</v>
      </c>
      <c r="I1979" s="103" t="s">
        <v>78</v>
      </c>
      <c r="J1979" s="85">
        <f t="shared" si="61"/>
        <v>1976</v>
      </c>
      <c r="K1979" s="85">
        <f t="shared" si="60"/>
        <v>0</v>
      </c>
    </row>
    <row r="1980" spans="1:11" ht="15.75">
      <c r="A1980" s="100">
        <v>1977</v>
      </c>
      <c r="D1980" s="484">
        <v>162423972</v>
      </c>
      <c r="E1980" s="85" t="s">
        <v>513</v>
      </c>
      <c r="F1980" s="105" t="s">
        <v>514</v>
      </c>
      <c r="I1980" s="103" t="s">
        <v>78</v>
      </c>
      <c r="J1980" s="85">
        <f t="shared" si="61"/>
        <v>1977</v>
      </c>
      <c r="K1980" s="85">
        <f t="shared" si="60"/>
        <v>0</v>
      </c>
    </row>
    <row r="1981" spans="1:11" ht="15.75">
      <c r="A1981" s="100">
        <v>1978</v>
      </c>
      <c r="D1981" s="484">
        <v>162423973</v>
      </c>
      <c r="E1981" s="85" t="s">
        <v>524</v>
      </c>
      <c r="F1981" s="105" t="s">
        <v>448</v>
      </c>
      <c r="I1981" s="103" t="s">
        <v>78</v>
      </c>
      <c r="J1981" s="85">
        <f t="shared" si="61"/>
        <v>1978</v>
      </c>
      <c r="K1981" s="85">
        <f t="shared" si="60"/>
        <v>0</v>
      </c>
    </row>
    <row r="1982" spans="1:11" ht="15.75">
      <c r="A1982" s="100">
        <v>1979</v>
      </c>
      <c r="D1982" s="484">
        <v>162423976</v>
      </c>
      <c r="E1982" s="85" t="s">
        <v>529</v>
      </c>
      <c r="F1982" s="105" t="s">
        <v>530</v>
      </c>
      <c r="I1982" s="103" t="s">
        <v>78</v>
      </c>
      <c r="J1982" s="85">
        <f t="shared" si="61"/>
        <v>1979</v>
      </c>
      <c r="K1982" s="85">
        <f t="shared" si="60"/>
        <v>0</v>
      </c>
    </row>
    <row r="1983" spans="1:11" ht="15.75">
      <c r="A1983" s="100">
        <v>1980</v>
      </c>
      <c r="D1983" s="484">
        <v>162413937</v>
      </c>
      <c r="E1983" s="85" t="s">
        <v>534</v>
      </c>
      <c r="F1983" s="105" t="s">
        <v>121</v>
      </c>
      <c r="I1983" s="103" t="s">
        <v>78</v>
      </c>
      <c r="J1983" s="85">
        <f t="shared" si="61"/>
        <v>1980</v>
      </c>
      <c r="K1983" s="85">
        <f t="shared" si="60"/>
        <v>0</v>
      </c>
    </row>
    <row r="1984" spans="1:11" ht="15.75">
      <c r="A1984" s="100">
        <v>1981</v>
      </c>
      <c r="D1984" s="484">
        <v>162413940</v>
      </c>
      <c r="E1984" s="85" t="s">
        <v>192</v>
      </c>
      <c r="F1984" s="105" t="s">
        <v>270</v>
      </c>
      <c r="I1984" s="103" t="s">
        <v>78</v>
      </c>
      <c r="J1984" s="85">
        <f t="shared" si="61"/>
        <v>1981</v>
      </c>
      <c r="K1984" s="85">
        <f t="shared" si="60"/>
        <v>0</v>
      </c>
    </row>
    <row r="1985" spans="1:11" ht="15.75">
      <c r="A1985" s="100">
        <v>1982</v>
      </c>
      <c r="D1985" s="484">
        <v>162413953</v>
      </c>
      <c r="E1985" s="85" t="s">
        <v>555</v>
      </c>
      <c r="F1985" s="105" t="s">
        <v>556</v>
      </c>
      <c r="I1985" s="103" t="s">
        <v>78</v>
      </c>
      <c r="J1985" s="85">
        <f t="shared" si="61"/>
        <v>1982</v>
      </c>
      <c r="K1985" s="85">
        <f t="shared" si="60"/>
        <v>0</v>
      </c>
    </row>
    <row r="1986" spans="1:11" ht="15.75">
      <c r="A1986" s="100">
        <v>1983</v>
      </c>
      <c r="D1986" s="484">
        <v>162413959</v>
      </c>
      <c r="E1986" s="85" t="s">
        <v>560</v>
      </c>
      <c r="F1986" s="105" t="s">
        <v>305</v>
      </c>
      <c r="I1986" s="103" t="s">
        <v>78</v>
      </c>
      <c r="J1986" s="85">
        <f t="shared" si="61"/>
        <v>1983</v>
      </c>
      <c r="K1986" s="85">
        <f t="shared" si="60"/>
        <v>0</v>
      </c>
    </row>
    <row r="1987" spans="1:11" ht="15.75">
      <c r="A1987" s="100">
        <v>1984</v>
      </c>
      <c r="D1987" s="484">
        <v>162423977</v>
      </c>
      <c r="E1987" s="85" t="s">
        <v>570</v>
      </c>
      <c r="F1987" s="105" t="s">
        <v>571</v>
      </c>
      <c r="I1987" s="103" t="s">
        <v>78</v>
      </c>
      <c r="J1987" s="85">
        <f t="shared" si="61"/>
        <v>1984</v>
      </c>
      <c r="K1987" s="85">
        <f t="shared" si="60"/>
        <v>0</v>
      </c>
    </row>
    <row r="1988" spans="1:11" ht="15.75">
      <c r="A1988" s="100">
        <v>1985</v>
      </c>
      <c r="D1988" s="484">
        <v>162413881</v>
      </c>
      <c r="E1988" s="85" t="s">
        <v>2007</v>
      </c>
      <c r="F1988" s="105" t="s">
        <v>2668</v>
      </c>
      <c r="I1988" s="103" t="s">
        <v>78</v>
      </c>
      <c r="J1988" s="85">
        <f t="shared" si="61"/>
        <v>1985</v>
      </c>
      <c r="K1988" s="85">
        <f t="shared" ref="K1988:K2051" si="62">COUNTIF($D$4:$D$889,D1988)</f>
        <v>0</v>
      </c>
    </row>
    <row r="1989" spans="1:11" ht="15.75">
      <c r="A1989" s="100">
        <v>1986</v>
      </c>
      <c r="D1989" s="484">
        <v>162413882</v>
      </c>
      <c r="E1989" s="85" t="s">
        <v>2010</v>
      </c>
      <c r="F1989" s="105" t="s">
        <v>2668</v>
      </c>
      <c r="I1989" s="103" t="s">
        <v>78</v>
      </c>
      <c r="J1989" s="85">
        <f t="shared" ref="J1989:J2052" si="63">IF(H1989&lt;&gt;H1988,1,J1988+1)</f>
        <v>1986</v>
      </c>
      <c r="K1989" s="85">
        <f t="shared" si="62"/>
        <v>0</v>
      </c>
    </row>
    <row r="1990" spans="1:11" ht="15.75">
      <c r="A1990" s="100">
        <v>1987</v>
      </c>
      <c r="D1990" s="484">
        <v>162416551</v>
      </c>
      <c r="E1990" s="85" t="s">
        <v>407</v>
      </c>
      <c r="F1990" s="105" t="s">
        <v>408</v>
      </c>
      <c r="I1990" s="103" t="s">
        <v>78</v>
      </c>
      <c r="J1990" s="85">
        <f t="shared" si="63"/>
        <v>1987</v>
      </c>
      <c r="K1990" s="85">
        <f t="shared" si="62"/>
        <v>0</v>
      </c>
    </row>
    <row r="1991" spans="1:11" ht="15.75">
      <c r="A1991" s="100">
        <v>1988</v>
      </c>
      <c r="D1991" s="484">
        <v>162417201</v>
      </c>
      <c r="E1991" s="85" t="s">
        <v>412</v>
      </c>
      <c r="F1991" s="105" t="s">
        <v>413</v>
      </c>
      <c r="I1991" s="103" t="s">
        <v>78</v>
      </c>
      <c r="J1991" s="85">
        <f t="shared" si="63"/>
        <v>1988</v>
      </c>
      <c r="K1991" s="85">
        <f t="shared" si="62"/>
        <v>0</v>
      </c>
    </row>
    <row r="1992" spans="1:11" ht="15.75">
      <c r="A1992" s="100">
        <v>1989</v>
      </c>
      <c r="D1992" s="484">
        <v>162413884</v>
      </c>
      <c r="E1992" s="85" t="s">
        <v>2012</v>
      </c>
      <c r="F1992" s="105" t="s">
        <v>2013</v>
      </c>
      <c r="I1992" s="103" t="s">
        <v>78</v>
      </c>
      <c r="J1992" s="85">
        <f t="shared" si="63"/>
        <v>1989</v>
      </c>
      <c r="K1992" s="85">
        <f t="shared" si="62"/>
        <v>0</v>
      </c>
    </row>
    <row r="1993" spans="1:11" ht="15.75">
      <c r="A1993" s="100">
        <v>1990</v>
      </c>
      <c r="D1993" s="484">
        <v>162413885</v>
      </c>
      <c r="E1993" s="85" t="s">
        <v>232</v>
      </c>
      <c r="F1993" s="105" t="s">
        <v>1579</v>
      </c>
      <c r="I1993" s="103" t="s">
        <v>78</v>
      </c>
      <c r="J1993" s="85">
        <f t="shared" si="63"/>
        <v>1990</v>
      </c>
      <c r="K1993" s="85">
        <f t="shared" si="62"/>
        <v>0</v>
      </c>
    </row>
    <row r="1994" spans="1:11" ht="15.75">
      <c r="A1994" s="100">
        <v>1991</v>
      </c>
      <c r="D1994" s="484">
        <v>162417279</v>
      </c>
      <c r="E1994" s="85" t="s">
        <v>416</v>
      </c>
      <c r="F1994" s="105" t="s">
        <v>417</v>
      </c>
      <c r="I1994" s="103" t="s">
        <v>78</v>
      </c>
      <c r="J1994" s="85">
        <f t="shared" si="63"/>
        <v>1991</v>
      </c>
      <c r="K1994" s="85">
        <f t="shared" si="62"/>
        <v>0</v>
      </c>
    </row>
    <row r="1995" spans="1:11" ht="15.75">
      <c r="A1995" s="100">
        <v>1992</v>
      </c>
      <c r="D1995" s="484">
        <v>162416957</v>
      </c>
      <c r="E1995" s="85" t="s">
        <v>419</v>
      </c>
      <c r="F1995" s="105" t="s">
        <v>420</v>
      </c>
      <c r="I1995" s="103" t="s">
        <v>78</v>
      </c>
      <c r="J1995" s="85">
        <f t="shared" si="63"/>
        <v>1992</v>
      </c>
      <c r="K1995" s="85">
        <f t="shared" si="62"/>
        <v>0</v>
      </c>
    </row>
    <row r="1996" spans="1:11" ht="15.75">
      <c r="A1996" s="100">
        <v>1993</v>
      </c>
      <c r="D1996" s="484">
        <v>162413888</v>
      </c>
      <c r="E1996" s="85" t="s">
        <v>421</v>
      </c>
      <c r="F1996" s="105" t="s">
        <v>422</v>
      </c>
      <c r="I1996" s="103" t="s">
        <v>78</v>
      </c>
      <c r="J1996" s="85">
        <f t="shared" si="63"/>
        <v>1993</v>
      </c>
      <c r="K1996" s="85">
        <f t="shared" si="62"/>
        <v>0</v>
      </c>
    </row>
    <row r="1997" spans="1:11" ht="15.75">
      <c r="A1997" s="100">
        <v>1994</v>
      </c>
      <c r="D1997" s="484">
        <v>162413889</v>
      </c>
      <c r="E1997" s="85" t="s">
        <v>299</v>
      </c>
      <c r="F1997" s="105" t="s">
        <v>184</v>
      </c>
      <c r="I1997" s="103" t="s">
        <v>78</v>
      </c>
      <c r="J1997" s="85">
        <f t="shared" si="63"/>
        <v>1994</v>
      </c>
      <c r="K1997" s="85">
        <f t="shared" si="62"/>
        <v>0</v>
      </c>
    </row>
    <row r="1998" spans="1:11" ht="15.75">
      <c r="A1998" s="100">
        <v>1995</v>
      </c>
      <c r="D1998" s="484">
        <v>162413890</v>
      </c>
      <c r="E1998" s="85" t="s">
        <v>423</v>
      </c>
      <c r="F1998" s="105" t="s">
        <v>424</v>
      </c>
      <c r="I1998" s="103" t="s">
        <v>78</v>
      </c>
      <c r="J1998" s="85">
        <f t="shared" si="63"/>
        <v>1995</v>
      </c>
      <c r="K1998" s="85">
        <f t="shared" si="62"/>
        <v>0</v>
      </c>
    </row>
    <row r="1999" spans="1:11" ht="15.75">
      <c r="A1999" s="100">
        <v>1996</v>
      </c>
      <c r="D1999" s="484">
        <v>162416958</v>
      </c>
      <c r="E1999" s="85" t="s">
        <v>2015</v>
      </c>
      <c r="F1999" s="105" t="s">
        <v>323</v>
      </c>
      <c r="I1999" s="103" t="s">
        <v>78</v>
      </c>
      <c r="J1999" s="85">
        <f t="shared" si="63"/>
        <v>1996</v>
      </c>
      <c r="K1999" s="85">
        <f t="shared" si="62"/>
        <v>0</v>
      </c>
    </row>
    <row r="2000" spans="1:11" ht="15.75">
      <c r="A2000" s="100">
        <v>1997</v>
      </c>
      <c r="D2000" s="484">
        <v>162413892</v>
      </c>
      <c r="E2000" s="85" t="s">
        <v>2016</v>
      </c>
      <c r="F2000" s="105" t="s">
        <v>328</v>
      </c>
      <c r="I2000" s="103" t="s">
        <v>78</v>
      </c>
      <c r="J2000" s="85">
        <f t="shared" si="63"/>
        <v>1997</v>
      </c>
      <c r="K2000" s="85">
        <f t="shared" si="62"/>
        <v>0</v>
      </c>
    </row>
    <row r="2001" spans="1:11" ht="15.75">
      <c r="A2001" s="100">
        <v>1998</v>
      </c>
      <c r="D2001" s="484">
        <v>162416552</v>
      </c>
      <c r="E2001" s="85" t="s">
        <v>452</v>
      </c>
      <c r="F2001" s="105" t="s">
        <v>331</v>
      </c>
      <c r="I2001" s="103" t="s">
        <v>78</v>
      </c>
      <c r="J2001" s="85">
        <f t="shared" si="63"/>
        <v>1998</v>
      </c>
      <c r="K2001" s="85">
        <f t="shared" si="62"/>
        <v>0</v>
      </c>
    </row>
    <row r="2002" spans="1:11" ht="15.75">
      <c r="A2002" s="100">
        <v>1999</v>
      </c>
      <c r="D2002" s="484">
        <v>162417280</v>
      </c>
      <c r="E2002" s="85" t="s">
        <v>425</v>
      </c>
      <c r="F2002" s="105" t="s">
        <v>331</v>
      </c>
      <c r="I2002" s="103" t="s">
        <v>78</v>
      </c>
      <c r="J2002" s="85">
        <f t="shared" si="63"/>
        <v>1999</v>
      </c>
      <c r="K2002" s="85">
        <f t="shared" si="62"/>
        <v>0</v>
      </c>
    </row>
    <row r="2003" spans="1:11" ht="15.75">
      <c r="A2003" s="100">
        <v>2000</v>
      </c>
      <c r="D2003" s="484">
        <v>162413897</v>
      </c>
      <c r="E2003" s="85" t="s">
        <v>427</v>
      </c>
      <c r="F2003" s="105" t="s">
        <v>428</v>
      </c>
      <c r="I2003" s="103" t="s">
        <v>78</v>
      </c>
      <c r="J2003" s="85">
        <f t="shared" si="63"/>
        <v>2000</v>
      </c>
      <c r="K2003" s="85">
        <f t="shared" si="62"/>
        <v>0</v>
      </c>
    </row>
    <row r="2004" spans="1:11" ht="15.75">
      <c r="A2004" s="100">
        <v>2001</v>
      </c>
      <c r="D2004" s="484">
        <v>162627588</v>
      </c>
      <c r="E2004" s="85" t="s">
        <v>429</v>
      </c>
      <c r="F2004" s="105" t="s">
        <v>428</v>
      </c>
      <c r="I2004" s="103" t="s">
        <v>78</v>
      </c>
      <c r="J2004" s="85">
        <f t="shared" si="63"/>
        <v>2001</v>
      </c>
      <c r="K2004" s="85">
        <f t="shared" si="62"/>
        <v>0</v>
      </c>
    </row>
    <row r="2005" spans="1:11" ht="15.75">
      <c r="A2005" s="100">
        <v>2002</v>
      </c>
      <c r="D2005" s="484">
        <v>162333721</v>
      </c>
      <c r="E2005" s="85" t="s">
        <v>431</v>
      </c>
      <c r="F2005" s="105" t="s">
        <v>432</v>
      </c>
      <c r="I2005" s="103" t="s">
        <v>78</v>
      </c>
      <c r="J2005" s="85">
        <f t="shared" si="63"/>
        <v>2002</v>
      </c>
      <c r="K2005" s="85">
        <f t="shared" si="62"/>
        <v>0</v>
      </c>
    </row>
    <row r="2006" spans="1:11" ht="15.75">
      <c r="A2006" s="100">
        <v>2003</v>
      </c>
      <c r="D2006" s="484">
        <v>162524203</v>
      </c>
      <c r="E2006" s="85" t="s">
        <v>433</v>
      </c>
      <c r="F2006" s="105" t="s">
        <v>434</v>
      </c>
      <c r="I2006" s="103" t="s">
        <v>78</v>
      </c>
      <c r="J2006" s="85">
        <f t="shared" si="63"/>
        <v>2003</v>
      </c>
      <c r="K2006" s="85">
        <f t="shared" si="62"/>
        <v>0</v>
      </c>
    </row>
    <row r="2007" spans="1:11" ht="15.75">
      <c r="A2007" s="100">
        <v>2004</v>
      </c>
      <c r="D2007" s="484">
        <v>162413899</v>
      </c>
      <c r="E2007" s="85" t="s">
        <v>436</v>
      </c>
      <c r="F2007" s="105" t="s">
        <v>211</v>
      </c>
      <c r="I2007" s="103" t="s">
        <v>78</v>
      </c>
      <c r="J2007" s="85">
        <f t="shared" si="63"/>
        <v>2004</v>
      </c>
      <c r="K2007" s="85">
        <f t="shared" si="62"/>
        <v>0</v>
      </c>
    </row>
    <row r="2008" spans="1:11" ht="15.75">
      <c r="A2008" s="100">
        <v>2005</v>
      </c>
      <c r="D2008" s="484">
        <v>162413900</v>
      </c>
      <c r="E2008" s="85" t="s">
        <v>198</v>
      </c>
      <c r="F2008" s="105" t="s">
        <v>437</v>
      </c>
      <c r="I2008" s="103" t="s">
        <v>78</v>
      </c>
      <c r="J2008" s="85">
        <f t="shared" si="63"/>
        <v>2005</v>
      </c>
      <c r="K2008" s="85">
        <f t="shared" si="62"/>
        <v>0</v>
      </c>
    </row>
    <row r="2009" spans="1:11" ht="15.75">
      <c r="A2009" s="100">
        <v>2006</v>
      </c>
      <c r="D2009" s="484">
        <v>162413901</v>
      </c>
      <c r="E2009" s="85" t="s">
        <v>2019</v>
      </c>
      <c r="F2009" s="105" t="s">
        <v>601</v>
      </c>
      <c r="I2009" s="103" t="s">
        <v>78</v>
      </c>
      <c r="J2009" s="85">
        <f t="shared" si="63"/>
        <v>2006</v>
      </c>
      <c r="K2009" s="85">
        <f t="shared" si="62"/>
        <v>0</v>
      </c>
    </row>
    <row r="2010" spans="1:11" ht="15.75">
      <c r="A2010" s="100">
        <v>2007</v>
      </c>
      <c r="D2010" s="484">
        <v>162413903</v>
      </c>
      <c r="E2010" s="85" t="s">
        <v>2020</v>
      </c>
      <c r="F2010" s="105" t="s">
        <v>601</v>
      </c>
      <c r="I2010" s="103" t="s">
        <v>78</v>
      </c>
      <c r="J2010" s="85">
        <f t="shared" si="63"/>
        <v>2007</v>
      </c>
      <c r="K2010" s="85">
        <f t="shared" si="62"/>
        <v>0</v>
      </c>
    </row>
    <row r="2011" spans="1:11" ht="15.75">
      <c r="A2011" s="100">
        <v>2008</v>
      </c>
      <c r="D2011" s="484">
        <v>162416901</v>
      </c>
      <c r="E2011" s="85" t="s">
        <v>198</v>
      </c>
      <c r="F2011" s="105" t="s">
        <v>601</v>
      </c>
      <c r="I2011" s="103" t="s">
        <v>78</v>
      </c>
      <c r="J2011" s="85">
        <f t="shared" si="63"/>
        <v>2008</v>
      </c>
      <c r="K2011" s="85">
        <f t="shared" si="62"/>
        <v>0</v>
      </c>
    </row>
    <row r="2012" spans="1:11" ht="15.75">
      <c r="A2012" s="100">
        <v>2009</v>
      </c>
      <c r="D2012" s="484">
        <v>162413904</v>
      </c>
      <c r="E2012" s="85" t="s">
        <v>439</v>
      </c>
      <c r="F2012" s="105" t="s">
        <v>440</v>
      </c>
      <c r="I2012" s="103" t="s">
        <v>78</v>
      </c>
      <c r="J2012" s="85">
        <f t="shared" si="63"/>
        <v>2009</v>
      </c>
      <c r="K2012" s="85">
        <f t="shared" si="62"/>
        <v>0</v>
      </c>
    </row>
    <row r="2013" spans="1:11" ht="15.75">
      <c r="A2013" s="100">
        <v>2010</v>
      </c>
      <c r="D2013" s="484">
        <v>162413905</v>
      </c>
      <c r="E2013" s="85" t="s">
        <v>607</v>
      </c>
      <c r="F2013" s="105" t="s">
        <v>2021</v>
      </c>
      <c r="I2013" s="103" t="s">
        <v>78</v>
      </c>
      <c r="J2013" s="85">
        <f t="shared" si="63"/>
        <v>2010</v>
      </c>
      <c r="K2013" s="85">
        <f t="shared" si="62"/>
        <v>0</v>
      </c>
    </row>
    <row r="2014" spans="1:11" ht="15.75">
      <c r="A2014" s="100">
        <v>2011</v>
      </c>
      <c r="D2014" s="484">
        <v>162413906</v>
      </c>
      <c r="E2014" s="85" t="s">
        <v>3136</v>
      </c>
      <c r="F2014" s="105" t="s">
        <v>235</v>
      </c>
      <c r="I2014" s="103" t="s">
        <v>78</v>
      </c>
      <c r="J2014" s="85">
        <f t="shared" si="63"/>
        <v>2011</v>
      </c>
      <c r="K2014" s="85">
        <f t="shared" si="62"/>
        <v>0</v>
      </c>
    </row>
    <row r="2015" spans="1:11" ht="15.75">
      <c r="A2015" s="100">
        <v>2012</v>
      </c>
      <c r="D2015" s="484">
        <v>162413907</v>
      </c>
      <c r="E2015" s="85" t="s">
        <v>441</v>
      </c>
      <c r="F2015" s="105" t="s">
        <v>235</v>
      </c>
      <c r="I2015" s="103" t="s">
        <v>78</v>
      </c>
      <c r="J2015" s="85">
        <f t="shared" si="63"/>
        <v>2012</v>
      </c>
      <c r="K2015" s="85">
        <f t="shared" si="62"/>
        <v>0</v>
      </c>
    </row>
    <row r="2016" spans="1:11" ht="15.75">
      <c r="A2016" s="100">
        <v>2013</v>
      </c>
      <c r="D2016" s="484">
        <v>162413908</v>
      </c>
      <c r="E2016" s="85" t="s">
        <v>688</v>
      </c>
      <c r="F2016" s="105" t="s">
        <v>235</v>
      </c>
      <c r="I2016" s="103" t="s">
        <v>78</v>
      </c>
      <c r="J2016" s="85">
        <f t="shared" si="63"/>
        <v>2013</v>
      </c>
      <c r="K2016" s="85">
        <f t="shared" si="62"/>
        <v>0</v>
      </c>
    </row>
    <row r="2017" spans="1:11" ht="15.75">
      <c r="A2017" s="100">
        <v>2014</v>
      </c>
      <c r="D2017" s="484">
        <v>162413911</v>
      </c>
      <c r="E2017" s="85" t="s">
        <v>688</v>
      </c>
      <c r="F2017" s="105" t="s">
        <v>1143</v>
      </c>
      <c r="I2017" s="103" t="s">
        <v>78</v>
      </c>
      <c r="J2017" s="85">
        <f t="shared" si="63"/>
        <v>2014</v>
      </c>
      <c r="K2017" s="85">
        <f t="shared" si="62"/>
        <v>0</v>
      </c>
    </row>
    <row r="2018" spans="1:11" ht="15.75">
      <c r="A2018" s="100">
        <v>2015</v>
      </c>
      <c r="D2018" s="484">
        <v>162413912</v>
      </c>
      <c r="E2018" s="85" t="s">
        <v>443</v>
      </c>
      <c r="F2018" s="105" t="s">
        <v>444</v>
      </c>
      <c r="I2018" s="103" t="s">
        <v>78</v>
      </c>
      <c r="J2018" s="85">
        <f t="shared" si="63"/>
        <v>2015</v>
      </c>
      <c r="K2018" s="85">
        <f t="shared" si="62"/>
        <v>0</v>
      </c>
    </row>
    <row r="2019" spans="1:11" ht="15.75">
      <c r="A2019" s="100">
        <v>2016</v>
      </c>
      <c r="D2019" s="484">
        <v>162413914</v>
      </c>
      <c r="E2019" s="85" t="s">
        <v>2023</v>
      </c>
      <c r="F2019" s="105" t="s">
        <v>2024</v>
      </c>
      <c r="I2019" s="103" t="s">
        <v>78</v>
      </c>
      <c r="J2019" s="85">
        <f t="shared" si="63"/>
        <v>2016</v>
      </c>
      <c r="K2019" s="85">
        <f t="shared" si="62"/>
        <v>0</v>
      </c>
    </row>
    <row r="2020" spans="1:11" ht="15.75">
      <c r="A2020" s="100">
        <v>2017</v>
      </c>
      <c r="D2020" s="484">
        <v>162333744</v>
      </c>
      <c r="E2020" s="85" t="s">
        <v>446</v>
      </c>
      <c r="F2020" s="105" t="s">
        <v>124</v>
      </c>
      <c r="I2020" s="103" t="s">
        <v>78</v>
      </c>
      <c r="J2020" s="85">
        <f t="shared" si="63"/>
        <v>2017</v>
      </c>
      <c r="K2020" s="85">
        <f t="shared" si="62"/>
        <v>0</v>
      </c>
    </row>
    <row r="2021" spans="1:11" ht="15.75">
      <c r="A2021" s="100">
        <v>2018</v>
      </c>
      <c r="D2021" s="484">
        <v>152413333</v>
      </c>
      <c r="E2021" s="85" t="s">
        <v>484</v>
      </c>
      <c r="F2021" s="105" t="s">
        <v>485</v>
      </c>
      <c r="I2021" s="103" t="s">
        <v>78</v>
      </c>
      <c r="J2021" s="85">
        <f t="shared" si="63"/>
        <v>2018</v>
      </c>
      <c r="K2021" s="85">
        <f t="shared" si="62"/>
        <v>0</v>
      </c>
    </row>
    <row r="2022" spans="1:11" ht="15.75">
      <c r="A2022" s="100">
        <v>2019</v>
      </c>
      <c r="D2022" s="484">
        <v>162413915</v>
      </c>
      <c r="E2022" s="85" t="s">
        <v>330</v>
      </c>
      <c r="F2022" s="105" t="s">
        <v>520</v>
      </c>
      <c r="I2022" s="103" t="s">
        <v>78</v>
      </c>
      <c r="J2022" s="85">
        <f t="shared" si="63"/>
        <v>2019</v>
      </c>
      <c r="K2022" s="85">
        <f t="shared" si="62"/>
        <v>0</v>
      </c>
    </row>
    <row r="2023" spans="1:11" ht="15.75">
      <c r="A2023" s="100">
        <v>2020</v>
      </c>
      <c r="D2023" s="484">
        <v>162413916</v>
      </c>
      <c r="E2023" s="85" t="s">
        <v>253</v>
      </c>
      <c r="F2023" s="105" t="s">
        <v>520</v>
      </c>
      <c r="I2023" s="103" t="s">
        <v>78</v>
      </c>
      <c r="J2023" s="85">
        <f t="shared" si="63"/>
        <v>2020</v>
      </c>
      <c r="K2023" s="85">
        <f t="shared" si="62"/>
        <v>0</v>
      </c>
    </row>
    <row r="2024" spans="1:11" ht="15.75">
      <c r="A2024" s="100">
        <v>2021</v>
      </c>
      <c r="D2024" s="484">
        <v>162413917</v>
      </c>
      <c r="E2024" s="85" t="s">
        <v>447</v>
      </c>
      <c r="F2024" s="105" t="s">
        <v>448</v>
      </c>
      <c r="I2024" s="103" t="s">
        <v>78</v>
      </c>
      <c r="J2024" s="85">
        <f t="shared" si="63"/>
        <v>2021</v>
      </c>
      <c r="K2024" s="85">
        <f t="shared" si="62"/>
        <v>0</v>
      </c>
    </row>
    <row r="2025" spans="1:11" ht="15.75">
      <c r="A2025" s="100">
        <v>2022</v>
      </c>
      <c r="D2025" s="484">
        <v>162413918</v>
      </c>
      <c r="E2025" s="85" t="s">
        <v>450</v>
      </c>
      <c r="F2025" s="105" t="s">
        <v>448</v>
      </c>
      <c r="I2025" s="103" t="s">
        <v>78</v>
      </c>
      <c r="J2025" s="85">
        <f t="shared" si="63"/>
        <v>2022</v>
      </c>
      <c r="K2025" s="85">
        <f t="shared" si="62"/>
        <v>0</v>
      </c>
    </row>
    <row r="2026" spans="1:11" ht="15.75">
      <c r="A2026" s="100">
        <v>2023</v>
      </c>
      <c r="D2026" s="484">
        <v>162417439</v>
      </c>
      <c r="E2026" s="85" t="s">
        <v>452</v>
      </c>
      <c r="F2026" s="105" t="s">
        <v>453</v>
      </c>
      <c r="I2026" s="103" t="s">
        <v>78</v>
      </c>
      <c r="J2026" s="85">
        <f t="shared" si="63"/>
        <v>2023</v>
      </c>
      <c r="K2026" s="85">
        <f t="shared" si="62"/>
        <v>0</v>
      </c>
    </row>
    <row r="2027" spans="1:11" ht="15.75">
      <c r="A2027" s="100">
        <v>2024</v>
      </c>
      <c r="D2027" s="484">
        <v>162413920</v>
      </c>
      <c r="E2027" s="85" t="s">
        <v>454</v>
      </c>
      <c r="F2027" s="105" t="s">
        <v>455</v>
      </c>
      <c r="I2027" s="103" t="s">
        <v>78</v>
      </c>
      <c r="J2027" s="85">
        <f t="shared" si="63"/>
        <v>2024</v>
      </c>
      <c r="K2027" s="85">
        <f t="shared" si="62"/>
        <v>0</v>
      </c>
    </row>
    <row r="2028" spans="1:11" ht="15.75">
      <c r="A2028" s="100">
        <v>2025</v>
      </c>
      <c r="D2028" s="484">
        <v>162417506</v>
      </c>
      <c r="E2028" s="85" t="s">
        <v>457</v>
      </c>
      <c r="F2028" s="105" t="s">
        <v>455</v>
      </c>
      <c r="I2028" s="103" t="s">
        <v>78</v>
      </c>
      <c r="J2028" s="85">
        <f t="shared" si="63"/>
        <v>2025</v>
      </c>
      <c r="K2028" s="85">
        <f t="shared" si="62"/>
        <v>0</v>
      </c>
    </row>
    <row r="2029" spans="1:11" ht="15.75">
      <c r="A2029" s="100">
        <v>2026</v>
      </c>
      <c r="D2029" s="484">
        <v>162413923</v>
      </c>
      <c r="E2029" s="85" t="s">
        <v>198</v>
      </c>
      <c r="F2029" s="105" t="s">
        <v>459</v>
      </c>
      <c r="I2029" s="103" t="s">
        <v>78</v>
      </c>
      <c r="J2029" s="85">
        <f t="shared" si="63"/>
        <v>2026</v>
      </c>
      <c r="K2029" s="85">
        <f t="shared" si="62"/>
        <v>0</v>
      </c>
    </row>
    <row r="2030" spans="1:11" ht="15.75">
      <c r="A2030" s="100">
        <v>2027</v>
      </c>
      <c r="D2030" s="484">
        <v>162413924</v>
      </c>
      <c r="E2030" s="85" t="s">
        <v>461</v>
      </c>
      <c r="F2030" s="105" t="s">
        <v>459</v>
      </c>
      <c r="I2030" s="103" t="s">
        <v>78</v>
      </c>
      <c r="J2030" s="85">
        <f t="shared" si="63"/>
        <v>2027</v>
      </c>
      <c r="K2030" s="85">
        <f t="shared" si="62"/>
        <v>0</v>
      </c>
    </row>
    <row r="2031" spans="1:11" ht="15.75">
      <c r="A2031" s="100">
        <v>2028</v>
      </c>
      <c r="D2031" s="484">
        <v>162413925</v>
      </c>
      <c r="E2031" s="85" t="s">
        <v>350</v>
      </c>
      <c r="F2031" s="105" t="s">
        <v>345</v>
      </c>
      <c r="I2031" s="103" t="s">
        <v>78</v>
      </c>
      <c r="J2031" s="85">
        <f t="shared" si="63"/>
        <v>2028</v>
      </c>
      <c r="K2031" s="85">
        <f t="shared" si="62"/>
        <v>0</v>
      </c>
    </row>
    <row r="2032" spans="1:11" ht="15.75">
      <c r="A2032" s="100">
        <v>2029</v>
      </c>
      <c r="D2032" s="484">
        <v>162413926</v>
      </c>
      <c r="E2032" s="85" t="s">
        <v>1549</v>
      </c>
      <c r="F2032" s="105" t="s">
        <v>464</v>
      </c>
      <c r="I2032" s="103" t="s">
        <v>78</v>
      </c>
      <c r="J2032" s="85">
        <f t="shared" si="63"/>
        <v>2029</v>
      </c>
      <c r="K2032" s="85">
        <f t="shared" si="62"/>
        <v>0</v>
      </c>
    </row>
    <row r="2033" spans="1:11" ht="15.75">
      <c r="A2033" s="100">
        <v>2030</v>
      </c>
      <c r="D2033" s="484">
        <v>152416453</v>
      </c>
      <c r="E2033" s="85" t="s">
        <v>3137</v>
      </c>
      <c r="F2033" s="105" t="s">
        <v>3138</v>
      </c>
      <c r="I2033" s="103" t="s">
        <v>78</v>
      </c>
      <c r="J2033" s="85">
        <f t="shared" si="63"/>
        <v>2030</v>
      </c>
      <c r="K2033" s="85">
        <f t="shared" si="62"/>
        <v>0</v>
      </c>
    </row>
    <row r="2034" spans="1:11" ht="15.75">
      <c r="A2034" s="100">
        <v>2031</v>
      </c>
      <c r="D2034" s="484">
        <v>162413927</v>
      </c>
      <c r="E2034" s="85" t="s">
        <v>466</v>
      </c>
      <c r="F2034" s="105" t="s">
        <v>467</v>
      </c>
      <c r="I2034" s="103" t="s">
        <v>78</v>
      </c>
      <c r="J2034" s="85">
        <f t="shared" si="63"/>
        <v>2031</v>
      </c>
      <c r="K2034" s="85">
        <f t="shared" si="62"/>
        <v>0</v>
      </c>
    </row>
    <row r="2035" spans="1:11" ht="15.75">
      <c r="A2035" s="100">
        <v>2032</v>
      </c>
      <c r="D2035" s="484">
        <v>162413928</v>
      </c>
      <c r="E2035" s="85" t="s">
        <v>2025</v>
      </c>
      <c r="F2035" s="105" t="s">
        <v>254</v>
      </c>
      <c r="I2035" s="103" t="s">
        <v>78</v>
      </c>
      <c r="J2035" s="85">
        <f t="shared" si="63"/>
        <v>2032</v>
      </c>
      <c r="K2035" s="85">
        <f t="shared" si="62"/>
        <v>0</v>
      </c>
    </row>
    <row r="2036" spans="1:11" ht="15.75">
      <c r="A2036" s="100">
        <v>2033</v>
      </c>
      <c r="D2036" s="484">
        <v>162413929</v>
      </c>
      <c r="E2036" s="85" t="s">
        <v>2026</v>
      </c>
      <c r="F2036" s="105" t="s">
        <v>532</v>
      </c>
      <c r="I2036" s="103" t="s">
        <v>78</v>
      </c>
      <c r="J2036" s="85">
        <f t="shared" si="63"/>
        <v>2033</v>
      </c>
      <c r="K2036" s="85">
        <f t="shared" si="62"/>
        <v>0</v>
      </c>
    </row>
    <row r="2037" spans="1:11" ht="15.75">
      <c r="A2037" s="100">
        <v>2034</v>
      </c>
      <c r="D2037" s="484">
        <v>162416456</v>
      </c>
      <c r="E2037" s="85" t="s">
        <v>469</v>
      </c>
      <c r="F2037" s="105" t="s">
        <v>259</v>
      </c>
      <c r="I2037" s="103" t="s">
        <v>78</v>
      </c>
      <c r="J2037" s="85">
        <f t="shared" si="63"/>
        <v>2034</v>
      </c>
      <c r="K2037" s="85">
        <f t="shared" si="62"/>
        <v>0</v>
      </c>
    </row>
    <row r="2038" spans="1:11" ht="15.75">
      <c r="A2038" s="100">
        <v>2035</v>
      </c>
      <c r="D2038" s="484">
        <v>162413931</v>
      </c>
      <c r="E2038" s="85" t="s">
        <v>2027</v>
      </c>
      <c r="F2038" s="105" t="s">
        <v>2028</v>
      </c>
      <c r="I2038" s="103" t="s">
        <v>78</v>
      </c>
      <c r="J2038" s="85">
        <f t="shared" si="63"/>
        <v>2035</v>
      </c>
      <c r="K2038" s="85">
        <f t="shared" si="62"/>
        <v>0</v>
      </c>
    </row>
    <row r="2039" spans="1:11" ht="15.75">
      <c r="A2039" s="100">
        <v>2036</v>
      </c>
      <c r="D2039" s="484">
        <v>152413326</v>
      </c>
      <c r="E2039" s="85" t="s">
        <v>3139</v>
      </c>
      <c r="F2039" s="105" t="s">
        <v>262</v>
      </c>
      <c r="I2039" s="103" t="s">
        <v>78</v>
      </c>
      <c r="J2039" s="85">
        <f t="shared" si="63"/>
        <v>2036</v>
      </c>
      <c r="K2039" s="85">
        <f t="shared" si="62"/>
        <v>0</v>
      </c>
    </row>
    <row r="2040" spans="1:11" ht="15.75">
      <c r="A2040" s="100">
        <v>2037</v>
      </c>
      <c r="D2040" s="484">
        <v>162416553</v>
      </c>
      <c r="E2040" s="85" t="s">
        <v>2032</v>
      </c>
      <c r="F2040" s="105" t="s">
        <v>121</v>
      </c>
      <c r="I2040" s="103" t="s">
        <v>78</v>
      </c>
      <c r="J2040" s="85">
        <f t="shared" si="63"/>
        <v>2037</v>
      </c>
      <c r="K2040" s="85">
        <f t="shared" si="62"/>
        <v>0</v>
      </c>
    </row>
    <row r="2041" spans="1:11" ht="15.75">
      <c r="A2041" s="100">
        <v>2038</v>
      </c>
      <c r="D2041" s="484">
        <v>162413933</v>
      </c>
      <c r="E2041" s="85" t="s">
        <v>237</v>
      </c>
      <c r="F2041" s="105" t="s">
        <v>121</v>
      </c>
      <c r="I2041" s="103" t="s">
        <v>78</v>
      </c>
      <c r="J2041" s="85">
        <f t="shared" si="63"/>
        <v>2038</v>
      </c>
      <c r="K2041" s="85">
        <f t="shared" si="62"/>
        <v>0</v>
      </c>
    </row>
    <row r="2042" spans="1:11" ht="15.75">
      <c r="A2042" s="100">
        <v>2039</v>
      </c>
      <c r="D2042" s="484">
        <v>162413934</v>
      </c>
      <c r="E2042" s="85" t="s">
        <v>471</v>
      </c>
      <c r="F2042" s="105" t="s">
        <v>121</v>
      </c>
      <c r="I2042" s="103" t="s">
        <v>78</v>
      </c>
      <c r="J2042" s="85">
        <f t="shared" si="63"/>
        <v>2039</v>
      </c>
      <c r="K2042" s="85">
        <f t="shared" si="62"/>
        <v>0</v>
      </c>
    </row>
    <row r="2043" spans="1:11" ht="15.75">
      <c r="A2043" s="100">
        <v>2040</v>
      </c>
      <c r="D2043" s="484">
        <v>162413935</v>
      </c>
      <c r="E2043" s="85" t="s">
        <v>443</v>
      </c>
      <c r="F2043" s="105" t="s">
        <v>121</v>
      </c>
      <c r="I2043" s="103" t="s">
        <v>78</v>
      </c>
      <c r="J2043" s="85">
        <f t="shared" si="63"/>
        <v>2040</v>
      </c>
      <c r="K2043" s="85">
        <f t="shared" si="62"/>
        <v>0</v>
      </c>
    </row>
    <row r="2044" spans="1:11" ht="15.75">
      <c r="A2044" s="100">
        <v>2041</v>
      </c>
      <c r="D2044" s="484">
        <v>162413938</v>
      </c>
      <c r="E2044" s="85" t="s">
        <v>232</v>
      </c>
      <c r="F2044" s="105" t="s">
        <v>121</v>
      </c>
      <c r="I2044" s="103" t="s">
        <v>78</v>
      </c>
      <c r="J2044" s="85">
        <f t="shared" si="63"/>
        <v>2041</v>
      </c>
      <c r="K2044" s="85">
        <f t="shared" si="62"/>
        <v>0</v>
      </c>
    </row>
    <row r="2045" spans="1:11" ht="15.75">
      <c r="A2045" s="100">
        <v>2042</v>
      </c>
      <c r="D2045" s="484">
        <v>162417023</v>
      </c>
      <c r="E2045" s="85" t="s">
        <v>475</v>
      </c>
      <c r="F2045" s="105" t="s">
        <v>121</v>
      </c>
      <c r="I2045" s="103" t="s">
        <v>78</v>
      </c>
      <c r="J2045" s="85">
        <f t="shared" si="63"/>
        <v>2042</v>
      </c>
      <c r="K2045" s="85">
        <f t="shared" si="62"/>
        <v>0</v>
      </c>
    </row>
    <row r="2046" spans="1:11" ht="15.75">
      <c r="A2046" s="100">
        <v>2043</v>
      </c>
      <c r="D2046" s="484">
        <v>162416959</v>
      </c>
      <c r="E2046" s="85" t="s">
        <v>198</v>
      </c>
      <c r="F2046" s="105" t="s">
        <v>2034</v>
      </c>
      <c r="I2046" s="103" t="s">
        <v>78</v>
      </c>
      <c r="J2046" s="85">
        <f t="shared" si="63"/>
        <v>2043</v>
      </c>
      <c r="K2046" s="85">
        <f t="shared" si="62"/>
        <v>0</v>
      </c>
    </row>
    <row r="2047" spans="1:11" ht="15.75">
      <c r="A2047" s="100">
        <v>2044</v>
      </c>
      <c r="D2047" s="484">
        <v>162413946</v>
      </c>
      <c r="E2047" s="85" t="s">
        <v>412</v>
      </c>
      <c r="F2047" s="105" t="s">
        <v>546</v>
      </c>
      <c r="I2047" s="103" t="s">
        <v>78</v>
      </c>
      <c r="J2047" s="85">
        <f t="shared" si="63"/>
        <v>2044</v>
      </c>
      <c r="K2047" s="85">
        <f t="shared" si="62"/>
        <v>0</v>
      </c>
    </row>
    <row r="2048" spans="1:11" ht="15.75">
      <c r="A2048" s="100">
        <v>2045</v>
      </c>
      <c r="D2048" s="484">
        <v>162413950</v>
      </c>
      <c r="E2048" s="85" t="s">
        <v>2035</v>
      </c>
      <c r="F2048" s="105" t="s">
        <v>288</v>
      </c>
      <c r="I2048" s="103" t="s">
        <v>78</v>
      </c>
      <c r="J2048" s="85">
        <f t="shared" si="63"/>
        <v>2045</v>
      </c>
      <c r="K2048" s="85">
        <f t="shared" si="62"/>
        <v>0</v>
      </c>
    </row>
    <row r="2049" spans="1:11" ht="15.75">
      <c r="A2049" s="100">
        <v>2046</v>
      </c>
      <c r="D2049" s="484">
        <v>162413952</v>
      </c>
      <c r="E2049" s="85" t="s">
        <v>198</v>
      </c>
      <c r="F2049" s="105" t="s">
        <v>478</v>
      </c>
      <c r="I2049" s="103" t="s">
        <v>78</v>
      </c>
      <c r="J2049" s="85">
        <f t="shared" si="63"/>
        <v>2046</v>
      </c>
      <c r="K2049" s="85">
        <f t="shared" si="62"/>
        <v>0</v>
      </c>
    </row>
    <row r="2050" spans="1:11" ht="15.75">
      <c r="A2050" s="100">
        <v>2047</v>
      </c>
      <c r="D2050" s="484">
        <v>162413954</v>
      </c>
      <c r="E2050" s="85" t="s">
        <v>2036</v>
      </c>
      <c r="F2050" s="105" t="s">
        <v>657</v>
      </c>
      <c r="I2050" s="103" t="s">
        <v>78</v>
      </c>
      <c r="J2050" s="85">
        <f t="shared" si="63"/>
        <v>2047</v>
      </c>
      <c r="K2050" s="85">
        <f t="shared" si="62"/>
        <v>0</v>
      </c>
    </row>
    <row r="2051" spans="1:11" ht="15.75">
      <c r="A2051" s="100">
        <v>2048</v>
      </c>
      <c r="D2051" s="484">
        <v>152412052</v>
      </c>
      <c r="E2051" s="85" t="s">
        <v>3140</v>
      </c>
      <c r="F2051" s="105" t="s">
        <v>480</v>
      </c>
      <c r="I2051" s="103" t="s">
        <v>78</v>
      </c>
      <c r="J2051" s="85">
        <f t="shared" si="63"/>
        <v>2048</v>
      </c>
      <c r="K2051" s="85">
        <f t="shared" si="62"/>
        <v>0</v>
      </c>
    </row>
    <row r="2052" spans="1:11" ht="15.75">
      <c r="A2052" s="100">
        <v>2049</v>
      </c>
      <c r="D2052" s="484">
        <v>162413961</v>
      </c>
      <c r="E2052" s="85" t="s">
        <v>2039</v>
      </c>
      <c r="F2052" s="105" t="s">
        <v>402</v>
      </c>
      <c r="I2052" s="103" t="s">
        <v>78</v>
      </c>
      <c r="J2052" s="85">
        <f t="shared" si="63"/>
        <v>2049</v>
      </c>
      <c r="K2052" s="85">
        <f t="shared" ref="K2052:K2115" si="64">COUNTIF($D$4:$D$889,D2052)</f>
        <v>0</v>
      </c>
    </row>
    <row r="2053" spans="1:11" ht="15.75">
      <c r="A2053" s="100">
        <v>2050</v>
      </c>
      <c r="D2053" s="484">
        <v>162417108</v>
      </c>
      <c r="E2053" s="85" t="s">
        <v>2040</v>
      </c>
      <c r="F2053" s="105" t="s">
        <v>402</v>
      </c>
      <c r="I2053" s="103" t="s">
        <v>78</v>
      </c>
      <c r="J2053" s="85">
        <f t="shared" ref="J2053:J2116" si="65">IF(H2053&lt;&gt;H2052,1,J2052+1)</f>
        <v>2050</v>
      </c>
      <c r="K2053" s="85">
        <f t="shared" si="64"/>
        <v>0</v>
      </c>
    </row>
    <row r="2054" spans="1:11" ht="15.75">
      <c r="A2054" s="100">
        <v>2051</v>
      </c>
      <c r="D2054" s="484">
        <v>162413962</v>
      </c>
      <c r="E2054" s="85" t="s">
        <v>498</v>
      </c>
      <c r="F2054" s="105" t="s">
        <v>405</v>
      </c>
      <c r="I2054" s="103" t="s">
        <v>78</v>
      </c>
      <c r="J2054" s="85">
        <f t="shared" si="65"/>
        <v>2051</v>
      </c>
      <c r="K2054" s="85">
        <f t="shared" si="64"/>
        <v>0</v>
      </c>
    </row>
    <row r="2055" spans="1:11" ht="15.75">
      <c r="A2055" s="100">
        <v>2052</v>
      </c>
      <c r="D2055" s="484">
        <v>162413963</v>
      </c>
      <c r="E2055" s="85" t="s">
        <v>198</v>
      </c>
      <c r="F2055" s="105" t="s">
        <v>405</v>
      </c>
      <c r="I2055" s="103" t="s">
        <v>78</v>
      </c>
      <c r="J2055" s="85">
        <f t="shared" si="65"/>
        <v>2052</v>
      </c>
      <c r="K2055" s="85">
        <f t="shared" si="64"/>
        <v>0</v>
      </c>
    </row>
    <row r="2056" spans="1:11" ht="15.75">
      <c r="A2056" s="100">
        <v>2053</v>
      </c>
      <c r="D2056" s="484">
        <v>152413376</v>
      </c>
      <c r="E2056" s="85" t="s">
        <v>482</v>
      </c>
      <c r="F2056" s="105" t="s">
        <v>308</v>
      </c>
      <c r="I2056" s="103" t="s">
        <v>78</v>
      </c>
      <c r="J2056" s="85">
        <f t="shared" si="65"/>
        <v>2053</v>
      </c>
      <c r="K2056" s="85">
        <f t="shared" si="64"/>
        <v>0</v>
      </c>
    </row>
    <row r="2057" spans="1:11" ht="15.75">
      <c r="A2057" s="100">
        <v>2054</v>
      </c>
      <c r="D2057" s="484">
        <v>162413964</v>
      </c>
      <c r="E2057" s="85" t="s">
        <v>2042</v>
      </c>
      <c r="F2057" s="105" t="s">
        <v>1569</v>
      </c>
      <c r="I2057" s="103" t="s">
        <v>78</v>
      </c>
      <c r="J2057" s="85">
        <f t="shared" si="65"/>
        <v>2054</v>
      </c>
      <c r="K2057" s="85">
        <f t="shared" si="64"/>
        <v>0</v>
      </c>
    </row>
    <row r="2058" spans="1:11" ht="15.75">
      <c r="A2058" s="100">
        <v>2055</v>
      </c>
      <c r="D2058" s="484">
        <v>162413965</v>
      </c>
      <c r="E2058" s="85" t="s">
        <v>2043</v>
      </c>
      <c r="F2058" s="105" t="s">
        <v>1569</v>
      </c>
      <c r="I2058" s="103" t="s">
        <v>78</v>
      </c>
      <c r="J2058" s="85">
        <f t="shared" si="65"/>
        <v>2055</v>
      </c>
      <c r="K2058" s="85">
        <f t="shared" si="64"/>
        <v>0</v>
      </c>
    </row>
    <row r="2059" spans="1:11" ht="15.75">
      <c r="A2059" s="100">
        <v>2056</v>
      </c>
      <c r="D2059" s="484">
        <v>162314519</v>
      </c>
      <c r="E2059" s="85" t="s">
        <v>2438</v>
      </c>
      <c r="F2059" s="105" t="s">
        <v>1348</v>
      </c>
      <c r="I2059" s="103" t="s">
        <v>78</v>
      </c>
      <c r="J2059" s="85">
        <f t="shared" si="65"/>
        <v>2056</v>
      </c>
      <c r="K2059" s="85">
        <f t="shared" si="64"/>
        <v>0</v>
      </c>
    </row>
    <row r="2060" spans="1:11" ht="15.75">
      <c r="A2060" s="100">
        <v>2057</v>
      </c>
      <c r="D2060" s="484">
        <v>162314520</v>
      </c>
      <c r="E2060" s="85" t="s">
        <v>211</v>
      </c>
      <c r="F2060" s="105" t="s">
        <v>486</v>
      </c>
      <c r="I2060" s="103" t="s">
        <v>78</v>
      </c>
      <c r="J2060" s="85">
        <f t="shared" si="65"/>
        <v>2057</v>
      </c>
      <c r="K2060" s="85">
        <f t="shared" si="64"/>
        <v>0</v>
      </c>
    </row>
    <row r="2061" spans="1:11" ht="15.75">
      <c r="A2061" s="100">
        <v>2058</v>
      </c>
      <c r="D2061" s="484">
        <v>162314521</v>
      </c>
      <c r="E2061" s="85" t="s">
        <v>3141</v>
      </c>
      <c r="F2061" s="105" t="s">
        <v>486</v>
      </c>
      <c r="I2061" s="103" t="s">
        <v>78</v>
      </c>
      <c r="J2061" s="85">
        <f t="shared" si="65"/>
        <v>2058</v>
      </c>
      <c r="K2061" s="85">
        <f t="shared" si="64"/>
        <v>0</v>
      </c>
    </row>
    <row r="2062" spans="1:11" ht="15.75">
      <c r="A2062" s="100">
        <v>2059</v>
      </c>
      <c r="D2062" s="484">
        <v>162314522</v>
      </c>
      <c r="E2062" s="85" t="s">
        <v>471</v>
      </c>
      <c r="F2062" s="105" t="s">
        <v>486</v>
      </c>
      <c r="I2062" s="103" t="s">
        <v>78</v>
      </c>
      <c r="J2062" s="85">
        <f t="shared" si="65"/>
        <v>2059</v>
      </c>
      <c r="K2062" s="85">
        <f t="shared" si="64"/>
        <v>0</v>
      </c>
    </row>
    <row r="2063" spans="1:11" ht="15.75">
      <c r="A2063" s="100">
        <v>2060</v>
      </c>
      <c r="D2063" s="484">
        <v>162314523</v>
      </c>
      <c r="E2063" s="85" t="s">
        <v>3142</v>
      </c>
      <c r="F2063" s="105" t="s">
        <v>486</v>
      </c>
      <c r="I2063" s="103" t="s">
        <v>78</v>
      </c>
      <c r="J2063" s="85">
        <f t="shared" si="65"/>
        <v>2060</v>
      </c>
      <c r="K2063" s="85">
        <f t="shared" si="64"/>
        <v>0</v>
      </c>
    </row>
    <row r="2064" spans="1:11" ht="15.75">
      <c r="A2064" s="100">
        <v>2061</v>
      </c>
      <c r="D2064" s="484">
        <v>162343847</v>
      </c>
      <c r="E2064" s="85" t="s">
        <v>2935</v>
      </c>
      <c r="F2064" s="105" t="s">
        <v>486</v>
      </c>
      <c r="I2064" s="103" t="s">
        <v>78</v>
      </c>
      <c r="J2064" s="85">
        <f t="shared" si="65"/>
        <v>2061</v>
      </c>
      <c r="K2064" s="85">
        <f t="shared" si="64"/>
        <v>0</v>
      </c>
    </row>
    <row r="2065" spans="1:11" ht="15.75">
      <c r="A2065" s="100">
        <v>2062</v>
      </c>
      <c r="D2065" s="484">
        <v>162317273</v>
      </c>
      <c r="E2065" s="85" t="s">
        <v>3143</v>
      </c>
      <c r="F2065" s="105" t="s">
        <v>2668</v>
      </c>
      <c r="I2065" s="103" t="s">
        <v>78</v>
      </c>
      <c r="J2065" s="85">
        <f t="shared" si="65"/>
        <v>2062</v>
      </c>
      <c r="K2065" s="85">
        <f t="shared" si="64"/>
        <v>0</v>
      </c>
    </row>
    <row r="2066" spans="1:11" ht="15.75">
      <c r="A2066" s="100">
        <v>2063</v>
      </c>
      <c r="D2066" s="484">
        <v>162317435</v>
      </c>
      <c r="E2066" s="85" t="s">
        <v>330</v>
      </c>
      <c r="F2066" s="105" t="s">
        <v>1246</v>
      </c>
      <c r="I2066" s="103" t="s">
        <v>78</v>
      </c>
      <c r="J2066" s="85">
        <f t="shared" si="65"/>
        <v>2063</v>
      </c>
      <c r="K2066" s="85">
        <f t="shared" si="64"/>
        <v>0</v>
      </c>
    </row>
    <row r="2067" spans="1:11" ht="15.75">
      <c r="A2067" s="100">
        <v>2064</v>
      </c>
      <c r="D2067" s="484">
        <v>162314525</v>
      </c>
      <c r="E2067" s="85" t="s">
        <v>471</v>
      </c>
      <c r="F2067" s="105" t="s">
        <v>914</v>
      </c>
      <c r="I2067" s="103" t="s">
        <v>78</v>
      </c>
      <c r="J2067" s="85">
        <f t="shared" si="65"/>
        <v>2064</v>
      </c>
      <c r="K2067" s="85">
        <f t="shared" si="64"/>
        <v>0</v>
      </c>
    </row>
    <row r="2068" spans="1:11" ht="15.75">
      <c r="A2068" s="100">
        <v>2065</v>
      </c>
      <c r="D2068" s="484">
        <v>162314526</v>
      </c>
      <c r="E2068" s="85" t="s">
        <v>791</v>
      </c>
      <c r="F2068" s="105" t="s">
        <v>408</v>
      </c>
      <c r="I2068" s="103" t="s">
        <v>78</v>
      </c>
      <c r="J2068" s="85">
        <f t="shared" si="65"/>
        <v>2065</v>
      </c>
      <c r="K2068" s="85">
        <f t="shared" si="64"/>
        <v>0</v>
      </c>
    </row>
    <row r="2069" spans="1:11" ht="15.75">
      <c r="A2069" s="100">
        <v>2066</v>
      </c>
      <c r="D2069" s="484">
        <v>162314527</v>
      </c>
      <c r="E2069" s="85" t="s">
        <v>443</v>
      </c>
      <c r="F2069" s="105" t="s">
        <v>408</v>
      </c>
      <c r="I2069" s="103" t="s">
        <v>78</v>
      </c>
      <c r="J2069" s="85">
        <f t="shared" si="65"/>
        <v>2066</v>
      </c>
      <c r="K2069" s="85">
        <f t="shared" si="64"/>
        <v>0</v>
      </c>
    </row>
    <row r="2070" spans="1:11" ht="15.75">
      <c r="A2070" s="100">
        <v>2067</v>
      </c>
      <c r="D2070" s="484">
        <v>162314530</v>
      </c>
      <c r="E2070" s="85" t="s">
        <v>1443</v>
      </c>
      <c r="F2070" s="105" t="s">
        <v>1118</v>
      </c>
      <c r="I2070" s="103" t="s">
        <v>78</v>
      </c>
      <c r="J2070" s="85">
        <f t="shared" si="65"/>
        <v>2067</v>
      </c>
      <c r="K2070" s="85">
        <f t="shared" si="64"/>
        <v>0</v>
      </c>
    </row>
    <row r="2071" spans="1:11" ht="15.75">
      <c r="A2071" s="100">
        <v>2068</v>
      </c>
      <c r="D2071" s="484">
        <v>162314533</v>
      </c>
      <c r="E2071" s="85" t="s">
        <v>198</v>
      </c>
      <c r="F2071" s="105" t="s">
        <v>1022</v>
      </c>
      <c r="I2071" s="103" t="s">
        <v>78</v>
      </c>
      <c r="J2071" s="85">
        <f t="shared" si="65"/>
        <v>2068</v>
      </c>
      <c r="K2071" s="85">
        <f t="shared" si="64"/>
        <v>0</v>
      </c>
    </row>
    <row r="2072" spans="1:11" ht="15.75">
      <c r="A2072" s="100">
        <v>2069</v>
      </c>
      <c r="D2072" s="484">
        <v>162324800</v>
      </c>
      <c r="E2072" s="85" t="s">
        <v>198</v>
      </c>
      <c r="F2072" s="105" t="s">
        <v>1939</v>
      </c>
      <c r="I2072" s="103" t="s">
        <v>78</v>
      </c>
      <c r="J2072" s="85">
        <f t="shared" si="65"/>
        <v>2069</v>
      </c>
      <c r="K2072" s="85">
        <f t="shared" si="64"/>
        <v>0</v>
      </c>
    </row>
    <row r="2073" spans="1:11" ht="15.75">
      <c r="A2073" s="100">
        <v>2070</v>
      </c>
      <c r="D2073" s="484">
        <v>162314534</v>
      </c>
      <c r="E2073" s="85" t="s">
        <v>3144</v>
      </c>
      <c r="F2073" s="105" t="s">
        <v>1298</v>
      </c>
      <c r="I2073" s="103" t="s">
        <v>78</v>
      </c>
      <c r="J2073" s="85">
        <f t="shared" si="65"/>
        <v>2070</v>
      </c>
      <c r="K2073" s="85">
        <f t="shared" si="64"/>
        <v>0</v>
      </c>
    </row>
    <row r="2074" spans="1:11" ht="15.75">
      <c r="A2074" s="100">
        <v>2071</v>
      </c>
      <c r="D2074" s="484">
        <v>162314535</v>
      </c>
      <c r="E2074" s="85" t="s">
        <v>3145</v>
      </c>
      <c r="F2074" s="105" t="s">
        <v>1298</v>
      </c>
      <c r="I2074" s="103" t="s">
        <v>78</v>
      </c>
      <c r="J2074" s="85">
        <f t="shared" si="65"/>
        <v>2071</v>
      </c>
      <c r="K2074" s="85">
        <f t="shared" si="64"/>
        <v>0</v>
      </c>
    </row>
    <row r="2075" spans="1:11" ht="15.75">
      <c r="A2075" s="100">
        <v>2072</v>
      </c>
      <c r="D2075" s="484">
        <v>162524146</v>
      </c>
      <c r="E2075" s="85" t="s">
        <v>3146</v>
      </c>
      <c r="F2075" s="105" t="s">
        <v>921</v>
      </c>
      <c r="I2075" s="103" t="s">
        <v>78</v>
      </c>
      <c r="J2075" s="85">
        <f t="shared" si="65"/>
        <v>2072</v>
      </c>
      <c r="K2075" s="85">
        <f t="shared" si="64"/>
        <v>0</v>
      </c>
    </row>
    <row r="2076" spans="1:11" ht="15.75">
      <c r="A2076" s="100">
        <v>2073</v>
      </c>
      <c r="D2076" s="484">
        <v>162314536</v>
      </c>
      <c r="E2076" s="85" t="s">
        <v>3147</v>
      </c>
      <c r="F2076" s="105" t="s">
        <v>184</v>
      </c>
      <c r="I2076" s="103" t="s">
        <v>78</v>
      </c>
      <c r="J2076" s="85">
        <f t="shared" si="65"/>
        <v>2073</v>
      </c>
      <c r="K2076" s="85">
        <f t="shared" si="64"/>
        <v>0</v>
      </c>
    </row>
    <row r="2077" spans="1:11" ht="15.75">
      <c r="A2077" s="100">
        <v>2074</v>
      </c>
      <c r="D2077" s="484">
        <v>162314537</v>
      </c>
      <c r="E2077" s="85" t="s">
        <v>1536</v>
      </c>
      <c r="F2077" s="105" t="s">
        <v>424</v>
      </c>
      <c r="I2077" s="103" t="s">
        <v>78</v>
      </c>
      <c r="J2077" s="85">
        <f t="shared" si="65"/>
        <v>2074</v>
      </c>
      <c r="K2077" s="85">
        <f t="shared" si="64"/>
        <v>0</v>
      </c>
    </row>
    <row r="2078" spans="1:11" ht="15.75">
      <c r="A2078" s="100">
        <v>2075</v>
      </c>
      <c r="D2078" s="484">
        <v>162314540</v>
      </c>
      <c r="E2078" s="85" t="s">
        <v>2240</v>
      </c>
      <c r="F2078" s="105" t="s">
        <v>1122</v>
      </c>
      <c r="I2078" s="103" t="s">
        <v>78</v>
      </c>
      <c r="J2078" s="85">
        <f t="shared" si="65"/>
        <v>2075</v>
      </c>
      <c r="K2078" s="85">
        <f t="shared" si="64"/>
        <v>0</v>
      </c>
    </row>
    <row r="2079" spans="1:11" ht="15.75">
      <c r="A2079" s="100">
        <v>2076</v>
      </c>
      <c r="D2079" s="484">
        <v>162316720</v>
      </c>
      <c r="E2079" s="85" t="s">
        <v>350</v>
      </c>
      <c r="F2079" s="105" t="s">
        <v>1122</v>
      </c>
      <c r="I2079" s="103" t="s">
        <v>78</v>
      </c>
      <c r="J2079" s="85">
        <f t="shared" si="65"/>
        <v>2076</v>
      </c>
      <c r="K2079" s="85">
        <f t="shared" si="64"/>
        <v>0</v>
      </c>
    </row>
    <row r="2080" spans="1:11" ht="15.75">
      <c r="A2080" s="100">
        <v>2077</v>
      </c>
      <c r="D2080" s="484">
        <v>162314541</v>
      </c>
      <c r="E2080" s="85" t="s">
        <v>1474</v>
      </c>
      <c r="F2080" s="105" t="s">
        <v>1300</v>
      </c>
      <c r="I2080" s="103" t="s">
        <v>78</v>
      </c>
      <c r="J2080" s="85">
        <f t="shared" si="65"/>
        <v>2077</v>
      </c>
      <c r="K2080" s="85">
        <f t="shared" si="64"/>
        <v>0</v>
      </c>
    </row>
    <row r="2081" spans="1:11" ht="15.75">
      <c r="A2081" s="100">
        <v>2078</v>
      </c>
      <c r="D2081" s="484">
        <v>162337264</v>
      </c>
      <c r="E2081" s="85" t="s">
        <v>529</v>
      </c>
      <c r="F2081" s="105" t="s">
        <v>193</v>
      </c>
      <c r="I2081" s="103" t="s">
        <v>78</v>
      </c>
      <c r="J2081" s="85">
        <f t="shared" si="65"/>
        <v>2078</v>
      </c>
      <c r="K2081" s="85">
        <f t="shared" si="64"/>
        <v>0</v>
      </c>
    </row>
    <row r="2082" spans="1:11" ht="15.75">
      <c r="A2082" s="100">
        <v>2079</v>
      </c>
      <c r="D2082" s="484">
        <v>162314543</v>
      </c>
      <c r="E2082" s="85" t="s">
        <v>350</v>
      </c>
      <c r="F2082" s="105" t="s">
        <v>193</v>
      </c>
      <c r="I2082" s="103" t="s">
        <v>78</v>
      </c>
      <c r="J2082" s="85">
        <f t="shared" si="65"/>
        <v>2079</v>
      </c>
      <c r="K2082" s="85">
        <f t="shared" si="64"/>
        <v>0</v>
      </c>
    </row>
    <row r="2083" spans="1:11" ht="15.75">
      <c r="A2083" s="100">
        <v>2080</v>
      </c>
      <c r="D2083" s="484">
        <v>162314544</v>
      </c>
      <c r="E2083" s="85" t="s">
        <v>3148</v>
      </c>
      <c r="F2083" s="105" t="s">
        <v>323</v>
      </c>
      <c r="I2083" s="103" t="s">
        <v>78</v>
      </c>
      <c r="J2083" s="85">
        <f t="shared" si="65"/>
        <v>2080</v>
      </c>
      <c r="K2083" s="85">
        <f t="shared" si="64"/>
        <v>0</v>
      </c>
    </row>
    <row r="2084" spans="1:11" ht="15.75">
      <c r="A2084" s="100">
        <v>2081</v>
      </c>
      <c r="D2084" s="484">
        <v>162316537</v>
      </c>
      <c r="E2084" s="85" t="s">
        <v>3149</v>
      </c>
      <c r="F2084" s="105" t="s">
        <v>323</v>
      </c>
      <c r="I2084" s="103" t="s">
        <v>78</v>
      </c>
      <c r="J2084" s="85">
        <f t="shared" si="65"/>
        <v>2081</v>
      </c>
      <c r="K2084" s="85">
        <f t="shared" si="64"/>
        <v>0</v>
      </c>
    </row>
    <row r="2085" spans="1:11" ht="15.75">
      <c r="A2085" s="100">
        <v>2082</v>
      </c>
      <c r="D2085" s="484">
        <v>162314546</v>
      </c>
      <c r="E2085" s="85" t="s">
        <v>978</v>
      </c>
      <c r="F2085" s="105" t="s">
        <v>196</v>
      </c>
      <c r="I2085" s="103" t="s">
        <v>78</v>
      </c>
      <c r="J2085" s="85">
        <f t="shared" si="65"/>
        <v>2082</v>
      </c>
      <c r="K2085" s="85">
        <f t="shared" si="64"/>
        <v>0</v>
      </c>
    </row>
    <row r="2086" spans="1:11" ht="15.75">
      <c r="A2086" s="100">
        <v>2083</v>
      </c>
      <c r="D2086" s="484">
        <v>162314548</v>
      </c>
      <c r="E2086" s="85" t="s">
        <v>3150</v>
      </c>
      <c r="F2086" s="105" t="s">
        <v>808</v>
      </c>
      <c r="I2086" s="103" t="s">
        <v>78</v>
      </c>
      <c r="J2086" s="85">
        <f t="shared" si="65"/>
        <v>2083</v>
      </c>
      <c r="K2086" s="85">
        <f t="shared" si="64"/>
        <v>0</v>
      </c>
    </row>
    <row r="2087" spans="1:11" ht="15.75">
      <c r="A2087" s="100">
        <v>2084</v>
      </c>
      <c r="D2087" s="484">
        <v>162316782</v>
      </c>
      <c r="E2087" s="85" t="s">
        <v>3151</v>
      </c>
      <c r="F2087" s="105" t="s">
        <v>808</v>
      </c>
      <c r="I2087" s="103" t="s">
        <v>78</v>
      </c>
      <c r="J2087" s="85">
        <f t="shared" si="65"/>
        <v>2084</v>
      </c>
      <c r="K2087" s="85">
        <f t="shared" si="64"/>
        <v>0</v>
      </c>
    </row>
    <row r="2088" spans="1:11" ht="15.75">
      <c r="A2088" s="100">
        <v>2085</v>
      </c>
      <c r="D2088" s="484">
        <v>162314552</v>
      </c>
      <c r="E2088" s="85" t="s">
        <v>250</v>
      </c>
      <c r="F2088" s="105" t="s">
        <v>328</v>
      </c>
      <c r="I2088" s="103" t="s">
        <v>78</v>
      </c>
      <c r="J2088" s="85">
        <f t="shared" si="65"/>
        <v>2085</v>
      </c>
      <c r="K2088" s="85">
        <f t="shared" si="64"/>
        <v>0</v>
      </c>
    </row>
    <row r="2089" spans="1:11" ht="15.75">
      <c r="A2089" s="100">
        <v>2086</v>
      </c>
      <c r="D2089" s="484">
        <v>162314553</v>
      </c>
      <c r="E2089" s="85" t="s">
        <v>2716</v>
      </c>
      <c r="F2089" s="105" t="s">
        <v>328</v>
      </c>
      <c r="I2089" s="103" t="s">
        <v>78</v>
      </c>
      <c r="J2089" s="85">
        <f t="shared" si="65"/>
        <v>2086</v>
      </c>
      <c r="K2089" s="85">
        <f t="shared" si="64"/>
        <v>0</v>
      </c>
    </row>
    <row r="2090" spans="1:11" ht="15.75">
      <c r="A2090" s="100">
        <v>2087</v>
      </c>
      <c r="D2090" s="484">
        <v>162314554</v>
      </c>
      <c r="E2090" s="85" t="s">
        <v>198</v>
      </c>
      <c r="F2090" s="105" t="s">
        <v>328</v>
      </c>
      <c r="I2090" s="103" t="s">
        <v>78</v>
      </c>
      <c r="J2090" s="85">
        <f t="shared" si="65"/>
        <v>2087</v>
      </c>
      <c r="K2090" s="85">
        <f t="shared" si="64"/>
        <v>0</v>
      </c>
    </row>
    <row r="2091" spans="1:11" ht="15.75">
      <c r="A2091" s="100">
        <v>2088</v>
      </c>
      <c r="D2091" s="484">
        <v>162324810</v>
      </c>
      <c r="E2091" s="85" t="s">
        <v>3152</v>
      </c>
      <c r="F2091" s="105" t="s">
        <v>328</v>
      </c>
      <c r="I2091" s="103" t="s">
        <v>78</v>
      </c>
      <c r="J2091" s="85">
        <f t="shared" si="65"/>
        <v>2088</v>
      </c>
      <c r="K2091" s="85">
        <f t="shared" si="64"/>
        <v>0</v>
      </c>
    </row>
    <row r="2092" spans="1:11" ht="15.75">
      <c r="A2092" s="100">
        <v>2089</v>
      </c>
      <c r="D2092" s="484">
        <v>162314555</v>
      </c>
      <c r="E2092" s="85" t="s">
        <v>3153</v>
      </c>
      <c r="F2092" s="105" t="s">
        <v>331</v>
      </c>
      <c r="I2092" s="103" t="s">
        <v>78</v>
      </c>
      <c r="J2092" s="85">
        <f t="shared" si="65"/>
        <v>2089</v>
      </c>
      <c r="K2092" s="85">
        <f t="shared" si="64"/>
        <v>0</v>
      </c>
    </row>
    <row r="2093" spans="1:11" ht="15.75">
      <c r="A2093" s="100">
        <v>2090</v>
      </c>
      <c r="D2093" s="484">
        <v>162314556</v>
      </c>
      <c r="E2093" s="85" t="s">
        <v>350</v>
      </c>
      <c r="F2093" s="105" t="s">
        <v>331</v>
      </c>
      <c r="I2093" s="103" t="s">
        <v>78</v>
      </c>
      <c r="J2093" s="85">
        <f t="shared" si="65"/>
        <v>2090</v>
      </c>
      <c r="K2093" s="85">
        <f t="shared" si="64"/>
        <v>0</v>
      </c>
    </row>
    <row r="2094" spans="1:11" ht="15.75">
      <c r="A2094" s="100">
        <v>2091</v>
      </c>
      <c r="D2094" s="484">
        <v>162314557</v>
      </c>
      <c r="E2094" s="85" t="s">
        <v>1497</v>
      </c>
      <c r="F2094" s="105" t="s">
        <v>331</v>
      </c>
      <c r="I2094" s="103" t="s">
        <v>78</v>
      </c>
      <c r="J2094" s="85">
        <f t="shared" si="65"/>
        <v>2091</v>
      </c>
      <c r="K2094" s="85">
        <f t="shared" si="64"/>
        <v>0</v>
      </c>
    </row>
    <row r="2095" spans="1:11" ht="15.75">
      <c r="A2095" s="100">
        <v>2092</v>
      </c>
      <c r="D2095" s="484">
        <v>162314558</v>
      </c>
      <c r="E2095" s="85" t="s">
        <v>2411</v>
      </c>
      <c r="F2095" s="105" t="s">
        <v>331</v>
      </c>
      <c r="I2095" s="103" t="s">
        <v>78</v>
      </c>
      <c r="J2095" s="85">
        <f t="shared" si="65"/>
        <v>2092</v>
      </c>
      <c r="K2095" s="85">
        <f t="shared" si="64"/>
        <v>0</v>
      </c>
    </row>
    <row r="2096" spans="1:11" ht="15.75">
      <c r="A2096" s="100">
        <v>2093</v>
      </c>
      <c r="D2096" s="484">
        <v>162314559</v>
      </c>
      <c r="E2096" s="85" t="s">
        <v>250</v>
      </c>
      <c r="F2096" s="105" t="s">
        <v>331</v>
      </c>
      <c r="I2096" s="103" t="s">
        <v>78</v>
      </c>
      <c r="J2096" s="85">
        <f t="shared" si="65"/>
        <v>2093</v>
      </c>
      <c r="K2096" s="85">
        <f t="shared" si="64"/>
        <v>0</v>
      </c>
    </row>
    <row r="2097" spans="1:11" ht="15.75">
      <c r="A2097" s="100">
        <v>2094</v>
      </c>
      <c r="D2097" s="484">
        <v>162314560</v>
      </c>
      <c r="E2097" s="85" t="s">
        <v>1497</v>
      </c>
      <c r="F2097" s="105" t="s">
        <v>331</v>
      </c>
      <c r="I2097" s="103" t="s">
        <v>78</v>
      </c>
      <c r="J2097" s="85">
        <f t="shared" si="65"/>
        <v>2094</v>
      </c>
      <c r="K2097" s="85">
        <f t="shared" si="64"/>
        <v>0</v>
      </c>
    </row>
    <row r="2098" spans="1:11" ht="15.75">
      <c r="A2098" s="100">
        <v>2095</v>
      </c>
      <c r="D2098" s="484">
        <v>162314561</v>
      </c>
      <c r="E2098" s="85" t="s">
        <v>1496</v>
      </c>
      <c r="F2098" s="105" t="s">
        <v>331</v>
      </c>
      <c r="I2098" s="103" t="s">
        <v>78</v>
      </c>
      <c r="J2098" s="85">
        <f t="shared" si="65"/>
        <v>2095</v>
      </c>
      <c r="K2098" s="85">
        <f t="shared" si="64"/>
        <v>0</v>
      </c>
    </row>
    <row r="2099" spans="1:11" ht="15.75">
      <c r="A2099" s="100">
        <v>2096</v>
      </c>
      <c r="D2099" s="484">
        <v>162357357</v>
      </c>
      <c r="E2099" s="85" t="s">
        <v>2133</v>
      </c>
      <c r="F2099" s="105" t="s">
        <v>331</v>
      </c>
      <c r="I2099" s="103" t="s">
        <v>78</v>
      </c>
      <c r="J2099" s="85">
        <f t="shared" si="65"/>
        <v>2096</v>
      </c>
      <c r="K2099" s="85">
        <f t="shared" si="64"/>
        <v>0</v>
      </c>
    </row>
    <row r="2100" spans="1:11" ht="15.75">
      <c r="A2100" s="100">
        <v>2097</v>
      </c>
      <c r="D2100" s="484">
        <v>162314562</v>
      </c>
      <c r="E2100" s="85" t="s">
        <v>198</v>
      </c>
      <c r="F2100" s="105" t="s">
        <v>504</v>
      </c>
      <c r="I2100" s="103" t="s">
        <v>78</v>
      </c>
      <c r="J2100" s="85">
        <f t="shared" si="65"/>
        <v>2097</v>
      </c>
      <c r="K2100" s="85">
        <f t="shared" si="64"/>
        <v>0</v>
      </c>
    </row>
    <row r="2101" spans="1:11" ht="15.75">
      <c r="A2101" s="100">
        <v>2098</v>
      </c>
      <c r="D2101" s="484">
        <v>162314565</v>
      </c>
      <c r="E2101" s="85" t="s">
        <v>431</v>
      </c>
      <c r="F2101" s="105" t="s">
        <v>199</v>
      </c>
      <c r="I2101" s="103" t="s">
        <v>78</v>
      </c>
      <c r="J2101" s="85">
        <f t="shared" si="65"/>
        <v>2098</v>
      </c>
      <c r="K2101" s="85">
        <f t="shared" si="64"/>
        <v>0</v>
      </c>
    </row>
    <row r="2102" spans="1:11" ht="15.75">
      <c r="A2102" s="100">
        <v>2099</v>
      </c>
      <c r="D2102" s="484">
        <v>162324820</v>
      </c>
      <c r="E2102" s="85" t="s">
        <v>198</v>
      </c>
      <c r="F2102" s="105" t="s">
        <v>199</v>
      </c>
      <c r="I2102" s="103" t="s">
        <v>78</v>
      </c>
      <c r="J2102" s="85">
        <f t="shared" si="65"/>
        <v>2099</v>
      </c>
      <c r="K2102" s="85">
        <f t="shared" si="64"/>
        <v>0</v>
      </c>
    </row>
    <row r="2103" spans="1:11" ht="15.75">
      <c r="A2103" s="100">
        <v>2100</v>
      </c>
      <c r="D2103" s="484">
        <v>162314568</v>
      </c>
      <c r="E2103" s="85" t="s">
        <v>2518</v>
      </c>
      <c r="F2103" s="105" t="s">
        <v>428</v>
      </c>
      <c r="I2103" s="103" t="s">
        <v>78</v>
      </c>
      <c r="J2103" s="85">
        <f t="shared" si="65"/>
        <v>2100</v>
      </c>
      <c r="K2103" s="85">
        <f t="shared" si="64"/>
        <v>0</v>
      </c>
    </row>
    <row r="2104" spans="1:11" ht="15.75">
      <c r="A2104" s="100">
        <v>2101</v>
      </c>
      <c r="D2104" s="484">
        <v>162314570</v>
      </c>
      <c r="E2104" s="85" t="s">
        <v>1395</v>
      </c>
      <c r="F2104" s="105" t="s">
        <v>428</v>
      </c>
      <c r="I2104" s="103" t="s">
        <v>78</v>
      </c>
      <c r="J2104" s="85">
        <f t="shared" si="65"/>
        <v>2101</v>
      </c>
      <c r="K2104" s="85">
        <f t="shared" si="64"/>
        <v>0</v>
      </c>
    </row>
    <row r="2105" spans="1:11" ht="15.75">
      <c r="A2105" s="100">
        <v>2102</v>
      </c>
      <c r="D2105" s="484">
        <v>162314571</v>
      </c>
      <c r="E2105" s="85" t="s">
        <v>2518</v>
      </c>
      <c r="F2105" s="105" t="s">
        <v>428</v>
      </c>
      <c r="I2105" s="103" t="s">
        <v>78</v>
      </c>
      <c r="J2105" s="85">
        <f t="shared" si="65"/>
        <v>2102</v>
      </c>
      <c r="K2105" s="85">
        <f t="shared" si="64"/>
        <v>0</v>
      </c>
    </row>
    <row r="2106" spans="1:11" ht="15.75">
      <c r="A2106" s="100">
        <v>2103</v>
      </c>
      <c r="D2106" s="484">
        <v>162317017</v>
      </c>
      <c r="E2106" s="85" t="s">
        <v>2518</v>
      </c>
      <c r="F2106" s="105" t="s">
        <v>428</v>
      </c>
      <c r="I2106" s="103" t="s">
        <v>78</v>
      </c>
      <c r="J2106" s="85">
        <f t="shared" si="65"/>
        <v>2103</v>
      </c>
      <c r="K2106" s="85">
        <f t="shared" si="64"/>
        <v>0</v>
      </c>
    </row>
    <row r="2107" spans="1:11" ht="15.75">
      <c r="A2107" s="100">
        <v>2104</v>
      </c>
      <c r="D2107" s="484">
        <v>162317105</v>
      </c>
      <c r="E2107" s="85" t="s">
        <v>237</v>
      </c>
      <c r="F2107" s="105" t="s">
        <v>428</v>
      </c>
      <c r="I2107" s="103" t="s">
        <v>78</v>
      </c>
      <c r="J2107" s="85">
        <f t="shared" si="65"/>
        <v>2104</v>
      </c>
      <c r="K2107" s="85">
        <f t="shared" si="64"/>
        <v>0</v>
      </c>
    </row>
    <row r="2108" spans="1:11" ht="15.75">
      <c r="A2108" s="100">
        <v>2105</v>
      </c>
      <c r="D2108" s="484">
        <v>162317193</v>
      </c>
      <c r="E2108" s="85" t="s">
        <v>1155</v>
      </c>
      <c r="F2108" s="105" t="s">
        <v>428</v>
      </c>
      <c r="I2108" s="103" t="s">
        <v>78</v>
      </c>
      <c r="J2108" s="85">
        <f t="shared" si="65"/>
        <v>2105</v>
      </c>
      <c r="K2108" s="85">
        <f t="shared" si="64"/>
        <v>0</v>
      </c>
    </row>
    <row r="2109" spans="1:11" ht="15.75">
      <c r="A2109" s="100">
        <v>2106</v>
      </c>
      <c r="D2109" s="484">
        <v>162314573</v>
      </c>
      <c r="E2109" s="85" t="s">
        <v>3154</v>
      </c>
      <c r="F2109" s="105" t="s">
        <v>1027</v>
      </c>
      <c r="I2109" s="103" t="s">
        <v>78</v>
      </c>
      <c r="J2109" s="85">
        <f t="shared" si="65"/>
        <v>2106</v>
      </c>
      <c r="K2109" s="85">
        <f t="shared" si="64"/>
        <v>0</v>
      </c>
    </row>
    <row r="2110" spans="1:11" ht="15.75">
      <c r="A2110" s="100">
        <v>2107</v>
      </c>
      <c r="D2110" s="484">
        <v>162324822</v>
      </c>
      <c r="E2110" s="85" t="s">
        <v>661</v>
      </c>
      <c r="F2110" s="105" t="s">
        <v>1027</v>
      </c>
      <c r="I2110" s="103" t="s">
        <v>78</v>
      </c>
      <c r="J2110" s="85">
        <f t="shared" si="65"/>
        <v>2107</v>
      </c>
      <c r="K2110" s="85">
        <f t="shared" si="64"/>
        <v>0</v>
      </c>
    </row>
    <row r="2111" spans="1:11" ht="15.75">
      <c r="A2111" s="100">
        <v>2108</v>
      </c>
      <c r="D2111" s="484">
        <v>162314574</v>
      </c>
      <c r="E2111" s="85" t="s">
        <v>1626</v>
      </c>
      <c r="F2111" s="105" t="s">
        <v>683</v>
      </c>
      <c r="I2111" s="103" t="s">
        <v>78</v>
      </c>
      <c r="J2111" s="85">
        <f t="shared" si="65"/>
        <v>2108</v>
      </c>
      <c r="K2111" s="85">
        <f t="shared" si="64"/>
        <v>0</v>
      </c>
    </row>
    <row r="2112" spans="1:11" ht="15.75">
      <c r="A2112" s="100">
        <v>2109</v>
      </c>
      <c r="D2112" s="484">
        <v>162314576</v>
      </c>
      <c r="E2112" s="85" t="s">
        <v>443</v>
      </c>
      <c r="F2112" s="105" t="s">
        <v>683</v>
      </c>
      <c r="I2112" s="103" t="s">
        <v>78</v>
      </c>
      <c r="J2112" s="85">
        <f t="shared" si="65"/>
        <v>2109</v>
      </c>
      <c r="K2112" s="85">
        <f t="shared" si="64"/>
        <v>0</v>
      </c>
    </row>
    <row r="2113" spans="1:11" ht="15.75">
      <c r="A2113" s="100">
        <v>2110</v>
      </c>
      <c r="D2113" s="484">
        <v>162314577</v>
      </c>
      <c r="E2113" s="85" t="s">
        <v>330</v>
      </c>
      <c r="F2113" s="105" t="s">
        <v>683</v>
      </c>
      <c r="I2113" s="103" t="s">
        <v>78</v>
      </c>
      <c r="J2113" s="85">
        <f t="shared" si="65"/>
        <v>2110</v>
      </c>
      <c r="K2113" s="85">
        <f t="shared" si="64"/>
        <v>0</v>
      </c>
    </row>
    <row r="2114" spans="1:11" ht="15.75">
      <c r="A2114" s="100">
        <v>2111</v>
      </c>
      <c r="D2114" s="484">
        <v>162317018</v>
      </c>
      <c r="E2114" s="85" t="s">
        <v>1497</v>
      </c>
      <c r="F2114" s="105" t="s">
        <v>683</v>
      </c>
      <c r="I2114" s="103" t="s">
        <v>78</v>
      </c>
      <c r="J2114" s="85">
        <f t="shared" si="65"/>
        <v>2111</v>
      </c>
      <c r="K2114" s="85">
        <f t="shared" si="64"/>
        <v>0</v>
      </c>
    </row>
    <row r="2115" spans="1:11" ht="15.75">
      <c r="A2115" s="100">
        <v>2112</v>
      </c>
      <c r="D2115" s="484">
        <v>162326785</v>
      </c>
      <c r="E2115" s="85" t="s">
        <v>3155</v>
      </c>
      <c r="F2115" s="105" t="s">
        <v>683</v>
      </c>
      <c r="I2115" s="103" t="s">
        <v>78</v>
      </c>
      <c r="J2115" s="85">
        <f t="shared" si="65"/>
        <v>2112</v>
      </c>
      <c r="K2115" s="85">
        <f t="shared" si="64"/>
        <v>0</v>
      </c>
    </row>
    <row r="2116" spans="1:11" ht="15.75">
      <c r="A2116" s="100">
        <v>2113</v>
      </c>
      <c r="D2116" s="484">
        <v>162327437</v>
      </c>
      <c r="E2116" s="85" t="s">
        <v>695</v>
      </c>
      <c r="F2116" s="105" t="s">
        <v>683</v>
      </c>
      <c r="I2116" s="103" t="s">
        <v>78</v>
      </c>
      <c r="J2116" s="85">
        <f t="shared" si="65"/>
        <v>2113</v>
      </c>
      <c r="K2116" s="85">
        <f t="shared" ref="K2116:K2179" si="66">COUNTIF($D$4:$D$889,D2116)</f>
        <v>0</v>
      </c>
    </row>
    <row r="2117" spans="1:11" ht="15.75">
      <c r="A2117" s="100">
        <v>2114</v>
      </c>
      <c r="D2117" s="484">
        <v>162314579</v>
      </c>
      <c r="E2117" s="85" t="s">
        <v>980</v>
      </c>
      <c r="F2117" s="105" t="s">
        <v>205</v>
      </c>
      <c r="I2117" s="103" t="s">
        <v>78</v>
      </c>
      <c r="J2117" s="85">
        <f t="shared" ref="J2117:J2180" si="67">IF(H2117&lt;&gt;H2116,1,J2116+1)</f>
        <v>2114</v>
      </c>
      <c r="K2117" s="85">
        <f t="shared" si="66"/>
        <v>0</v>
      </c>
    </row>
    <row r="2118" spans="1:11" ht="15.75">
      <c r="A2118" s="100">
        <v>2115</v>
      </c>
      <c r="D2118" s="484">
        <v>162314580</v>
      </c>
      <c r="E2118" s="85" t="s">
        <v>1010</v>
      </c>
      <c r="F2118" s="105" t="s">
        <v>205</v>
      </c>
      <c r="I2118" s="103" t="s">
        <v>78</v>
      </c>
      <c r="J2118" s="85">
        <f t="shared" si="67"/>
        <v>2115</v>
      </c>
      <c r="K2118" s="85">
        <f t="shared" si="66"/>
        <v>0</v>
      </c>
    </row>
    <row r="2119" spans="1:11" ht="15.75">
      <c r="A2119" s="100">
        <v>2116</v>
      </c>
      <c r="D2119" s="484">
        <v>162314581</v>
      </c>
      <c r="E2119" s="85" t="s">
        <v>226</v>
      </c>
      <c r="F2119" s="105" t="s">
        <v>205</v>
      </c>
      <c r="I2119" s="103" t="s">
        <v>78</v>
      </c>
      <c r="J2119" s="85">
        <f t="shared" si="67"/>
        <v>2116</v>
      </c>
      <c r="K2119" s="85">
        <f t="shared" si="66"/>
        <v>0</v>
      </c>
    </row>
    <row r="2120" spans="1:11" ht="15.75">
      <c r="A2120" s="100">
        <v>2117</v>
      </c>
      <c r="D2120" s="484">
        <v>162314582</v>
      </c>
      <c r="E2120" s="85" t="s">
        <v>1506</v>
      </c>
      <c r="F2120" s="105" t="s">
        <v>2165</v>
      </c>
      <c r="I2120" s="103" t="s">
        <v>78</v>
      </c>
      <c r="J2120" s="85">
        <f t="shared" si="67"/>
        <v>2117</v>
      </c>
      <c r="K2120" s="85">
        <f t="shared" si="66"/>
        <v>0</v>
      </c>
    </row>
    <row r="2121" spans="1:11" ht="15.75">
      <c r="A2121" s="100">
        <v>2118</v>
      </c>
      <c r="D2121" s="484">
        <v>162314583</v>
      </c>
      <c r="E2121" s="85" t="s">
        <v>2065</v>
      </c>
      <c r="F2121" s="105" t="s">
        <v>208</v>
      </c>
      <c r="I2121" s="103" t="s">
        <v>78</v>
      </c>
      <c r="J2121" s="85">
        <f t="shared" si="67"/>
        <v>2118</v>
      </c>
      <c r="K2121" s="85">
        <f t="shared" si="66"/>
        <v>0</v>
      </c>
    </row>
    <row r="2122" spans="1:11" ht="15.75">
      <c r="A2122" s="100">
        <v>2119</v>
      </c>
      <c r="D2122" s="484">
        <v>162314584</v>
      </c>
      <c r="E2122" s="85" t="s">
        <v>215</v>
      </c>
      <c r="F2122" s="105" t="s">
        <v>211</v>
      </c>
      <c r="I2122" s="103" t="s">
        <v>78</v>
      </c>
      <c r="J2122" s="85">
        <f t="shared" si="67"/>
        <v>2119</v>
      </c>
      <c r="K2122" s="85">
        <f t="shared" si="66"/>
        <v>0</v>
      </c>
    </row>
    <row r="2123" spans="1:11" ht="15.75">
      <c r="A2123" s="100">
        <v>2120</v>
      </c>
      <c r="D2123" s="484">
        <v>162314585</v>
      </c>
      <c r="E2123" s="85" t="s">
        <v>3156</v>
      </c>
      <c r="F2123" s="105" t="s">
        <v>593</v>
      </c>
      <c r="I2123" s="103" t="s">
        <v>78</v>
      </c>
      <c r="J2123" s="85">
        <f t="shared" si="67"/>
        <v>2120</v>
      </c>
      <c r="K2123" s="85">
        <f t="shared" si="66"/>
        <v>0</v>
      </c>
    </row>
    <row r="2124" spans="1:11" ht="15.75">
      <c r="A2124" s="100">
        <v>2121</v>
      </c>
      <c r="D2124" s="484">
        <v>162324839</v>
      </c>
      <c r="E2124" s="85" t="s">
        <v>3157</v>
      </c>
      <c r="F2124" s="105" t="s">
        <v>593</v>
      </c>
      <c r="I2124" s="103" t="s">
        <v>78</v>
      </c>
      <c r="J2124" s="85">
        <f t="shared" si="67"/>
        <v>2121</v>
      </c>
      <c r="K2124" s="85">
        <f t="shared" si="66"/>
        <v>0</v>
      </c>
    </row>
    <row r="2125" spans="1:11" ht="15.75">
      <c r="A2125" s="100">
        <v>2122</v>
      </c>
      <c r="D2125" s="484">
        <v>162314586</v>
      </c>
      <c r="E2125" s="85" t="s">
        <v>684</v>
      </c>
      <c r="F2125" s="105" t="s">
        <v>751</v>
      </c>
      <c r="I2125" s="103" t="s">
        <v>78</v>
      </c>
      <c r="J2125" s="85">
        <f t="shared" si="67"/>
        <v>2122</v>
      </c>
      <c r="K2125" s="85">
        <f t="shared" si="66"/>
        <v>0</v>
      </c>
    </row>
    <row r="2126" spans="1:11" ht="15.75">
      <c r="A2126" s="100">
        <v>2123</v>
      </c>
      <c r="D2126" s="484">
        <v>162314587</v>
      </c>
      <c r="E2126" s="85" t="s">
        <v>336</v>
      </c>
      <c r="F2126" s="105" t="s">
        <v>1261</v>
      </c>
      <c r="I2126" s="103" t="s">
        <v>78</v>
      </c>
      <c r="J2126" s="85">
        <f t="shared" si="67"/>
        <v>2123</v>
      </c>
      <c r="K2126" s="85">
        <f t="shared" si="66"/>
        <v>0</v>
      </c>
    </row>
    <row r="2127" spans="1:11" ht="15.75">
      <c r="A2127" s="100">
        <v>2124</v>
      </c>
      <c r="D2127" s="484">
        <v>162314588</v>
      </c>
      <c r="E2127" s="85" t="s">
        <v>248</v>
      </c>
      <c r="F2127" s="105" t="s">
        <v>1261</v>
      </c>
      <c r="I2127" s="103" t="s">
        <v>78</v>
      </c>
      <c r="J2127" s="85">
        <f t="shared" si="67"/>
        <v>2124</v>
      </c>
      <c r="K2127" s="85">
        <f t="shared" si="66"/>
        <v>0</v>
      </c>
    </row>
    <row r="2128" spans="1:11" ht="15.75">
      <c r="A2128" s="100">
        <v>2125</v>
      </c>
      <c r="D2128" s="484">
        <v>152313993</v>
      </c>
      <c r="E2128" s="85" t="s">
        <v>1260</v>
      </c>
      <c r="F2128" s="105" t="s">
        <v>1261</v>
      </c>
      <c r="I2128" s="103" t="s">
        <v>78</v>
      </c>
      <c r="J2128" s="85">
        <f t="shared" si="67"/>
        <v>2125</v>
      </c>
      <c r="K2128" s="85">
        <f t="shared" si="66"/>
        <v>0</v>
      </c>
    </row>
    <row r="2129" spans="1:11" ht="15.75">
      <c r="A2129" s="100">
        <v>2126</v>
      </c>
      <c r="D2129" s="484">
        <v>152314061</v>
      </c>
      <c r="E2129" s="85" t="s">
        <v>655</v>
      </c>
      <c r="F2129" s="105" t="s">
        <v>1261</v>
      </c>
      <c r="I2129" s="103" t="s">
        <v>78</v>
      </c>
      <c r="J2129" s="85">
        <f t="shared" si="67"/>
        <v>2126</v>
      </c>
      <c r="K2129" s="85">
        <f t="shared" si="66"/>
        <v>0</v>
      </c>
    </row>
    <row r="2130" spans="1:11" ht="15.75">
      <c r="A2130" s="100">
        <v>2127</v>
      </c>
      <c r="D2130" s="484">
        <v>162314590</v>
      </c>
      <c r="E2130" s="85" t="s">
        <v>3158</v>
      </c>
      <c r="F2130" s="105" t="s">
        <v>146</v>
      </c>
      <c r="I2130" s="103" t="s">
        <v>78</v>
      </c>
      <c r="J2130" s="85">
        <f t="shared" si="67"/>
        <v>2127</v>
      </c>
      <c r="K2130" s="85">
        <f t="shared" si="66"/>
        <v>0</v>
      </c>
    </row>
    <row r="2131" spans="1:11" ht="15.75">
      <c r="A2131" s="100">
        <v>2128</v>
      </c>
      <c r="D2131" s="484">
        <v>162314591</v>
      </c>
      <c r="E2131" s="85" t="s">
        <v>3159</v>
      </c>
      <c r="F2131" s="105" t="s">
        <v>437</v>
      </c>
      <c r="I2131" s="103" t="s">
        <v>78</v>
      </c>
      <c r="J2131" s="85">
        <f t="shared" si="67"/>
        <v>2128</v>
      </c>
      <c r="K2131" s="85">
        <f t="shared" si="66"/>
        <v>0</v>
      </c>
    </row>
    <row r="2132" spans="1:11" ht="15.75">
      <c r="A2132" s="100">
        <v>2129</v>
      </c>
      <c r="D2132" s="484">
        <v>162324841</v>
      </c>
      <c r="E2132" s="85" t="s">
        <v>1622</v>
      </c>
      <c r="F2132" s="105" t="s">
        <v>437</v>
      </c>
      <c r="I2132" s="103" t="s">
        <v>78</v>
      </c>
      <c r="J2132" s="85">
        <f t="shared" si="67"/>
        <v>2129</v>
      </c>
      <c r="K2132" s="85">
        <f t="shared" si="66"/>
        <v>0</v>
      </c>
    </row>
    <row r="2133" spans="1:11" ht="15.75">
      <c r="A2133" s="100">
        <v>2130</v>
      </c>
      <c r="D2133" s="484">
        <v>162324844</v>
      </c>
      <c r="E2133" s="85" t="s">
        <v>2065</v>
      </c>
      <c r="F2133" s="105" t="s">
        <v>437</v>
      </c>
      <c r="I2133" s="103" t="s">
        <v>78</v>
      </c>
      <c r="J2133" s="85">
        <f t="shared" si="67"/>
        <v>2130</v>
      </c>
      <c r="K2133" s="85">
        <f t="shared" si="66"/>
        <v>0</v>
      </c>
    </row>
    <row r="2134" spans="1:11" ht="15.75">
      <c r="A2134" s="100">
        <v>2131</v>
      </c>
      <c r="D2134" s="484">
        <v>162316450</v>
      </c>
      <c r="E2134" s="85" t="s">
        <v>3160</v>
      </c>
      <c r="F2134" s="105" t="s">
        <v>1202</v>
      </c>
      <c r="I2134" s="103" t="s">
        <v>78</v>
      </c>
      <c r="J2134" s="85">
        <f t="shared" si="67"/>
        <v>2131</v>
      </c>
      <c r="K2134" s="85">
        <f t="shared" si="66"/>
        <v>0</v>
      </c>
    </row>
    <row r="2135" spans="1:11" ht="15.75">
      <c r="A2135" s="100">
        <v>2132</v>
      </c>
      <c r="D2135" s="484">
        <v>162314592</v>
      </c>
      <c r="E2135" s="85" t="s">
        <v>330</v>
      </c>
      <c r="F2135" s="105" t="s">
        <v>2017</v>
      </c>
      <c r="I2135" s="103" t="s">
        <v>78</v>
      </c>
      <c r="J2135" s="85">
        <f t="shared" si="67"/>
        <v>2132</v>
      </c>
      <c r="K2135" s="85">
        <f t="shared" si="66"/>
        <v>0</v>
      </c>
    </row>
    <row r="2136" spans="1:11" ht="15.75">
      <c r="A2136" s="100">
        <v>2133</v>
      </c>
      <c r="D2136" s="484">
        <v>162314593</v>
      </c>
      <c r="E2136" s="85" t="s">
        <v>3161</v>
      </c>
      <c r="F2136" s="105" t="s">
        <v>2017</v>
      </c>
      <c r="I2136" s="103" t="s">
        <v>78</v>
      </c>
      <c r="J2136" s="85">
        <f t="shared" si="67"/>
        <v>2133</v>
      </c>
      <c r="K2136" s="85">
        <f t="shared" si="66"/>
        <v>0</v>
      </c>
    </row>
    <row r="2137" spans="1:11" ht="15.75">
      <c r="A2137" s="100">
        <v>2134</v>
      </c>
      <c r="D2137" s="484">
        <v>162314594</v>
      </c>
      <c r="E2137" s="85" t="s">
        <v>741</v>
      </c>
      <c r="F2137" s="105" t="s">
        <v>218</v>
      </c>
      <c r="I2137" s="103" t="s">
        <v>78</v>
      </c>
      <c r="J2137" s="85">
        <f t="shared" si="67"/>
        <v>2134</v>
      </c>
      <c r="K2137" s="85">
        <f t="shared" si="66"/>
        <v>0</v>
      </c>
    </row>
    <row r="2138" spans="1:11" ht="15.75">
      <c r="A2138" s="100">
        <v>2135</v>
      </c>
      <c r="D2138" s="484">
        <v>162316953</v>
      </c>
      <c r="E2138" s="85" t="s">
        <v>3162</v>
      </c>
      <c r="F2138" s="105" t="s">
        <v>218</v>
      </c>
      <c r="I2138" s="103" t="s">
        <v>78</v>
      </c>
      <c r="J2138" s="85">
        <f t="shared" si="67"/>
        <v>2135</v>
      </c>
      <c r="K2138" s="85">
        <f t="shared" si="66"/>
        <v>0</v>
      </c>
    </row>
    <row r="2139" spans="1:11" ht="15.75">
      <c r="A2139" s="100">
        <v>2136</v>
      </c>
      <c r="D2139" s="484">
        <v>162314596</v>
      </c>
      <c r="E2139" s="85" t="s">
        <v>1464</v>
      </c>
      <c r="F2139" s="105" t="s">
        <v>601</v>
      </c>
      <c r="I2139" s="103" t="s">
        <v>78</v>
      </c>
      <c r="J2139" s="85">
        <f t="shared" si="67"/>
        <v>2136</v>
      </c>
      <c r="K2139" s="85">
        <f t="shared" si="66"/>
        <v>0</v>
      </c>
    </row>
    <row r="2140" spans="1:11" ht="15.75">
      <c r="A2140" s="100">
        <v>2137</v>
      </c>
      <c r="D2140" s="484">
        <v>162314599</v>
      </c>
      <c r="E2140" s="85" t="s">
        <v>585</v>
      </c>
      <c r="F2140" s="105" t="s">
        <v>601</v>
      </c>
      <c r="I2140" s="103" t="s">
        <v>78</v>
      </c>
      <c r="J2140" s="85">
        <f t="shared" si="67"/>
        <v>2137</v>
      </c>
      <c r="K2140" s="85">
        <f t="shared" si="66"/>
        <v>0</v>
      </c>
    </row>
    <row r="2141" spans="1:11" ht="15.75">
      <c r="A2141" s="100">
        <v>2138</v>
      </c>
      <c r="D2141" s="484">
        <v>162314600</v>
      </c>
      <c r="E2141" s="85" t="s">
        <v>471</v>
      </c>
      <c r="F2141" s="105" t="s">
        <v>601</v>
      </c>
      <c r="I2141" s="103" t="s">
        <v>78</v>
      </c>
      <c r="J2141" s="85">
        <f t="shared" si="67"/>
        <v>2138</v>
      </c>
      <c r="K2141" s="85">
        <f t="shared" si="66"/>
        <v>0</v>
      </c>
    </row>
    <row r="2142" spans="1:11" ht="15.75">
      <c r="A2142" s="100">
        <v>2139</v>
      </c>
      <c r="D2142" s="484">
        <v>162314601</v>
      </c>
      <c r="E2142" s="85" t="s">
        <v>3163</v>
      </c>
      <c r="F2142" s="105" t="s">
        <v>601</v>
      </c>
      <c r="I2142" s="103" t="s">
        <v>78</v>
      </c>
      <c r="J2142" s="85">
        <f t="shared" si="67"/>
        <v>2139</v>
      </c>
      <c r="K2142" s="85">
        <f t="shared" si="66"/>
        <v>0</v>
      </c>
    </row>
    <row r="2143" spans="1:11" ht="15.75">
      <c r="A2143" s="100">
        <v>2140</v>
      </c>
      <c r="D2143" s="484">
        <v>162524223</v>
      </c>
      <c r="E2143" s="85" t="s">
        <v>3164</v>
      </c>
      <c r="F2143" s="105" t="s">
        <v>1544</v>
      </c>
      <c r="I2143" s="103" t="s">
        <v>78</v>
      </c>
      <c r="J2143" s="85">
        <f t="shared" si="67"/>
        <v>2140</v>
      </c>
      <c r="K2143" s="85">
        <f t="shared" si="66"/>
        <v>0</v>
      </c>
    </row>
    <row r="2144" spans="1:11" ht="15.75">
      <c r="A2144" s="100">
        <v>2141</v>
      </c>
      <c r="D2144" s="484">
        <v>162524231</v>
      </c>
      <c r="E2144" s="85" t="s">
        <v>3165</v>
      </c>
      <c r="F2144" s="105" t="s">
        <v>1312</v>
      </c>
      <c r="I2144" s="103" t="s">
        <v>78</v>
      </c>
      <c r="J2144" s="85">
        <f t="shared" si="67"/>
        <v>2141</v>
      </c>
      <c r="K2144" s="85">
        <f t="shared" si="66"/>
        <v>0</v>
      </c>
    </row>
    <row r="2145" spans="1:11" ht="15.75">
      <c r="A2145" s="100">
        <v>2142</v>
      </c>
      <c r="D2145" s="484">
        <v>162314604</v>
      </c>
      <c r="E2145" s="85" t="s">
        <v>3040</v>
      </c>
      <c r="F2145" s="105" t="s">
        <v>440</v>
      </c>
      <c r="I2145" s="103" t="s">
        <v>78</v>
      </c>
      <c r="J2145" s="85">
        <f t="shared" si="67"/>
        <v>2142</v>
      </c>
      <c r="K2145" s="85">
        <f t="shared" si="66"/>
        <v>0</v>
      </c>
    </row>
    <row r="2146" spans="1:11" ht="15.75">
      <c r="A2146" s="100">
        <v>2143</v>
      </c>
      <c r="D2146" s="484">
        <v>162314605</v>
      </c>
      <c r="E2146" s="85" t="s">
        <v>2981</v>
      </c>
      <c r="F2146" s="105" t="s">
        <v>692</v>
      </c>
      <c r="I2146" s="103" t="s">
        <v>78</v>
      </c>
      <c r="J2146" s="85">
        <f t="shared" si="67"/>
        <v>2143</v>
      </c>
      <c r="K2146" s="85">
        <f t="shared" si="66"/>
        <v>0</v>
      </c>
    </row>
    <row r="2147" spans="1:11" ht="15.75">
      <c r="A2147" s="100">
        <v>2144</v>
      </c>
      <c r="D2147" s="484">
        <v>162316721</v>
      </c>
      <c r="E2147" s="85" t="s">
        <v>2198</v>
      </c>
      <c r="F2147" s="105" t="s">
        <v>235</v>
      </c>
      <c r="I2147" s="103" t="s">
        <v>78</v>
      </c>
      <c r="J2147" s="85">
        <f t="shared" si="67"/>
        <v>2144</v>
      </c>
      <c r="K2147" s="85">
        <f t="shared" si="66"/>
        <v>0</v>
      </c>
    </row>
    <row r="2148" spans="1:11" ht="15.75">
      <c r="A2148" s="100">
        <v>2145</v>
      </c>
      <c r="D2148" s="484">
        <v>162314606</v>
      </c>
      <c r="E2148" s="85" t="s">
        <v>695</v>
      </c>
      <c r="F2148" s="105" t="s">
        <v>1313</v>
      </c>
      <c r="I2148" s="103" t="s">
        <v>78</v>
      </c>
      <c r="J2148" s="85">
        <f t="shared" si="67"/>
        <v>2145</v>
      </c>
      <c r="K2148" s="85">
        <f t="shared" si="66"/>
        <v>0</v>
      </c>
    </row>
    <row r="2149" spans="1:11" ht="15.75">
      <c r="A2149" s="100">
        <v>2146</v>
      </c>
      <c r="D2149" s="484">
        <v>162324857</v>
      </c>
      <c r="E2149" s="85" t="s">
        <v>198</v>
      </c>
      <c r="F2149" s="105" t="s">
        <v>1313</v>
      </c>
      <c r="I2149" s="103" t="s">
        <v>78</v>
      </c>
      <c r="J2149" s="85">
        <f t="shared" si="67"/>
        <v>2146</v>
      </c>
      <c r="K2149" s="85">
        <f t="shared" si="66"/>
        <v>0</v>
      </c>
    </row>
    <row r="2150" spans="1:11" ht="15.75">
      <c r="A2150" s="100">
        <v>2147</v>
      </c>
      <c r="D2150" s="484">
        <v>162314608</v>
      </c>
      <c r="E2150" s="85" t="s">
        <v>3166</v>
      </c>
      <c r="F2150" s="105" t="s">
        <v>238</v>
      </c>
      <c r="I2150" s="103" t="s">
        <v>78</v>
      </c>
      <c r="J2150" s="85">
        <f t="shared" si="67"/>
        <v>2147</v>
      </c>
      <c r="K2150" s="85">
        <f t="shared" si="66"/>
        <v>0</v>
      </c>
    </row>
    <row r="2151" spans="1:11" ht="15.75">
      <c r="A2151" s="100">
        <v>2148</v>
      </c>
      <c r="D2151" s="484">
        <v>162314609</v>
      </c>
      <c r="E2151" s="85" t="s">
        <v>2426</v>
      </c>
      <c r="F2151" s="105" t="s">
        <v>238</v>
      </c>
      <c r="I2151" s="103" t="s">
        <v>78</v>
      </c>
      <c r="J2151" s="85">
        <f t="shared" si="67"/>
        <v>2148</v>
      </c>
      <c r="K2151" s="85">
        <f t="shared" si="66"/>
        <v>0</v>
      </c>
    </row>
    <row r="2152" spans="1:11" ht="15.75">
      <c r="A2152" s="100">
        <v>2149</v>
      </c>
      <c r="D2152" s="484">
        <v>162314610</v>
      </c>
      <c r="E2152" s="85" t="s">
        <v>3167</v>
      </c>
      <c r="F2152" s="105" t="s">
        <v>238</v>
      </c>
      <c r="I2152" s="103" t="s">
        <v>78</v>
      </c>
      <c r="J2152" s="85">
        <f t="shared" si="67"/>
        <v>2149</v>
      </c>
      <c r="K2152" s="85">
        <f t="shared" si="66"/>
        <v>0</v>
      </c>
    </row>
    <row r="2153" spans="1:11" ht="15.75">
      <c r="A2153" s="100">
        <v>2150</v>
      </c>
      <c r="D2153" s="484">
        <v>162314611</v>
      </c>
      <c r="E2153" s="85" t="s">
        <v>466</v>
      </c>
      <c r="F2153" s="105" t="s">
        <v>238</v>
      </c>
      <c r="I2153" s="103" t="s">
        <v>78</v>
      </c>
      <c r="J2153" s="85">
        <f t="shared" si="67"/>
        <v>2150</v>
      </c>
      <c r="K2153" s="85">
        <f t="shared" si="66"/>
        <v>0</v>
      </c>
    </row>
    <row r="2154" spans="1:11" ht="15.75">
      <c r="A2154" s="100">
        <v>2151</v>
      </c>
      <c r="D2154" s="484">
        <v>162314612</v>
      </c>
      <c r="E2154" s="85" t="s">
        <v>3168</v>
      </c>
      <c r="F2154" s="105" t="s">
        <v>238</v>
      </c>
      <c r="I2154" s="103" t="s">
        <v>78</v>
      </c>
      <c r="J2154" s="85">
        <f t="shared" si="67"/>
        <v>2151</v>
      </c>
      <c r="K2154" s="85">
        <f t="shared" si="66"/>
        <v>0</v>
      </c>
    </row>
    <row r="2155" spans="1:11" ht="15.75">
      <c r="A2155" s="100">
        <v>2152</v>
      </c>
      <c r="D2155" s="484">
        <v>162314613</v>
      </c>
      <c r="E2155" s="85" t="s">
        <v>3169</v>
      </c>
      <c r="F2155" s="105" t="s">
        <v>238</v>
      </c>
      <c r="I2155" s="103" t="s">
        <v>78</v>
      </c>
      <c r="J2155" s="85">
        <f t="shared" si="67"/>
        <v>2152</v>
      </c>
      <c r="K2155" s="85">
        <f t="shared" si="66"/>
        <v>0</v>
      </c>
    </row>
    <row r="2156" spans="1:11" ht="15.75">
      <c r="A2156" s="100">
        <v>2153</v>
      </c>
      <c r="D2156" s="484">
        <v>162314614</v>
      </c>
      <c r="E2156" s="85" t="s">
        <v>3170</v>
      </c>
      <c r="F2156" s="105" t="s">
        <v>238</v>
      </c>
      <c r="I2156" s="103" t="s">
        <v>78</v>
      </c>
      <c r="J2156" s="85">
        <f t="shared" si="67"/>
        <v>2153</v>
      </c>
      <c r="K2156" s="85">
        <f t="shared" si="66"/>
        <v>0</v>
      </c>
    </row>
    <row r="2157" spans="1:11" ht="15.75">
      <c r="A2157" s="100">
        <v>2154</v>
      </c>
      <c r="D2157" s="484">
        <v>162314615</v>
      </c>
      <c r="E2157" s="85" t="s">
        <v>3171</v>
      </c>
      <c r="F2157" s="105" t="s">
        <v>238</v>
      </c>
      <c r="I2157" s="103" t="s">
        <v>78</v>
      </c>
      <c r="J2157" s="85">
        <f t="shared" si="67"/>
        <v>2154</v>
      </c>
      <c r="K2157" s="85">
        <f t="shared" si="66"/>
        <v>0</v>
      </c>
    </row>
    <row r="2158" spans="1:11" ht="15.75">
      <c r="A2158" s="100">
        <v>2155</v>
      </c>
      <c r="D2158" s="484">
        <v>162314616</v>
      </c>
      <c r="E2158" s="85" t="s">
        <v>2036</v>
      </c>
      <c r="F2158" s="105" t="s">
        <v>238</v>
      </c>
      <c r="I2158" s="103" t="s">
        <v>78</v>
      </c>
      <c r="J2158" s="85">
        <f t="shared" si="67"/>
        <v>2155</v>
      </c>
      <c r="K2158" s="85">
        <f t="shared" si="66"/>
        <v>0</v>
      </c>
    </row>
    <row r="2159" spans="1:11" ht="15.75">
      <c r="A2159" s="100">
        <v>2156</v>
      </c>
      <c r="D2159" s="484">
        <v>162316847</v>
      </c>
      <c r="E2159" s="85" t="s">
        <v>3172</v>
      </c>
      <c r="F2159" s="105" t="s">
        <v>238</v>
      </c>
      <c r="I2159" s="103" t="s">
        <v>78</v>
      </c>
      <c r="J2159" s="85">
        <f t="shared" si="67"/>
        <v>2156</v>
      </c>
      <c r="K2159" s="85">
        <f t="shared" si="66"/>
        <v>0</v>
      </c>
    </row>
    <row r="2160" spans="1:11" ht="15.75">
      <c r="A2160" s="100">
        <v>2157</v>
      </c>
      <c r="D2160" s="484">
        <v>162317020</v>
      </c>
      <c r="E2160" s="85" t="s">
        <v>755</v>
      </c>
      <c r="F2160" s="105" t="s">
        <v>238</v>
      </c>
      <c r="I2160" s="103" t="s">
        <v>78</v>
      </c>
      <c r="J2160" s="85">
        <f t="shared" si="67"/>
        <v>2157</v>
      </c>
      <c r="K2160" s="85">
        <f t="shared" si="66"/>
        <v>0</v>
      </c>
    </row>
    <row r="2161" spans="1:11" ht="15.75">
      <c r="A2161" s="100">
        <v>2158</v>
      </c>
      <c r="D2161" s="484">
        <v>162317367</v>
      </c>
      <c r="E2161" s="85" t="s">
        <v>3170</v>
      </c>
      <c r="F2161" s="105" t="s">
        <v>238</v>
      </c>
      <c r="I2161" s="103" t="s">
        <v>78</v>
      </c>
      <c r="J2161" s="85">
        <f t="shared" si="67"/>
        <v>2158</v>
      </c>
      <c r="K2161" s="85">
        <f t="shared" si="66"/>
        <v>0</v>
      </c>
    </row>
    <row r="2162" spans="1:11" ht="15.75">
      <c r="A2162" s="100">
        <v>2159</v>
      </c>
      <c r="D2162" s="484">
        <v>162314617</v>
      </c>
      <c r="E2162" s="85" t="s">
        <v>2193</v>
      </c>
      <c r="F2162" s="105" t="s">
        <v>614</v>
      </c>
      <c r="I2162" s="103" t="s">
        <v>78</v>
      </c>
      <c r="J2162" s="85">
        <f t="shared" si="67"/>
        <v>2159</v>
      </c>
      <c r="K2162" s="85">
        <f t="shared" si="66"/>
        <v>0</v>
      </c>
    </row>
    <row r="2163" spans="1:11" ht="15.75">
      <c r="A2163" s="100">
        <v>2160</v>
      </c>
      <c r="D2163" s="484">
        <v>162314618</v>
      </c>
      <c r="E2163" s="85" t="s">
        <v>3173</v>
      </c>
      <c r="F2163" s="105" t="s">
        <v>1143</v>
      </c>
      <c r="I2163" s="103" t="s">
        <v>78</v>
      </c>
      <c r="J2163" s="85">
        <f t="shared" si="67"/>
        <v>2160</v>
      </c>
      <c r="K2163" s="85">
        <f t="shared" si="66"/>
        <v>0</v>
      </c>
    </row>
    <row r="2164" spans="1:11" ht="15.75">
      <c r="A2164" s="100">
        <v>2161</v>
      </c>
      <c r="D2164" s="484">
        <v>162314620</v>
      </c>
      <c r="E2164" s="85" t="s">
        <v>743</v>
      </c>
      <c r="F2164" s="105" t="s">
        <v>1143</v>
      </c>
      <c r="I2164" s="103" t="s">
        <v>78</v>
      </c>
      <c r="J2164" s="85">
        <f t="shared" si="67"/>
        <v>2161</v>
      </c>
      <c r="K2164" s="85">
        <f t="shared" si="66"/>
        <v>0</v>
      </c>
    </row>
    <row r="2165" spans="1:11" ht="15.75">
      <c r="A2165" s="100">
        <v>2162</v>
      </c>
      <c r="D2165" s="484">
        <v>162316784</v>
      </c>
      <c r="E2165" s="85" t="s">
        <v>2766</v>
      </c>
      <c r="F2165" s="105" t="s">
        <v>1143</v>
      </c>
      <c r="I2165" s="103" t="s">
        <v>78</v>
      </c>
      <c r="J2165" s="85">
        <f t="shared" si="67"/>
        <v>2162</v>
      </c>
      <c r="K2165" s="85">
        <f t="shared" si="66"/>
        <v>0</v>
      </c>
    </row>
    <row r="2166" spans="1:11" ht="15.75">
      <c r="A2166" s="100">
        <v>2163</v>
      </c>
      <c r="D2166" s="484">
        <v>162324865</v>
      </c>
      <c r="E2166" s="85" t="s">
        <v>700</v>
      </c>
      <c r="F2166" s="105" t="s">
        <v>1143</v>
      </c>
      <c r="I2166" s="103" t="s">
        <v>78</v>
      </c>
      <c r="J2166" s="85">
        <f t="shared" si="67"/>
        <v>2163</v>
      </c>
      <c r="K2166" s="85">
        <f t="shared" si="66"/>
        <v>0</v>
      </c>
    </row>
    <row r="2167" spans="1:11" ht="15.75">
      <c r="A2167" s="100">
        <v>2164</v>
      </c>
      <c r="D2167" s="484">
        <v>162524253</v>
      </c>
      <c r="E2167" s="85" t="s">
        <v>3174</v>
      </c>
      <c r="F2167" s="105" t="s">
        <v>1143</v>
      </c>
      <c r="I2167" s="103" t="s">
        <v>78</v>
      </c>
      <c r="J2167" s="85">
        <f t="shared" si="67"/>
        <v>2164</v>
      </c>
      <c r="K2167" s="85">
        <f t="shared" si="66"/>
        <v>0</v>
      </c>
    </row>
    <row r="2168" spans="1:11" ht="15.75">
      <c r="A2168" s="100">
        <v>2165</v>
      </c>
      <c r="D2168" s="484">
        <v>162314621</v>
      </c>
      <c r="E2168" s="85" t="s">
        <v>350</v>
      </c>
      <c r="F2168" s="105" t="s">
        <v>1207</v>
      </c>
      <c r="I2168" s="103" t="s">
        <v>78</v>
      </c>
      <c r="J2168" s="85">
        <f t="shared" si="67"/>
        <v>2165</v>
      </c>
      <c r="K2168" s="85">
        <f t="shared" si="66"/>
        <v>0</v>
      </c>
    </row>
    <row r="2169" spans="1:11" ht="15.75">
      <c r="A2169" s="100">
        <v>2166</v>
      </c>
      <c r="D2169" s="484">
        <v>162317642</v>
      </c>
      <c r="E2169" s="85" t="s">
        <v>3080</v>
      </c>
      <c r="F2169" s="105" t="s">
        <v>3175</v>
      </c>
      <c r="I2169" s="103" t="s">
        <v>78</v>
      </c>
      <c r="J2169" s="85">
        <f t="shared" si="67"/>
        <v>2166</v>
      </c>
      <c r="K2169" s="85">
        <f t="shared" si="66"/>
        <v>0</v>
      </c>
    </row>
    <row r="2170" spans="1:11" ht="15.75">
      <c r="A2170" s="100">
        <v>2167</v>
      </c>
      <c r="D2170" s="484">
        <v>162316849</v>
      </c>
      <c r="E2170" s="85" t="s">
        <v>3176</v>
      </c>
      <c r="F2170" s="105" t="s">
        <v>1145</v>
      </c>
      <c r="I2170" s="103" t="s">
        <v>78</v>
      </c>
      <c r="J2170" s="85">
        <f t="shared" si="67"/>
        <v>2167</v>
      </c>
      <c r="K2170" s="85">
        <f t="shared" si="66"/>
        <v>0</v>
      </c>
    </row>
    <row r="2171" spans="1:11" ht="15.75">
      <c r="A2171" s="100">
        <v>2168</v>
      </c>
      <c r="D2171" s="484">
        <v>162314622</v>
      </c>
      <c r="E2171" s="85" t="s">
        <v>3177</v>
      </c>
      <c r="F2171" s="105" t="s">
        <v>124</v>
      </c>
      <c r="I2171" s="103" t="s">
        <v>78</v>
      </c>
      <c r="J2171" s="85">
        <f t="shared" si="67"/>
        <v>2168</v>
      </c>
      <c r="K2171" s="85">
        <f t="shared" si="66"/>
        <v>0</v>
      </c>
    </row>
    <row r="2172" spans="1:11" ht="15.75">
      <c r="A2172" s="100">
        <v>2169</v>
      </c>
      <c r="D2172" s="484">
        <v>162314624</v>
      </c>
      <c r="E2172" s="85" t="s">
        <v>3178</v>
      </c>
      <c r="F2172" s="105" t="s">
        <v>832</v>
      </c>
      <c r="I2172" s="103" t="s">
        <v>78</v>
      </c>
      <c r="J2172" s="85">
        <f t="shared" si="67"/>
        <v>2169</v>
      </c>
      <c r="K2172" s="85">
        <f t="shared" si="66"/>
        <v>0</v>
      </c>
    </row>
    <row r="2173" spans="1:11" ht="15.75">
      <c r="A2173" s="100">
        <v>2170</v>
      </c>
      <c r="D2173" s="484">
        <v>162314625</v>
      </c>
      <c r="E2173" s="85" t="s">
        <v>2449</v>
      </c>
      <c r="F2173" s="105" t="s">
        <v>520</v>
      </c>
      <c r="I2173" s="103" t="s">
        <v>78</v>
      </c>
      <c r="J2173" s="85">
        <f t="shared" si="67"/>
        <v>2170</v>
      </c>
      <c r="K2173" s="85">
        <f t="shared" si="66"/>
        <v>0</v>
      </c>
    </row>
    <row r="2174" spans="1:11" ht="15.75">
      <c r="A2174" s="100">
        <v>2171</v>
      </c>
      <c r="D2174" s="484">
        <v>162314626</v>
      </c>
      <c r="E2174" s="85" t="s">
        <v>431</v>
      </c>
      <c r="F2174" s="105" t="s">
        <v>520</v>
      </c>
      <c r="I2174" s="103" t="s">
        <v>78</v>
      </c>
      <c r="J2174" s="85">
        <f t="shared" si="67"/>
        <v>2171</v>
      </c>
      <c r="K2174" s="85">
        <f t="shared" si="66"/>
        <v>0</v>
      </c>
    </row>
    <row r="2175" spans="1:11" ht="15.75">
      <c r="A2175" s="100">
        <v>2172</v>
      </c>
      <c r="D2175" s="484">
        <v>162314627</v>
      </c>
      <c r="E2175" s="85" t="s">
        <v>3179</v>
      </c>
      <c r="F2175" s="105" t="s">
        <v>139</v>
      </c>
      <c r="I2175" s="103" t="s">
        <v>78</v>
      </c>
      <c r="J2175" s="85">
        <f t="shared" si="67"/>
        <v>2172</v>
      </c>
      <c r="K2175" s="85">
        <f t="shared" si="66"/>
        <v>0</v>
      </c>
    </row>
    <row r="2176" spans="1:11" ht="15.75">
      <c r="A2176" s="100">
        <v>2173</v>
      </c>
      <c r="D2176" s="484">
        <v>162314628</v>
      </c>
      <c r="E2176" s="85" t="s">
        <v>2796</v>
      </c>
      <c r="F2176" s="105" t="s">
        <v>139</v>
      </c>
      <c r="I2176" s="103" t="s">
        <v>78</v>
      </c>
      <c r="J2176" s="85">
        <f t="shared" si="67"/>
        <v>2173</v>
      </c>
      <c r="K2176" s="85">
        <f t="shared" si="66"/>
        <v>0</v>
      </c>
    </row>
    <row r="2177" spans="1:11" ht="15.75">
      <c r="A2177" s="100">
        <v>2174</v>
      </c>
      <c r="D2177" s="484">
        <v>162314629</v>
      </c>
      <c r="E2177" s="85" t="s">
        <v>2240</v>
      </c>
      <c r="F2177" s="105" t="s">
        <v>139</v>
      </c>
      <c r="I2177" s="103" t="s">
        <v>78</v>
      </c>
      <c r="J2177" s="85">
        <f t="shared" si="67"/>
        <v>2174</v>
      </c>
      <c r="K2177" s="85">
        <f t="shared" si="66"/>
        <v>0</v>
      </c>
    </row>
    <row r="2178" spans="1:11" ht="15.75">
      <c r="A2178" s="100">
        <v>2175</v>
      </c>
      <c r="D2178" s="484">
        <v>162317194</v>
      </c>
      <c r="E2178" s="85" t="s">
        <v>1356</v>
      </c>
      <c r="F2178" s="105" t="s">
        <v>139</v>
      </c>
      <c r="I2178" s="103" t="s">
        <v>78</v>
      </c>
      <c r="J2178" s="85">
        <f t="shared" si="67"/>
        <v>2175</v>
      </c>
      <c r="K2178" s="85">
        <f t="shared" si="66"/>
        <v>0</v>
      </c>
    </row>
    <row r="2179" spans="1:11" ht="15.75">
      <c r="A2179" s="100">
        <v>2176</v>
      </c>
      <c r="D2179" s="484">
        <v>162314630</v>
      </c>
      <c r="E2179" s="85" t="s">
        <v>2972</v>
      </c>
      <c r="F2179" s="105" t="s">
        <v>1317</v>
      </c>
      <c r="I2179" s="103" t="s">
        <v>78</v>
      </c>
      <c r="J2179" s="85">
        <f t="shared" si="67"/>
        <v>2176</v>
      </c>
      <c r="K2179" s="85">
        <f t="shared" si="66"/>
        <v>0</v>
      </c>
    </row>
    <row r="2180" spans="1:11" ht="15.75">
      <c r="A2180" s="100">
        <v>2177</v>
      </c>
      <c r="D2180" s="484">
        <v>162314631</v>
      </c>
      <c r="E2180" s="85" t="s">
        <v>760</v>
      </c>
      <c r="F2180" s="105" t="s">
        <v>448</v>
      </c>
      <c r="I2180" s="103" t="s">
        <v>78</v>
      </c>
      <c r="J2180" s="85">
        <f t="shared" si="67"/>
        <v>2177</v>
      </c>
      <c r="K2180" s="85">
        <f t="shared" ref="K2180:K2243" si="68">COUNTIF($D$4:$D$889,D2180)</f>
        <v>0</v>
      </c>
    </row>
    <row r="2181" spans="1:11" ht="15.75">
      <c r="A2181" s="100">
        <v>2178</v>
      </c>
      <c r="D2181" s="484">
        <v>162314633</v>
      </c>
      <c r="E2181" s="85" t="s">
        <v>3180</v>
      </c>
      <c r="F2181" s="105" t="s">
        <v>342</v>
      </c>
      <c r="I2181" s="103" t="s">
        <v>78</v>
      </c>
      <c r="J2181" s="85">
        <f t="shared" ref="J2181:J2244" si="69">IF(H2181&lt;&gt;H2180,1,J2180+1)</f>
        <v>2178</v>
      </c>
      <c r="K2181" s="85">
        <f t="shared" si="68"/>
        <v>0</v>
      </c>
    </row>
    <row r="2182" spans="1:11" ht="15.75">
      <c r="A2182" s="100">
        <v>2179</v>
      </c>
      <c r="D2182" s="484">
        <v>162314634</v>
      </c>
      <c r="E2182" s="85" t="s">
        <v>3181</v>
      </c>
      <c r="F2182" s="105" t="s">
        <v>622</v>
      </c>
      <c r="I2182" s="103" t="s">
        <v>78</v>
      </c>
      <c r="J2182" s="85">
        <f t="shared" si="69"/>
        <v>2179</v>
      </c>
      <c r="K2182" s="85">
        <f t="shared" si="68"/>
        <v>0</v>
      </c>
    </row>
    <row r="2183" spans="1:11" ht="15.75">
      <c r="A2183" s="100">
        <v>2180</v>
      </c>
      <c r="D2183" s="484">
        <v>162314635</v>
      </c>
      <c r="E2183" s="85" t="s">
        <v>2995</v>
      </c>
      <c r="F2183" s="105" t="s">
        <v>1089</v>
      </c>
      <c r="I2183" s="103" t="s">
        <v>78</v>
      </c>
      <c r="J2183" s="85">
        <f t="shared" si="69"/>
        <v>2180</v>
      </c>
      <c r="K2183" s="85">
        <f t="shared" si="68"/>
        <v>0</v>
      </c>
    </row>
    <row r="2184" spans="1:11" ht="15.75">
      <c r="A2184" s="100">
        <v>2181</v>
      </c>
      <c r="D2184" s="484">
        <v>162314636</v>
      </c>
      <c r="E2184" s="85" t="s">
        <v>1561</v>
      </c>
      <c r="F2184" s="105" t="s">
        <v>1089</v>
      </c>
      <c r="I2184" s="103" t="s">
        <v>78</v>
      </c>
      <c r="J2184" s="85">
        <f t="shared" si="69"/>
        <v>2181</v>
      </c>
      <c r="K2184" s="85">
        <f t="shared" si="68"/>
        <v>0</v>
      </c>
    </row>
    <row r="2185" spans="1:11" ht="15.75">
      <c r="A2185" s="100">
        <v>2182</v>
      </c>
      <c r="D2185" s="484">
        <v>162314637</v>
      </c>
      <c r="E2185" s="85" t="s">
        <v>3182</v>
      </c>
      <c r="F2185" s="105" t="s">
        <v>1089</v>
      </c>
      <c r="I2185" s="103" t="s">
        <v>78</v>
      </c>
      <c r="J2185" s="85">
        <f t="shared" si="69"/>
        <v>2182</v>
      </c>
      <c r="K2185" s="85">
        <f t="shared" si="68"/>
        <v>0</v>
      </c>
    </row>
    <row r="2186" spans="1:11" ht="15.75">
      <c r="A2186" s="100">
        <v>2183</v>
      </c>
      <c r="D2186" s="484">
        <v>162314639</v>
      </c>
      <c r="E2186" s="85" t="s">
        <v>3183</v>
      </c>
      <c r="F2186" s="105" t="s">
        <v>453</v>
      </c>
      <c r="I2186" s="103" t="s">
        <v>78</v>
      </c>
      <c r="J2186" s="85">
        <f t="shared" si="69"/>
        <v>2183</v>
      </c>
      <c r="K2186" s="85">
        <f t="shared" si="68"/>
        <v>0</v>
      </c>
    </row>
    <row r="2187" spans="1:11" ht="15.75">
      <c r="A2187" s="100">
        <v>2184</v>
      </c>
      <c r="D2187" s="484">
        <v>162317195</v>
      </c>
      <c r="E2187" s="85" t="s">
        <v>700</v>
      </c>
      <c r="F2187" s="105" t="s">
        <v>453</v>
      </c>
      <c r="I2187" s="103" t="s">
        <v>78</v>
      </c>
      <c r="J2187" s="85">
        <f t="shared" si="69"/>
        <v>2184</v>
      </c>
      <c r="K2187" s="85">
        <f t="shared" si="68"/>
        <v>0</v>
      </c>
    </row>
    <row r="2188" spans="1:11" ht="15.75">
      <c r="A2188" s="100">
        <v>2185</v>
      </c>
      <c r="D2188" s="484">
        <v>162314641</v>
      </c>
      <c r="E2188" s="85" t="s">
        <v>287</v>
      </c>
      <c r="F2188" s="105" t="s">
        <v>767</v>
      </c>
      <c r="I2188" s="103" t="s">
        <v>78</v>
      </c>
      <c r="J2188" s="85">
        <f t="shared" si="69"/>
        <v>2185</v>
      </c>
      <c r="K2188" s="85">
        <f t="shared" si="68"/>
        <v>0</v>
      </c>
    </row>
    <row r="2189" spans="1:11" ht="15.75">
      <c r="A2189" s="100">
        <v>2186</v>
      </c>
      <c r="D2189" s="484">
        <v>162314642</v>
      </c>
      <c r="E2189" s="85" t="s">
        <v>1499</v>
      </c>
      <c r="F2189" s="105" t="s">
        <v>767</v>
      </c>
      <c r="I2189" s="103" t="s">
        <v>78</v>
      </c>
      <c r="J2189" s="85">
        <f t="shared" si="69"/>
        <v>2186</v>
      </c>
      <c r="K2189" s="85">
        <f t="shared" si="68"/>
        <v>0</v>
      </c>
    </row>
    <row r="2190" spans="1:11" ht="15.75">
      <c r="A2190" s="100">
        <v>2187</v>
      </c>
      <c r="D2190" s="484">
        <v>162314644</v>
      </c>
      <c r="E2190" s="85" t="s">
        <v>3184</v>
      </c>
      <c r="F2190" s="105" t="s">
        <v>459</v>
      </c>
      <c r="I2190" s="103" t="s">
        <v>78</v>
      </c>
      <c r="J2190" s="85">
        <f t="shared" si="69"/>
        <v>2187</v>
      </c>
      <c r="K2190" s="85">
        <f t="shared" si="68"/>
        <v>0</v>
      </c>
    </row>
    <row r="2191" spans="1:11" ht="15.75">
      <c r="A2191" s="100">
        <v>2188</v>
      </c>
      <c r="D2191" s="484">
        <v>162314645</v>
      </c>
      <c r="E2191" s="85" t="s">
        <v>2972</v>
      </c>
      <c r="F2191" s="105" t="s">
        <v>459</v>
      </c>
      <c r="I2191" s="103" t="s">
        <v>78</v>
      </c>
      <c r="J2191" s="85">
        <f t="shared" si="69"/>
        <v>2188</v>
      </c>
      <c r="K2191" s="85">
        <f t="shared" si="68"/>
        <v>0</v>
      </c>
    </row>
    <row r="2192" spans="1:11" ht="15.75">
      <c r="A2192" s="100">
        <v>2189</v>
      </c>
      <c r="D2192" s="484">
        <v>162314646</v>
      </c>
      <c r="E2192" s="85" t="s">
        <v>3185</v>
      </c>
      <c r="F2192" s="105" t="s">
        <v>459</v>
      </c>
      <c r="I2192" s="103" t="s">
        <v>78</v>
      </c>
      <c r="J2192" s="85">
        <f t="shared" si="69"/>
        <v>2189</v>
      </c>
      <c r="K2192" s="85">
        <f t="shared" si="68"/>
        <v>0</v>
      </c>
    </row>
    <row r="2193" spans="1:11" ht="15.75">
      <c r="A2193" s="100">
        <v>2190</v>
      </c>
      <c r="D2193" s="484">
        <v>162316955</v>
      </c>
      <c r="E2193" s="85" t="s">
        <v>1497</v>
      </c>
      <c r="F2193" s="105" t="s">
        <v>459</v>
      </c>
      <c r="I2193" s="103" t="s">
        <v>78</v>
      </c>
      <c r="J2193" s="85">
        <f t="shared" si="69"/>
        <v>2190</v>
      </c>
      <c r="K2193" s="85">
        <f t="shared" si="68"/>
        <v>0</v>
      </c>
    </row>
    <row r="2194" spans="1:11" ht="15.75">
      <c r="A2194" s="100">
        <v>2191</v>
      </c>
      <c r="D2194" s="484">
        <v>162317196</v>
      </c>
      <c r="E2194" s="85" t="s">
        <v>538</v>
      </c>
      <c r="F2194" s="105" t="s">
        <v>459</v>
      </c>
      <c r="I2194" s="103" t="s">
        <v>78</v>
      </c>
      <c r="J2194" s="85">
        <f t="shared" si="69"/>
        <v>2191</v>
      </c>
      <c r="K2194" s="85">
        <f t="shared" si="68"/>
        <v>0</v>
      </c>
    </row>
    <row r="2195" spans="1:11" ht="15.75">
      <c r="A2195" s="100">
        <v>2192</v>
      </c>
      <c r="D2195" s="484">
        <v>162317502</v>
      </c>
      <c r="E2195" s="85" t="s">
        <v>2227</v>
      </c>
      <c r="F2195" s="105" t="s">
        <v>459</v>
      </c>
      <c r="I2195" s="103" t="s">
        <v>78</v>
      </c>
      <c r="J2195" s="85">
        <f t="shared" si="69"/>
        <v>2192</v>
      </c>
      <c r="K2195" s="85">
        <f t="shared" si="68"/>
        <v>0</v>
      </c>
    </row>
    <row r="2196" spans="1:11" ht="15.75">
      <c r="A2196" s="100">
        <v>2193</v>
      </c>
      <c r="D2196" s="484">
        <v>162333757</v>
      </c>
      <c r="E2196" s="85" t="s">
        <v>3186</v>
      </c>
      <c r="F2196" s="105" t="s">
        <v>459</v>
      </c>
      <c r="I2196" s="103" t="s">
        <v>78</v>
      </c>
      <c r="J2196" s="85">
        <f t="shared" si="69"/>
        <v>2193</v>
      </c>
      <c r="K2196" s="85">
        <f t="shared" si="68"/>
        <v>0</v>
      </c>
    </row>
    <row r="2197" spans="1:11" ht="15.75">
      <c r="A2197" s="100">
        <v>2194</v>
      </c>
      <c r="D2197" s="484">
        <v>162314647</v>
      </c>
      <c r="E2197" s="85" t="s">
        <v>3187</v>
      </c>
      <c r="F2197" s="105" t="s">
        <v>345</v>
      </c>
      <c r="I2197" s="103" t="s">
        <v>78</v>
      </c>
      <c r="J2197" s="85">
        <f t="shared" si="69"/>
        <v>2194</v>
      </c>
      <c r="K2197" s="85">
        <f t="shared" si="68"/>
        <v>0</v>
      </c>
    </row>
    <row r="2198" spans="1:11" ht="15.75">
      <c r="A2198" s="100">
        <v>2195</v>
      </c>
      <c r="D2198" s="484">
        <v>162314648</v>
      </c>
      <c r="E2198" s="85" t="s">
        <v>360</v>
      </c>
      <c r="F2198" s="105" t="s">
        <v>345</v>
      </c>
      <c r="I2198" s="103" t="s">
        <v>78</v>
      </c>
      <c r="J2198" s="85">
        <f t="shared" si="69"/>
        <v>2195</v>
      </c>
      <c r="K2198" s="85">
        <f t="shared" si="68"/>
        <v>0</v>
      </c>
    </row>
    <row r="2199" spans="1:11" ht="15.75">
      <c r="A2199" s="100">
        <v>2196</v>
      </c>
      <c r="D2199" s="484">
        <v>162524297</v>
      </c>
      <c r="E2199" s="85" t="s">
        <v>3188</v>
      </c>
      <c r="F2199" s="105" t="s">
        <v>891</v>
      </c>
      <c r="I2199" s="103" t="s">
        <v>78</v>
      </c>
      <c r="J2199" s="85">
        <f t="shared" si="69"/>
        <v>2196</v>
      </c>
      <c r="K2199" s="85">
        <f t="shared" si="68"/>
        <v>0</v>
      </c>
    </row>
    <row r="2200" spans="1:11" ht="15.75">
      <c r="A2200" s="100">
        <v>2197</v>
      </c>
      <c r="D2200" s="484">
        <v>162314649</v>
      </c>
      <c r="E2200" s="85" t="s">
        <v>707</v>
      </c>
      <c r="F2200" s="105" t="s">
        <v>835</v>
      </c>
      <c r="I2200" s="103" t="s">
        <v>78</v>
      </c>
      <c r="J2200" s="85">
        <f t="shared" si="69"/>
        <v>2197</v>
      </c>
      <c r="K2200" s="85">
        <f t="shared" si="68"/>
        <v>0</v>
      </c>
    </row>
    <row r="2201" spans="1:11" ht="15.75">
      <c r="A2201" s="100">
        <v>2198</v>
      </c>
      <c r="D2201" s="484">
        <v>152333260</v>
      </c>
      <c r="E2201" s="85" t="s">
        <v>198</v>
      </c>
      <c r="F2201" s="105" t="s">
        <v>835</v>
      </c>
      <c r="I2201" s="103" t="s">
        <v>78</v>
      </c>
      <c r="J2201" s="85">
        <f t="shared" si="69"/>
        <v>2198</v>
      </c>
      <c r="K2201" s="85">
        <f t="shared" si="68"/>
        <v>0</v>
      </c>
    </row>
    <row r="2202" spans="1:11" ht="15.75">
      <c r="A2202" s="100">
        <v>2199</v>
      </c>
      <c r="D2202" s="484">
        <v>162314652</v>
      </c>
      <c r="E2202" s="85" t="s">
        <v>1010</v>
      </c>
      <c r="F2202" s="105" t="s">
        <v>348</v>
      </c>
      <c r="I2202" s="103" t="s">
        <v>78</v>
      </c>
      <c r="J2202" s="85">
        <f t="shared" si="69"/>
        <v>2199</v>
      </c>
      <c r="K2202" s="85">
        <f t="shared" si="68"/>
        <v>0</v>
      </c>
    </row>
    <row r="2203" spans="1:11" ht="15.75">
      <c r="A2203" s="100">
        <v>2200</v>
      </c>
      <c r="D2203" s="484">
        <v>162314653</v>
      </c>
      <c r="E2203" s="85" t="s">
        <v>607</v>
      </c>
      <c r="F2203" s="105" t="s">
        <v>1215</v>
      </c>
      <c r="I2203" s="103" t="s">
        <v>78</v>
      </c>
      <c r="J2203" s="85">
        <f t="shared" si="69"/>
        <v>2200</v>
      </c>
      <c r="K2203" s="85">
        <f t="shared" si="68"/>
        <v>0</v>
      </c>
    </row>
    <row r="2204" spans="1:11" ht="15.75">
      <c r="A2204" s="100">
        <v>2201</v>
      </c>
      <c r="D2204" s="484">
        <v>162314654</v>
      </c>
      <c r="E2204" s="85" t="s">
        <v>1829</v>
      </c>
      <c r="F2204" s="105" t="s">
        <v>629</v>
      </c>
      <c r="I2204" s="103" t="s">
        <v>78</v>
      </c>
      <c r="J2204" s="85">
        <f t="shared" si="69"/>
        <v>2201</v>
      </c>
      <c r="K2204" s="85">
        <f t="shared" si="68"/>
        <v>0</v>
      </c>
    </row>
    <row r="2205" spans="1:11" ht="15.75">
      <c r="A2205" s="100">
        <v>2202</v>
      </c>
      <c r="D2205" s="484">
        <v>162314655</v>
      </c>
      <c r="E2205" s="85" t="s">
        <v>3189</v>
      </c>
      <c r="F2205" s="105" t="s">
        <v>464</v>
      </c>
      <c r="I2205" s="103" t="s">
        <v>78</v>
      </c>
      <c r="J2205" s="85">
        <f t="shared" si="69"/>
        <v>2202</v>
      </c>
      <c r="K2205" s="85">
        <f t="shared" si="68"/>
        <v>0</v>
      </c>
    </row>
    <row r="2206" spans="1:11" ht="15.75">
      <c r="A2206" s="100">
        <v>2203</v>
      </c>
      <c r="D2206" s="484">
        <v>162314656</v>
      </c>
      <c r="E2206" s="85" t="s">
        <v>2995</v>
      </c>
      <c r="F2206" s="105" t="s">
        <v>464</v>
      </c>
      <c r="I2206" s="103" t="s">
        <v>78</v>
      </c>
      <c r="J2206" s="85">
        <f t="shared" si="69"/>
        <v>2203</v>
      </c>
      <c r="K2206" s="85">
        <f t="shared" si="68"/>
        <v>0</v>
      </c>
    </row>
    <row r="2207" spans="1:11" ht="15.75">
      <c r="A2207" s="100">
        <v>2204</v>
      </c>
      <c r="D2207" s="484">
        <v>162314657</v>
      </c>
      <c r="E2207" s="85" t="s">
        <v>3190</v>
      </c>
      <c r="F2207" s="105" t="s">
        <v>464</v>
      </c>
      <c r="I2207" s="103" t="s">
        <v>78</v>
      </c>
      <c r="J2207" s="85">
        <f t="shared" si="69"/>
        <v>2204</v>
      </c>
      <c r="K2207" s="85">
        <f t="shared" si="68"/>
        <v>0</v>
      </c>
    </row>
    <row r="2208" spans="1:11" ht="15.75">
      <c r="A2208" s="100">
        <v>2205</v>
      </c>
      <c r="D2208" s="484">
        <v>162317567</v>
      </c>
      <c r="E2208" s="85" t="s">
        <v>3191</v>
      </c>
      <c r="F2208" s="105" t="s">
        <v>3192</v>
      </c>
      <c r="I2208" s="103" t="s">
        <v>78</v>
      </c>
      <c r="J2208" s="85">
        <f t="shared" si="69"/>
        <v>2205</v>
      </c>
      <c r="K2208" s="85">
        <f t="shared" si="68"/>
        <v>0</v>
      </c>
    </row>
    <row r="2209" spans="1:11" ht="15.75">
      <c r="A2209" s="100">
        <v>2206</v>
      </c>
      <c r="D2209" s="484">
        <v>152315586</v>
      </c>
      <c r="E2209" s="85" t="s">
        <v>1358</v>
      </c>
      <c r="F2209" s="105" t="s">
        <v>1553</v>
      </c>
      <c r="I2209" s="103" t="s">
        <v>78</v>
      </c>
      <c r="J2209" s="85">
        <f t="shared" si="69"/>
        <v>2206</v>
      </c>
      <c r="K2209" s="85">
        <f t="shared" si="68"/>
        <v>0</v>
      </c>
    </row>
    <row r="2210" spans="1:11" ht="15.75">
      <c r="A2210" s="100">
        <v>2207</v>
      </c>
      <c r="D2210" s="484">
        <v>162314660</v>
      </c>
      <c r="E2210" s="85" t="s">
        <v>3193</v>
      </c>
      <c r="F2210" s="105" t="s">
        <v>467</v>
      </c>
      <c r="I2210" s="103" t="s">
        <v>78</v>
      </c>
      <c r="J2210" s="85">
        <f t="shared" si="69"/>
        <v>2207</v>
      </c>
      <c r="K2210" s="85">
        <f t="shared" si="68"/>
        <v>0</v>
      </c>
    </row>
    <row r="2211" spans="1:11" ht="15.75">
      <c r="A2211" s="100">
        <v>2208</v>
      </c>
      <c r="D2211" s="484">
        <v>162314661</v>
      </c>
      <c r="E2211" s="85" t="s">
        <v>3194</v>
      </c>
      <c r="F2211" s="105" t="s">
        <v>254</v>
      </c>
      <c r="I2211" s="103" t="s">
        <v>78</v>
      </c>
      <c r="J2211" s="85">
        <f t="shared" si="69"/>
        <v>2208</v>
      </c>
      <c r="K2211" s="85">
        <f t="shared" si="68"/>
        <v>0</v>
      </c>
    </row>
    <row r="2212" spans="1:11" ht="15.75">
      <c r="A2212" s="100">
        <v>2209</v>
      </c>
      <c r="D2212" s="484">
        <v>162314662</v>
      </c>
      <c r="E2212" s="85" t="s">
        <v>350</v>
      </c>
      <c r="F2212" s="105" t="s">
        <v>254</v>
      </c>
      <c r="I2212" s="103" t="s">
        <v>78</v>
      </c>
      <c r="J2212" s="85">
        <f t="shared" si="69"/>
        <v>2209</v>
      </c>
      <c r="K2212" s="85">
        <f t="shared" si="68"/>
        <v>0</v>
      </c>
    </row>
    <row r="2213" spans="1:11" ht="15.75">
      <c r="A2213" s="100">
        <v>2210</v>
      </c>
      <c r="D2213" s="484">
        <v>162314663</v>
      </c>
      <c r="E2213" s="85" t="s">
        <v>3195</v>
      </c>
      <c r="F2213" s="105" t="s">
        <v>254</v>
      </c>
      <c r="I2213" s="103" t="s">
        <v>78</v>
      </c>
      <c r="J2213" s="85">
        <f t="shared" si="69"/>
        <v>2210</v>
      </c>
      <c r="K2213" s="85">
        <f t="shared" si="68"/>
        <v>0</v>
      </c>
    </row>
    <row r="2214" spans="1:11" ht="15.75">
      <c r="A2214" s="100">
        <v>2211</v>
      </c>
      <c r="D2214" s="484">
        <v>162314664</v>
      </c>
      <c r="E2214" s="85" t="s">
        <v>695</v>
      </c>
      <c r="F2214" s="105" t="s">
        <v>254</v>
      </c>
      <c r="I2214" s="103" t="s">
        <v>78</v>
      </c>
      <c r="J2214" s="85">
        <f t="shared" si="69"/>
        <v>2211</v>
      </c>
      <c r="K2214" s="85">
        <f t="shared" si="68"/>
        <v>0</v>
      </c>
    </row>
    <row r="2215" spans="1:11" ht="15.75">
      <c r="A2215" s="100">
        <v>2212</v>
      </c>
      <c r="D2215" s="484">
        <v>162314665</v>
      </c>
      <c r="E2215" s="85" t="s">
        <v>1422</v>
      </c>
      <c r="F2215" s="105" t="s">
        <v>254</v>
      </c>
      <c r="I2215" s="103" t="s">
        <v>78</v>
      </c>
      <c r="J2215" s="85">
        <f t="shared" si="69"/>
        <v>2212</v>
      </c>
      <c r="K2215" s="85">
        <f t="shared" si="68"/>
        <v>0</v>
      </c>
    </row>
    <row r="2216" spans="1:11" ht="15.75">
      <c r="A2216" s="100">
        <v>2213</v>
      </c>
      <c r="D2216" s="484">
        <v>162324890</v>
      </c>
      <c r="E2216" s="85" t="s">
        <v>1621</v>
      </c>
      <c r="F2216" s="105" t="s">
        <v>254</v>
      </c>
      <c r="I2216" s="103" t="s">
        <v>78</v>
      </c>
      <c r="J2216" s="85">
        <f t="shared" si="69"/>
        <v>2213</v>
      </c>
      <c r="K2216" s="85">
        <f t="shared" si="68"/>
        <v>0</v>
      </c>
    </row>
    <row r="2217" spans="1:11" ht="15.75">
      <c r="A2217" s="100">
        <v>2214</v>
      </c>
      <c r="D2217" s="484">
        <v>162354047</v>
      </c>
      <c r="E2217" s="85" t="s">
        <v>2401</v>
      </c>
      <c r="F2217" s="105" t="s">
        <v>254</v>
      </c>
      <c r="I2217" s="103" t="s">
        <v>78</v>
      </c>
      <c r="J2217" s="85">
        <f t="shared" si="69"/>
        <v>2214</v>
      </c>
      <c r="K2217" s="85">
        <f t="shared" si="68"/>
        <v>0</v>
      </c>
    </row>
    <row r="2218" spans="1:11" ht="15.75">
      <c r="A2218" s="100">
        <v>2215</v>
      </c>
      <c r="D2218" s="484">
        <v>162314666</v>
      </c>
      <c r="E2218" s="85" t="s">
        <v>3196</v>
      </c>
      <c r="F2218" s="105" t="s">
        <v>839</v>
      </c>
      <c r="I2218" s="103" t="s">
        <v>78</v>
      </c>
      <c r="J2218" s="85">
        <f t="shared" si="69"/>
        <v>2215</v>
      </c>
      <c r="K2218" s="85">
        <f t="shared" si="68"/>
        <v>0</v>
      </c>
    </row>
    <row r="2219" spans="1:11" ht="15.75">
      <c r="A2219" s="100">
        <v>2216</v>
      </c>
      <c r="D2219" s="484">
        <v>162314667</v>
      </c>
      <c r="E2219" s="85" t="s">
        <v>3197</v>
      </c>
      <c r="F2219" s="105" t="s">
        <v>532</v>
      </c>
      <c r="I2219" s="103" t="s">
        <v>78</v>
      </c>
      <c r="J2219" s="85">
        <f t="shared" si="69"/>
        <v>2216</v>
      </c>
      <c r="K2219" s="85">
        <f t="shared" si="68"/>
        <v>0</v>
      </c>
    </row>
    <row r="2220" spans="1:11" ht="15.75">
      <c r="A2220" s="100">
        <v>2217</v>
      </c>
      <c r="D2220" s="484">
        <v>162314668</v>
      </c>
      <c r="E2220" s="85" t="s">
        <v>3198</v>
      </c>
      <c r="F2220" s="105" t="s">
        <v>532</v>
      </c>
      <c r="I2220" s="103" t="s">
        <v>78</v>
      </c>
      <c r="J2220" s="85">
        <f t="shared" si="69"/>
        <v>2217</v>
      </c>
      <c r="K2220" s="85">
        <f t="shared" si="68"/>
        <v>0</v>
      </c>
    </row>
    <row r="2221" spans="1:11" ht="15.75">
      <c r="A2221" s="100">
        <v>2218</v>
      </c>
      <c r="D2221" s="484">
        <v>162314669</v>
      </c>
      <c r="E2221" s="85" t="s">
        <v>3199</v>
      </c>
      <c r="F2221" s="105" t="s">
        <v>532</v>
      </c>
      <c r="I2221" s="103" t="s">
        <v>78</v>
      </c>
      <c r="J2221" s="85">
        <f t="shared" si="69"/>
        <v>2218</v>
      </c>
      <c r="K2221" s="85">
        <f t="shared" si="68"/>
        <v>0</v>
      </c>
    </row>
    <row r="2222" spans="1:11" ht="15.75">
      <c r="A2222" s="100">
        <v>2219</v>
      </c>
      <c r="D2222" s="484">
        <v>162314671</v>
      </c>
      <c r="E2222" s="85" t="s">
        <v>198</v>
      </c>
      <c r="F2222" s="105" t="s">
        <v>2149</v>
      </c>
      <c r="I2222" s="103" t="s">
        <v>78</v>
      </c>
      <c r="J2222" s="85">
        <f t="shared" si="69"/>
        <v>2219</v>
      </c>
      <c r="K2222" s="85">
        <f t="shared" si="68"/>
        <v>0</v>
      </c>
    </row>
    <row r="2223" spans="1:11" ht="15.75">
      <c r="A2223" s="100">
        <v>2220</v>
      </c>
      <c r="D2223" s="484">
        <v>162314672</v>
      </c>
      <c r="E2223" s="85" t="s">
        <v>3200</v>
      </c>
      <c r="F2223" s="105" t="s">
        <v>3201</v>
      </c>
      <c r="I2223" s="103" t="s">
        <v>78</v>
      </c>
      <c r="J2223" s="85">
        <f t="shared" si="69"/>
        <v>2220</v>
      </c>
      <c r="K2223" s="85">
        <f t="shared" si="68"/>
        <v>0</v>
      </c>
    </row>
    <row r="2224" spans="1:11" ht="15.75">
      <c r="A2224" s="100">
        <v>2221</v>
      </c>
      <c r="D2224" s="484">
        <v>162336517</v>
      </c>
      <c r="E2224" s="85" t="s">
        <v>695</v>
      </c>
      <c r="F2224" s="105" t="s">
        <v>2177</v>
      </c>
      <c r="I2224" s="103" t="s">
        <v>78</v>
      </c>
      <c r="J2224" s="85">
        <f t="shared" si="69"/>
        <v>2221</v>
      </c>
      <c r="K2224" s="85">
        <f t="shared" si="68"/>
        <v>0</v>
      </c>
    </row>
    <row r="2225" spans="1:11" ht="15.75">
      <c r="A2225" s="100">
        <v>2222</v>
      </c>
      <c r="D2225" s="484">
        <v>162314673</v>
      </c>
      <c r="E2225" s="85" t="s">
        <v>2390</v>
      </c>
      <c r="F2225" s="105" t="s">
        <v>262</v>
      </c>
      <c r="I2225" s="103" t="s">
        <v>78</v>
      </c>
      <c r="J2225" s="85">
        <f t="shared" si="69"/>
        <v>2222</v>
      </c>
      <c r="K2225" s="85">
        <f t="shared" si="68"/>
        <v>0</v>
      </c>
    </row>
    <row r="2226" spans="1:11" ht="15.75">
      <c r="A2226" s="100">
        <v>2223</v>
      </c>
      <c r="D2226" s="484">
        <v>162314674</v>
      </c>
      <c r="E2226" s="85" t="s">
        <v>412</v>
      </c>
      <c r="F2226" s="105" t="s">
        <v>121</v>
      </c>
      <c r="I2226" s="103" t="s">
        <v>78</v>
      </c>
      <c r="J2226" s="85">
        <f t="shared" si="69"/>
        <v>2223</v>
      </c>
      <c r="K2226" s="85">
        <f t="shared" si="68"/>
        <v>0</v>
      </c>
    </row>
    <row r="2227" spans="1:11" ht="15.75">
      <c r="A2227" s="100">
        <v>2224</v>
      </c>
      <c r="D2227" s="484">
        <v>162314676</v>
      </c>
      <c r="E2227" s="85" t="s">
        <v>3202</v>
      </c>
      <c r="F2227" s="105" t="s">
        <v>358</v>
      </c>
      <c r="I2227" s="103" t="s">
        <v>78</v>
      </c>
      <c r="J2227" s="85">
        <f t="shared" si="69"/>
        <v>2224</v>
      </c>
      <c r="K2227" s="85">
        <f t="shared" si="68"/>
        <v>0</v>
      </c>
    </row>
    <row r="2228" spans="1:11" ht="15.75">
      <c r="A2228" s="100">
        <v>2225</v>
      </c>
      <c r="D2228" s="484">
        <v>162526716</v>
      </c>
      <c r="E2228" s="85" t="s">
        <v>2179</v>
      </c>
      <c r="F2228" s="105" t="s">
        <v>358</v>
      </c>
      <c r="I2228" s="103" t="s">
        <v>78</v>
      </c>
      <c r="J2228" s="85">
        <f t="shared" si="69"/>
        <v>2225</v>
      </c>
      <c r="K2228" s="85">
        <f t="shared" si="68"/>
        <v>0</v>
      </c>
    </row>
    <row r="2229" spans="1:11" ht="15.75">
      <c r="A2229" s="100">
        <v>2226</v>
      </c>
      <c r="D2229" s="484">
        <v>152314050</v>
      </c>
      <c r="E2229" s="85" t="s">
        <v>1162</v>
      </c>
      <c r="F2229" s="105" t="s">
        <v>539</v>
      </c>
      <c r="I2229" s="103" t="s">
        <v>78</v>
      </c>
      <c r="J2229" s="85">
        <f t="shared" si="69"/>
        <v>2226</v>
      </c>
      <c r="K2229" s="85">
        <f t="shared" si="68"/>
        <v>0</v>
      </c>
    </row>
    <row r="2230" spans="1:11" ht="15.75">
      <c r="A2230" s="100">
        <v>2227</v>
      </c>
      <c r="D2230" s="484">
        <v>162314677</v>
      </c>
      <c r="E2230" s="85" t="s">
        <v>3203</v>
      </c>
      <c r="F2230" s="105" t="s">
        <v>539</v>
      </c>
      <c r="I2230" s="103" t="s">
        <v>78</v>
      </c>
      <c r="J2230" s="85">
        <f t="shared" si="69"/>
        <v>2227</v>
      </c>
      <c r="K2230" s="85">
        <f t="shared" si="68"/>
        <v>0</v>
      </c>
    </row>
    <row r="2231" spans="1:11" ht="15.75">
      <c r="A2231" s="100">
        <v>2228</v>
      </c>
      <c r="D2231" s="484">
        <v>162314678</v>
      </c>
      <c r="E2231" s="85" t="s">
        <v>3204</v>
      </c>
      <c r="F2231" s="105" t="s">
        <v>539</v>
      </c>
      <c r="I2231" s="103" t="s">
        <v>78</v>
      </c>
      <c r="J2231" s="85">
        <f t="shared" si="69"/>
        <v>2228</v>
      </c>
      <c r="K2231" s="85">
        <f t="shared" si="68"/>
        <v>0</v>
      </c>
    </row>
    <row r="2232" spans="1:11" ht="15.75">
      <c r="A2232" s="100">
        <v>2229</v>
      </c>
      <c r="D2232" s="484">
        <v>162314680</v>
      </c>
      <c r="E2232" s="85" t="s">
        <v>419</v>
      </c>
      <c r="F2232" s="105" t="s">
        <v>539</v>
      </c>
      <c r="I2232" s="103" t="s">
        <v>78</v>
      </c>
      <c r="J2232" s="85">
        <f t="shared" si="69"/>
        <v>2229</v>
      </c>
      <c r="K2232" s="85">
        <f t="shared" si="68"/>
        <v>0</v>
      </c>
    </row>
    <row r="2233" spans="1:11" ht="15.75">
      <c r="A2233" s="100">
        <v>2230</v>
      </c>
      <c r="D2233" s="484">
        <v>162524486</v>
      </c>
      <c r="E2233" s="85" t="s">
        <v>1427</v>
      </c>
      <c r="F2233" s="105" t="s">
        <v>539</v>
      </c>
      <c r="I2233" s="103" t="s">
        <v>78</v>
      </c>
      <c r="J2233" s="85">
        <f t="shared" si="69"/>
        <v>2230</v>
      </c>
      <c r="K2233" s="85">
        <f t="shared" si="68"/>
        <v>0</v>
      </c>
    </row>
    <row r="2234" spans="1:11" ht="15.75">
      <c r="A2234" s="100">
        <v>2231</v>
      </c>
      <c r="D2234" s="484">
        <v>162314681</v>
      </c>
      <c r="E2234" s="85" t="s">
        <v>2213</v>
      </c>
      <c r="F2234" s="105" t="s">
        <v>1327</v>
      </c>
      <c r="I2234" s="103" t="s">
        <v>78</v>
      </c>
      <c r="J2234" s="85">
        <f t="shared" si="69"/>
        <v>2231</v>
      </c>
      <c r="K2234" s="85">
        <f t="shared" si="68"/>
        <v>0</v>
      </c>
    </row>
    <row r="2235" spans="1:11" ht="15.75">
      <c r="A2235" s="100">
        <v>2232</v>
      </c>
      <c r="D2235" s="484">
        <v>162314682</v>
      </c>
      <c r="E2235" s="85" t="s">
        <v>3205</v>
      </c>
      <c r="F2235" s="105" t="s">
        <v>1327</v>
      </c>
      <c r="I2235" s="103" t="s">
        <v>78</v>
      </c>
      <c r="J2235" s="85">
        <f t="shared" si="69"/>
        <v>2232</v>
      </c>
      <c r="K2235" s="85">
        <f t="shared" si="68"/>
        <v>0</v>
      </c>
    </row>
    <row r="2236" spans="1:11" ht="15.75">
      <c r="A2236" s="100">
        <v>2233</v>
      </c>
      <c r="D2236" s="484">
        <v>162316452</v>
      </c>
      <c r="E2236" s="85" t="s">
        <v>607</v>
      </c>
      <c r="F2236" s="105" t="s">
        <v>1166</v>
      </c>
      <c r="I2236" s="103" t="s">
        <v>78</v>
      </c>
      <c r="J2236" s="85">
        <f t="shared" si="69"/>
        <v>2233</v>
      </c>
      <c r="K2236" s="85">
        <f t="shared" si="68"/>
        <v>0</v>
      </c>
    </row>
    <row r="2237" spans="1:11" ht="15.75">
      <c r="A2237" s="100">
        <v>2234</v>
      </c>
      <c r="D2237" s="484">
        <v>162314684</v>
      </c>
      <c r="E2237" s="85" t="s">
        <v>3206</v>
      </c>
      <c r="F2237" s="105" t="s">
        <v>276</v>
      </c>
      <c r="I2237" s="103" t="s">
        <v>78</v>
      </c>
      <c r="J2237" s="85">
        <f t="shared" si="69"/>
        <v>2234</v>
      </c>
      <c r="K2237" s="85">
        <f t="shared" si="68"/>
        <v>0</v>
      </c>
    </row>
    <row r="2238" spans="1:11" ht="15.75">
      <c r="A2238" s="100">
        <v>2235</v>
      </c>
      <c r="D2238" s="484">
        <v>162317368</v>
      </c>
      <c r="E2238" s="85" t="s">
        <v>2874</v>
      </c>
      <c r="F2238" s="105" t="s">
        <v>279</v>
      </c>
      <c r="I2238" s="103" t="s">
        <v>78</v>
      </c>
      <c r="J2238" s="85">
        <f t="shared" si="69"/>
        <v>2235</v>
      </c>
      <c r="K2238" s="85">
        <f t="shared" si="68"/>
        <v>0</v>
      </c>
    </row>
    <row r="2239" spans="1:11" ht="15.75">
      <c r="A2239" s="100">
        <v>2236</v>
      </c>
      <c r="D2239" s="484">
        <v>162314685</v>
      </c>
      <c r="E2239" s="85" t="s">
        <v>684</v>
      </c>
      <c r="F2239" s="105" t="s">
        <v>379</v>
      </c>
      <c r="I2239" s="103" t="s">
        <v>78</v>
      </c>
      <c r="J2239" s="85">
        <f t="shared" si="69"/>
        <v>2236</v>
      </c>
      <c r="K2239" s="85">
        <f t="shared" si="68"/>
        <v>0</v>
      </c>
    </row>
    <row r="2240" spans="1:11" ht="15.75">
      <c r="A2240" s="100">
        <v>2237</v>
      </c>
      <c r="D2240" s="484">
        <v>162314688</v>
      </c>
      <c r="E2240" s="85" t="s">
        <v>3207</v>
      </c>
      <c r="F2240" s="105" t="s">
        <v>379</v>
      </c>
      <c r="I2240" s="103" t="s">
        <v>78</v>
      </c>
      <c r="J2240" s="85">
        <f t="shared" si="69"/>
        <v>2237</v>
      </c>
      <c r="K2240" s="85">
        <f t="shared" si="68"/>
        <v>0</v>
      </c>
    </row>
    <row r="2241" spans="1:11" ht="15.75">
      <c r="A2241" s="100">
        <v>2238</v>
      </c>
      <c r="D2241" s="484">
        <v>162324907</v>
      </c>
      <c r="E2241" s="85" t="s">
        <v>1900</v>
      </c>
      <c r="F2241" s="105" t="s">
        <v>379</v>
      </c>
      <c r="I2241" s="103" t="s">
        <v>78</v>
      </c>
      <c r="J2241" s="85">
        <f t="shared" si="69"/>
        <v>2238</v>
      </c>
      <c r="K2241" s="85">
        <f t="shared" si="68"/>
        <v>0</v>
      </c>
    </row>
    <row r="2242" spans="1:11" ht="15.75">
      <c r="A2242" s="100">
        <v>2239</v>
      </c>
      <c r="D2242" s="484">
        <v>162314689</v>
      </c>
      <c r="E2242" s="85" t="s">
        <v>3208</v>
      </c>
      <c r="F2242" s="105" t="s">
        <v>143</v>
      </c>
      <c r="I2242" s="103" t="s">
        <v>78</v>
      </c>
      <c r="J2242" s="85">
        <f t="shared" si="69"/>
        <v>2239</v>
      </c>
      <c r="K2242" s="85">
        <f t="shared" si="68"/>
        <v>0</v>
      </c>
    </row>
    <row r="2243" spans="1:11" ht="15.75">
      <c r="A2243" s="100">
        <v>2240</v>
      </c>
      <c r="D2243" s="484">
        <v>162316850</v>
      </c>
      <c r="E2243" s="85" t="s">
        <v>2701</v>
      </c>
      <c r="F2243" s="105" t="s">
        <v>1169</v>
      </c>
      <c r="I2243" s="103" t="s">
        <v>78</v>
      </c>
      <c r="J2243" s="85">
        <f t="shared" si="69"/>
        <v>2240</v>
      </c>
      <c r="K2243" s="85">
        <f t="shared" si="68"/>
        <v>0</v>
      </c>
    </row>
    <row r="2244" spans="1:11" ht="15.75">
      <c r="A2244" s="100">
        <v>2241</v>
      </c>
      <c r="D2244" s="484">
        <v>162333788</v>
      </c>
      <c r="E2244" s="85" t="s">
        <v>443</v>
      </c>
      <c r="F2244" s="105" t="s">
        <v>1169</v>
      </c>
      <c r="I2244" s="103" t="s">
        <v>78</v>
      </c>
      <c r="J2244" s="85">
        <f t="shared" si="69"/>
        <v>2241</v>
      </c>
      <c r="K2244" s="85">
        <f t="shared" ref="K2244:K2307" si="70">COUNTIF($D$4:$D$889,D2244)</f>
        <v>0</v>
      </c>
    </row>
    <row r="2245" spans="1:11" ht="15.75">
      <c r="A2245" s="100">
        <v>2242</v>
      </c>
      <c r="D2245" s="484">
        <v>162314691</v>
      </c>
      <c r="E2245" s="85" t="s">
        <v>3209</v>
      </c>
      <c r="F2245" s="105" t="s">
        <v>2155</v>
      </c>
      <c r="I2245" s="103" t="s">
        <v>78</v>
      </c>
      <c r="J2245" s="85">
        <f t="shared" ref="J2245:J2308" si="71">IF(H2245&lt;&gt;H2244,1,J2244+1)</f>
        <v>2242</v>
      </c>
      <c r="K2245" s="85">
        <f t="shared" si="70"/>
        <v>0</v>
      </c>
    </row>
    <row r="2246" spans="1:11" ht="15.75">
      <c r="A2246" s="100">
        <v>2243</v>
      </c>
      <c r="D2246" s="484">
        <v>162324909</v>
      </c>
      <c r="E2246" s="85" t="s">
        <v>2975</v>
      </c>
      <c r="F2246" s="105" t="s">
        <v>1284</v>
      </c>
      <c r="I2246" s="103" t="s">
        <v>78</v>
      </c>
      <c r="J2246" s="85">
        <f t="shared" si="71"/>
        <v>2243</v>
      </c>
      <c r="K2246" s="85">
        <f t="shared" si="70"/>
        <v>0</v>
      </c>
    </row>
    <row r="2247" spans="1:11" ht="15.75">
      <c r="A2247" s="100">
        <v>2244</v>
      </c>
      <c r="D2247" s="484">
        <v>152313948</v>
      </c>
      <c r="E2247" s="85" t="s">
        <v>3210</v>
      </c>
      <c r="F2247" s="105" t="s">
        <v>1284</v>
      </c>
      <c r="I2247" s="103" t="s">
        <v>78</v>
      </c>
      <c r="J2247" s="85">
        <f t="shared" si="71"/>
        <v>2244</v>
      </c>
      <c r="K2247" s="85">
        <f t="shared" si="70"/>
        <v>0</v>
      </c>
    </row>
    <row r="2248" spans="1:11" ht="15.75">
      <c r="A2248" s="100">
        <v>2245</v>
      </c>
      <c r="D2248" s="484">
        <v>162314693</v>
      </c>
      <c r="E2248" s="85" t="s">
        <v>3211</v>
      </c>
      <c r="F2248" s="105" t="s">
        <v>381</v>
      </c>
      <c r="I2248" s="103" t="s">
        <v>78</v>
      </c>
      <c r="J2248" s="85">
        <f t="shared" si="71"/>
        <v>2245</v>
      </c>
      <c r="K2248" s="85">
        <f t="shared" si="70"/>
        <v>0</v>
      </c>
    </row>
    <row r="2249" spans="1:11" ht="15.75">
      <c r="A2249" s="100">
        <v>2246</v>
      </c>
      <c r="D2249" s="484">
        <v>162314694</v>
      </c>
      <c r="E2249" s="85" t="s">
        <v>3212</v>
      </c>
      <c r="F2249" s="105" t="s">
        <v>381</v>
      </c>
      <c r="I2249" s="103" t="s">
        <v>78</v>
      </c>
      <c r="J2249" s="85">
        <f t="shared" si="71"/>
        <v>2246</v>
      </c>
      <c r="K2249" s="85">
        <f t="shared" si="70"/>
        <v>0</v>
      </c>
    </row>
    <row r="2250" spans="1:11" ht="15.75">
      <c r="A2250" s="100">
        <v>2247</v>
      </c>
      <c r="D2250" s="484">
        <v>162314695</v>
      </c>
      <c r="E2250" s="85" t="s">
        <v>443</v>
      </c>
      <c r="F2250" s="105" t="s">
        <v>381</v>
      </c>
      <c r="I2250" s="103" t="s">
        <v>78</v>
      </c>
      <c r="J2250" s="85">
        <f t="shared" si="71"/>
        <v>2247</v>
      </c>
      <c r="K2250" s="85">
        <f t="shared" si="70"/>
        <v>0</v>
      </c>
    </row>
    <row r="2251" spans="1:11" ht="15.75">
      <c r="A2251" s="100">
        <v>2248</v>
      </c>
      <c r="D2251" s="484">
        <v>162314697</v>
      </c>
      <c r="E2251" s="85" t="s">
        <v>3213</v>
      </c>
      <c r="F2251" s="105" t="s">
        <v>642</v>
      </c>
      <c r="I2251" s="103" t="s">
        <v>78</v>
      </c>
      <c r="J2251" s="85">
        <f t="shared" si="71"/>
        <v>2248</v>
      </c>
      <c r="K2251" s="85">
        <f t="shared" si="70"/>
        <v>0</v>
      </c>
    </row>
    <row r="2252" spans="1:11" ht="15.75">
      <c r="A2252" s="100">
        <v>2249</v>
      </c>
      <c r="D2252" s="484">
        <v>162316540</v>
      </c>
      <c r="E2252" s="85" t="s">
        <v>1097</v>
      </c>
      <c r="F2252" s="105" t="s">
        <v>642</v>
      </c>
      <c r="I2252" s="103" t="s">
        <v>78</v>
      </c>
      <c r="J2252" s="85">
        <f t="shared" si="71"/>
        <v>2249</v>
      </c>
      <c r="K2252" s="85">
        <f t="shared" si="70"/>
        <v>0</v>
      </c>
    </row>
    <row r="2253" spans="1:11" ht="15.75">
      <c r="A2253" s="100">
        <v>2250</v>
      </c>
      <c r="D2253" s="484">
        <v>162314699</v>
      </c>
      <c r="E2253" s="85" t="s">
        <v>3214</v>
      </c>
      <c r="F2253" s="105" t="s">
        <v>546</v>
      </c>
      <c r="I2253" s="103" t="s">
        <v>78</v>
      </c>
      <c r="J2253" s="85">
        <f t="shared" si="71"/>
        <v>2250</v>
      </c>
      <c r="K2253" s="85">
        <f t="shared" si="70"/>
        <v>0</v>
      </c>
    </row>
    <row r="2254" spans="1:11" ht="15.75">
      <c r="A2254" s="100">
        <v>2251</v>
      </c>
      <c r="D2254" s="484">
        <v>162314700</v>
      </c>
      <c r="E2254" s="85" t="s">
        <v>1496</v>
      </c>
      <c r="F2254" s="105" t="s">
        <v>546</v>
      </c>
      <c r="I2254" s="103" t="s">
        <v>78</v>
      </c>
      <c r="J2254" s="85">
        <f t="shared" si="71"/>
        <v>2251</v>
      </c>
      <c r="K2254" s="85">
        <f t="shared" si="70"/>
        <v>0</v>
      </c>
    </row>
    <row r="2255" spans="1:11" ht="15.75">
      <c r="A2255" s="100">
        <v>2252</v>
      </c>
      <c r="D2255" s="484">
        <v>162314701</v>
      </c>
      <c r="E2255" s="85" t="s">
        <v>2812</v>
      </c>
      <c r="F2255" s="105" t="s">
        <v>546</v>
      </c>
      <c r="I2255" s="103" t="s">
        <v>78</v>
      </c>
      <c r="J2255" s="85">
        <f t="shared" si="71"/>
        <v>2252</v>
      </c>
      <c r="K2255" s="85">
        <f t="shared" si="70"/>
        <v>0</v>
      </c>
    </row>
    <row r="2256" spans="1:11" ht="15.75">
      <c r="A2256" s="100">
        <v>2253</v>
      </c>
      <c r="D2256" s="484">
        <v>162314702</v>
      </c>
      <c r="E2256" s="85" t="s">
        <v>682</v>
      </c>
      <c r="F2256" s="105" t="s">
        <v>546</v>
      </c>
      <c r="I2256" s="103" t="s">
        <v>78</v>
      </c>
      <c r="J2256" s="85">
        <f t="shared" si="71"/>
        <v>2253</v>
      </c>
      <c r="K2256" s="85">
        <f t="shared" si="70"/>
        <v>0</v>
      </c>
    </row>
    <row r="2257" spans="1:11" ht="15.75">
      <c r="A2257" s="100">
        <v>2254</v>
      </c>
      <c r="D2257" s="484">
        <v>162314704</v>
      </c>
      <c r="E2257" s="85" t="s">
        <v>287</v>
      </c>
      <c r="F2257" s="105" t="s">
        <v>546</v>
      </c>
      <c r="I2257" s="103" t="s">
        <v>78</v>
      </c>
      <c r="J2257" s="85">
        <f t="shared" si="71"/>
        <v>2254</v>
      </c>
      <c r="K2257" s="85">
        <f t="shared" si="70"/>
        <v>0</v>
      </c>
    </row>
    <row r="2258" spans="1:11" ht="15.75">
      <c r="A2258" s="100">
        <v>2255</v>
      </c>
      <c r="D2258" s="484">
        <v>162314705</v>
      </c>
      <c r="E2258" s="85" t="s">
        <v>3215</v>
      </c>
      <c r="F2258" s="105" t="s">
        <v>546</v>
      </c>
      <c r="I2258" s="103" t="s">
        <v>78</v>
      </c>
      <c r="J2258" s="85">
        <f t="shared" si="71"/>
        <v>2255</v>
      </c>
      <c r="K2258" s="85">
        <f t="shared" si="70"/>
        <v>0</v>
      </c>
    </row>
    <row r="2259" spans="1:11" ht="15.75">
      <c r="A2259" s="100">
        <v>2256</v>
      </c>
      <c r="D2259" s="484">
        <v>162314707</v>
      </c>
      <c r="E2259" s="85" t="s">
        <v>452</v>
      </c>
      <c r="F2259" s="105" t="s">
        <v>546</v>
      </c>
      <c r="I2259" s="103" t="s">
        <v>78</v>
      </c>
      <c r="J2259" s="85">
        <f t="shared" si="71"/>
        <v>2256</v>
      </c>
      <c r="K2259" s="85">
        <f t="shared" si="70"/>
        <v>0</v>
      </c>
    </row>
    <row r="2260" spans="1:11" ht="15.75">
      <c r="A2260" s="100">
        <v>2257</v>
      </c>
      <c r="D2260" s="484">
        <v>162314708</v>
      </c>
      <c r="E2260" s="85" t="s">
        <v>322</v>
      </c>
      <c r="F2260" s="105" t="s">
        <v>546</v>
      </c>
      <c r="I2260" s="103" t="s">
        <v>78</v>
      </c>
      <c r="J2260" s="85">
        <f t="shared" si="71"/>
        <v>2257</v>
      </c>
      <c r="K2260" s="85">
        <f t="shared" si="70"/>
        <v>0</v>
      </c>
    </row>
    <row r="2261" spans="1:11" ht="15.75">
      <c r="A2261" s="100">
        <v>2258</v>
      </c>
      <c r="D2261" s="484">
        <v>162317369</v>
      </c>
      <c r="E2261" s="85" t="s">
        <v>743</v>
      </c>
      <c r="F2261" s="105" t="s">
        <v>546</v>
      </c>
      <c r="I2261" s="103" t="s">
        <v>78</v>
      </c>
      <c r="J2261" s="85">
        <f t="shared" si="71"/>
        <v>2258</v>
      </c>
      <c r="K2261" s="85">
        <f t="shared" si="70"/>
        <v>0</v>
      </c>
    </row>
    <row r="2262" spans="1:11" ht="15.75">
      <c r="A2262" s="100">
        <v>2259</v>
      </c>
      <c r="D2262" s="484">
        <v>162317480</v>
      </c>
      <c r="E2262" s="85" t="s">
        <v>1231</v>
      </c>
      <c r="F2262" s="105" t="s">
        <v>546</v>
      </c>
      <c r="I2262" s="103" t="s">
        <v>78</v>
      </c>
      <c r="J2262" s="85">
        <f t="shared" si="71"/>
        <v>2259</v>
      </c>
      <c r="K2262" s="85">
        <f t="shared" si="70"/>
        <v>0</v>
      </c>
    </row>
    <row r="2263" spans="1:11" ht="15.75">
      <c r="A2263" s="100">
        <v>2260</v>
      </c>
      <c r="D2263" s="484">
        <v>162314709</v>
      </c>
      <c r="E2263" s="85" t="s">
        <v>2227</v>
      </c>
      <c r="F2263" s="105" t="s">
        <v>383</v>
      </c>
      <c r="I2263" s="103" t="s">
        <v>78</v>
      </c>
      <c r="J2263" s="85">
        <f t="shared" si="71"/>
        <v>2260</v>
      </c>
      <c r="K2263" s="85">
        <f t="shared" si="70"/>
        <v>0</v>
      </c>
    </row>
    <row r="2264" spans="1:11" ht="15.75">
      <c r="A2264" s="100">
        <v>2261</v>
      </c>
      <c r="D2264" s="484">
        <v>162314710</v>
      </c>
      <c r="E2264" s="85" t="s">
        <v>3216</v>
      </c>
      <c r="F2264" s="105" t="s">
        <v>712</v>
      </c>
      <c r="I2264" s="103" t="s">
        <v>78</v>
      </c>
      <c r="J2264" s="85">
        <f t="shared" si="71"/>
        <v>2261</v>
      </c>
      <c r="K2264" s="85">
        <f t="shared" si="70"/>
        <v>0</v>
      </c>
    </row>
    <row r="2265" spans="1:11" ht="15.75">
      <c r="A2265" s="100">
        <v>2262</v>
      </c>
      <c r="D2265" s="484">
        <v>162524376</v>
      </c>
      <c r="E2265" s="85" t="s">
        <v>443</v>
      </c>
      <c r="F2265" s="105" t="s">
        <v>2183</v>
      </c>
      <c r="I2265" s="103" t="s">
        <v>78</v>
      </c>
      <c r="J2265" s="85">
        <f t="shared" si="71"/>
        <v>2262</v>
      </c>
      <c r="K2265" s="85">
        <f t="shared" si="70"/>
        <v>0</v>
      </c>
    </row>
    <row r="2266" spans="1:11" ht="15.75">
      <c r="A2266" s="100">
        <v>2263</v>
      </c>
      <c r="D2266" s="484">
        <v>162256929</v>
      </c>
      <c r="E2266" s="85" t="s">
        <v>695</v>
      </c>
      <c r="F2266" s="105" t="s">
        <v>2092</v>
      </c>
      <c r="I2266" s="103" t="s">
        <v>78</v>
      </c>
      <c r="J2266" s="85">
        <f t="shared" si="71"/>
        <v>2263</v>
      </c>
      <c r="K2266" s="85">
        <f t="shared" si="70"/>
        <v>0</v>
      </c>
    </row>
    <row r="2267" spans="1:11" ht="15.75">
      <c r="A2267" s="100">
        <v>2264</v>
      </c>
      <c r="D2267" s="484">
        <v>162324924</v>
      </c>
      <c r="E2267" s="85" t="s">
        <v>3217</v>
      </c>
      <c r="F2267" s="105" t="s">
        <v>1176</v>
      </c>
      <c r="I2267" s="103" t="s">
        <v>78</v>
      </c>
      <c r="J2267" s="85">
        <f t="shared" si="71"/>
        <v>2264</v>
      </c>
      <c r="K2267" s="85">
        <f t="shared" si="70"/>
        <v>0</v>
      </c>
    </row>
    <row r="2268" spans="1:11" ht="15.75">
      <c r="A2268" s="100">
        <v>2265</v>
      </c>
      <c r="D2268" s="484">
        <v>162314713</v>
      </c>
      <c r="E2268" s="85" t="s">
        <v>433</v>
      </c>
      <c r="F2268" s="105" t="s">
        <v>652</v>
      </c>
      <c r="I2268" s="103" t="s">
        <v>78</v>
      </c>
      <c r="J2268" s="85">
        <f t="shared" si="71"/>
        <v>2265</v>
      </c>
      <c r="K2268" s="85">
        <f t="shared" si="70"/>
        <v>0</v>
      </c>
    </row>
    <row r="2269" spans="1:11" ht="15.75">
      <c r="A2269" s="100">
        <v>2266</v>
      </c>
      <c r="D2269" s="484">
        <v>162314714</v>
      </c>
      <c r="E2269" s="85" t="s">
        <v>607</v>
      </c>
      <c r="F2269" s="105" t="s">
        <v>288</v>
      </c>
      <c r="I2269" s="103" t="s">
        <v>78</v>
      </c>
      <c r="J2269" s="85">
        <f t="shared" si="71"/>
        <v>2266</v>
      </c>
      <c r="K2269" s="85">
        <f t="shared" si="70"/>
        <v>0</v>
      </c>
    </row>
    <row r="2270" spans="1:11" ht="15.75">
      <c r="A2270" s="100">
        <v>2267</v>
      </c>
      <c r="D2270" s="484">
        <v>162314716</v>
      </c>
      <c r="E2270" s="85" t="s">
        <v>198</v>
      </c>
      <c r="F2270" s="105" t="s">
        <v>548</v>
      </c>
      <c r="I2270" s="103" t="s">
        <v>78</v>
      </c>
      <c r="J2270" s="85">
        <f t="shared" si="71"/>
        <v>2267</v>
      </c>
      <c r="K2270" s="85">
        <f t="shared" si="70"/>
        <v>0</v>
      </c>
    </row>
    <row r="2271" spans="1:11" ht="15.75">
      <c r="A2271" s="100">
        <v>2268</v>
      </c>
      <c r="D2271" s="484">
        <v>162314718</v>
      </c>
      <c r="E2271" s="85" t="s">
        <v>704</v>
      </c>
      <c r="F2271" s="105" t="s">
        <v>548</v>
      </c>
      <c r="I2271" s="103" t="s">
        <v>78</v>
      </c>
      <c r="J2271" s="85">
        <f t="shared" si="71"/>
        <v>2268</v>
      </c>
      <c r="K2271" s="85">
        <f t="shared" si="70"/>
        <v>0</v>
      </c>
    </row>
    <row r="2272" spans="1:11" ht="15.75">
      <c r="A2272" s="100">
        <v>2269</v>
      </c>
      <c r="D2272" s="484">
        <v>162317370</v>
      </c>
      <c r="E2272" s="85" t="s">
        <v>2669</v>
      </c>
      <c r="F2272" s="105" t="s">
        <v>548</v>
      </c>
      <c r="I2272" s="103" t="s">
        <v>78</v>
      </c>
      <c r="J2272" s="85">
        <f t="shared" si="71"/>
        <v>2269</v>
      </c>
      <c r="K2272" s="85">
        <f t="shared" si="70"/>
        <v>0</v>
      </c>
    </row>
    <row r="2273" spans="1:11" ht="15.75">
      <c r="A2273" s="100">
        <v>2270</v>
      </c>
      <c r="D2273" s="484">
        <v>162314719</v>
      </c>
      <c r="E2273" s="85" t="s">
        <v>1357</v>
      </c>
      <c r="F2273" s="105" t="s">
        <v>291</v>
      </c>
      <c r="I2273" s="103" t="s">
        <v>78</v>
      </c>
      <c r="J2273" s="85">
        <f t="shared" si="71"/>
        <v>2270</v>
      </c>
      <c r="K2273" s="85">
        <f t="shared" si="70"/>
        <v>0</v>
      </c>
    </row>
    <row r="2274" spans="1:11" ht="15.75">
      <c r="A2274" s="100">
        <v>2271</v>
      </c>
      <c r="D2274" s="484">
        <v>162324934</v>
      </c>
      <c r="E2274" s="85" t="s">
        <v>538</v>
      </c>
      <c r="F2274" s="105" t="s">
        <v>553</v>
      </c>
      <c r="I2274" s="103" t="s">
        <v>78</v>
      </c>
      <c r="J2274" s="85">
        <f t="shared" si="71"/>
        <v>2271</v>
      </c>
      <c r="K2274" s="85">
        <f t="shared" si="70"/>
        <v>0</v>
      </c>
    </row>
    <row r="2275" spans="1:11" ht="15.75">
      <c r="A2275" s="100">
        <v>2272</v>
      </c>
      <c r="D2275" s="484">
        <v>162163193</v>
      </c>
      <c r="E2275" s="85" t="s">
        <v>3218</v>
      </c>
      <c r="F2275" s="105" t="s">
        <v>2185</v>
      </c>
      <c r="I2275" s="103" t="s">
        <v>78</v>
      </c>
      <c r="J2275" s="85">
        <f t="shared" si="71"/>
        <v>2272</v>
      </c>
      <c r="K2275" s="85">
        <f t="shared" si="70"/>
        <v>0</v>
      </c>
    </row>
    <row r="2276" spans="1:11" ht="15.75">
      <c r="A2276" s="100">
        <v>2273</v>
      </c>
      <c r="D2276" s="484">
        <v>162314722</v>
      </c>
      <c r="E2276" s="85" t="s">
        <v>3219</v>
      </c>
      <c r="F2276" s="105" t="s">
        <v>3220</v>
      </c>
      <c r="I2276" s="103" t="s">
        <v>78</v>
      </c>
      <c r="J2276" s="85">
        <f t="shared" si="71"/>
        <v>2273</v>
      </c>
      <c r="K2276" s="85">
        <f t="shared" si="70"/>
        <v>0</v>
      </c>
    </row>
    <row r="2277" spans="1:11" ht="15.75">
      <c r="A2277" s="100">
        <v>2274</v>
      </c>
      <c r="D2277" s="484">
        <v>162314723</v>
      </c>
      <c r="E2277" s="85" t="s">
        <v>553</v>
      </c>
      <c r="F2277" s="105" t="s">
        <v>396</v>
      </c>
      <c r="I2277" s="103" t="s">
        <v>78</v>
      </c>
      <c r="J2277" s="85">
        <f t="shared" si="71"/>
        <v>2274</v>
      </c>
      <c r="K2277" s="85">
        <f t="shared" si="70"/>
        <v>0</v>
      </c>
    </row>
    <row r="2278" spans="1:11" ht="15.75">
      <c r="A2278" s="100">
        <v>2275</v>
      </c>
      <c r="D2278" s="484">
        <v>162314726</v>
      </c>
      <c r="E2278" s="85" t="s">
        <v>695</v>
      </c>
      <c r="F2278" s="105" t="s">
        <v>1178</v>
      </c>
      <c r="I2278" s="103" t="s">
        <v>78</v>
      </c>
      <c r="J2278" s="85">
        <f t="shared" si="71"/>
        <v>2275</v>
      </c>
      <c r="K2278" s="85">
        <f t="shared" si="70"/>
        <v>0</v>
      </c>
    </row>
    <row r="2279" spans="1:11" ht="15.75">
      <c r="A2279" s="100">
        <v>2276</v>
      </c>
      <c r="D2279" s="484">
        <v>162213320</v>
      </c>
      <c r="E2279" s="85" t="s">
        <v>3221</v>
      </c>
      <c r="F2279" s="105" t="s">
        <v>556</v>
      </c>
      <c r="I2279" s="103" t="s">
        <v>78</v>
      </c>
      <c r="J2279" s="85">
        <f t="shared" si="71"/>
        <v>2276</v>
      </c>
      <c r="K2279" s="85">
        <f t="shared" si="70"/>
        <v>0</v>
      </c>
    </row>
    <row r="2280" spans="1:11" ht="15.75">
      <c r="A2280" s="100">
        <v>2277</v>
      </c>
      <c r="D2280" s="484">
        <v>162314728</v>
      </c>
      <c r="E2280" s="85" t="s">
        <v>350</v>
      </c>
      <c r="F2280" s="105" t="s">
        <v>556</v>
      </c>
      <c r="I2280" s="103" t="s">
        <v>78</v>
      </c>
      <c r="J2280" s="85">
        <f t="shared" si="71"/>
        <v>2277</v>
      </c>
      <c r="K2280" s="85">
        <f t="shared" si="70"/>
        <v>0</v>
      </c>
    </row>
    <row r="2281" spans="1:11" ht="15.75">
      <c r="A2281" s="100">
        <v>2278</v>
      </c>
      <c r="D2281" s="484">
        <v>162314729</v>
      </c>
      <c r="E2281" s="85" t="s">
        <v>431</v>
      </c>
      <c r="F2281" s="105" t="s">
        <v>722</v>
      </c>
      <c r="I2281" s="103" t="s">
        <v>78</v>
      </c>
      <c r="J2281" s="85">
        <f t="shared" si="71"/>
        <v>2278</v>
      </c>
      <c r="K2281" s="85">
        <f t="shared" si="70"/>
        <v>0</v>
      </c>
    </row>
    <row r="2282" spans="1:11" ht="15.75">
      <c r="A2282" s="100">
        <v>2279</v>
      </c>
      <c r="D2282" s="484">
        <v>162314730</v>
      </c>
      <c r="E2282" s="85" t="s">
        <v>3222</v>
      </c>
      <c r="F2282" s="105" t="s">
        <v>1334</v>
      </c>
      <c r="I2282" s="103" t="s">
        <v>78</v>
      </c>
      <c r="J2282" s="85">
        <f t="shared" si="71"/>
        <v>2279</v>
      </c>
      <c r="K2282" s="85">
        <f t="shared" si="70"/>
        <v>0</v>
      </c>
    </row>
    <row r="2283" spans="1:11" ht="15.75">
      <c r="A2283" s="100">
        <v>2280</v>
      </c>
      <c r="D2283" s="484">
        <v>162314732</v>
      </c>
      <c r="E2283" s="85" t="s">
        <v>2910</v>
      </c>
      <c r="F2283" s="105" t="s">
        <v>657</v>
      </c>
      <c r="I2283" s="103" t="s">
        <v>78</v>
      </c>
      <c r="J2283" s="85">
        <f t="shared" si="71"/>
        <v>2280</v>
      </c>
      <c r="K2283" s="85">
        <f t="shared" si="70"/>
        <v>0</v>
      </c>
    </row>
    <row r="2284" spans="1:11" ht="15.75">
      <c r="A2284" s="100">
        <v>2281</v>
      </c>
      <c r="D2284" s="484">
        <v>162314734</v>
      </c>
      <c r="E2284" s="85" t="s">
        <v>2813</v>
      </c>
      <c r="F2284" s="105" t="s">
        <v>657</v>
      </c>
      <c r="I2284" s="103" t="s">
        <v>78</v>
      </c>
      <c r="J2284" s="85">
        <f t="shared" si="71"/>
        <v>2281</v>
      </c>
      <c r="K2284" s="85">
        <f t="shared" si="70"/>
        <v>0</v>
      </c>
    </row>
    <row r="2285" spans="1:11" ht="15.75">
      <c r="A2285" s="100">
        <v>2282</v>
      </c>
      <c r="D2285" s="484">
        <v>162314735</v>
      </c>
      <c r="E2285" s="85" t="s">
        <v>3223</v>
      </c>
      <c r="F2285" s="105" t="s">
        <v>657</v>
      </c>
      <c r="I2285" s="103" t="s">
        <v>78</v>
      </c>
      <c r="J2285" s="85">
        <f t="shared" si="71"/>
        <v>2282</v>
      </c>
      <c r="K2285" s="85">
        <f t="shared" si="70"/>
        <v>0</v>
      </c>
    </row>
    <row r="2286" spans="1:11" ht="15.75">
      <c r="A2286" s="100">
        <v>2283</v>
      </c>
      <c r="D2286" s="484">
        <v>162314736</v>
      </c>
      <c r="E2286" s="85" t="s">
        <v>2036</v>
      </c>
      <c r="F2286" s="105" t="s">
        <v>657</v>
      </c>
      <c r="I2286" s="103" t="s">
        <v>78</v>
      </c>
      <c r="J2286" s="85">
        <f t="shared" si="71"/>
        <v>2283</v>
      </c>
      <c r="K2286" s="85">
        <f t="shared" si="70"/>
        <v>0</v>
      </c>
    </row>
    <row r="2287" spans="1:11" ht="15.75">
      <c r="A2287" s="100">
        <v>2284</v>
      </c>
      <c r="D2287" s="484">
        <v>162314737</v>
      </c>
      <c r="E2287" s="85" t="s">
        <v>357</v>
      </c>
      <c r="F2287" s="105" t="s">
        <v>657</v>
      </c>
      <c r="I2287" s="103" t="s">
        <v>78</v>
      </c>
      <c r="J2287" s="85">
        <f t="shared" si="71"/>
        <v>2284</v>
      </c>
      <c r="K2287" s="85">
        <f t="shared" si="70"/>
        <v>0</v>
      </c>
    </row>
    <row r="2288" spans="1:11" ht="15.75">
      <c r="A2288" s="100">
        <v>2285</v>
      </c>
      <c r="D2288" s="484">
        <v>162314738</v>
      </c>
      <c r="E2288" s="85" t="s">
        <v>198</v>
      </c>
      <c r="F2288" s="105" t="s">
        <v>657</v>
      </c>
      <c r="I2288" s="103" t="s">
        <v>78</v>
      </c>
      <c r="J2288" s="85">
        <f t="shared" si="71"/>
        <v>2285</v>
      </c>
      <c r="K2288" s="85">
        <f t="shared" si="70"/>
        <v>0</v>
      </c>
    </row>
    <row r="2289" spans="1:11" ht="15.75">
      <c r="A2289" s="100">
        <v>2286</v>
      </c>
      <c r="D2289" s="484">
        <v>162314739</v>
      </c>
      <c r="E2289" s="85" t="s">
        <v>2910</v>
      </c>
      <c r="F2289" s="105" t="s">
        <v>657</v>
      </c>
      <c r="I2289" s="103" t="s">
        <v>78</v>
      </c>
      <c r="J2289" s="85">
        <f t="shared" si="71"/>
        <v>2286</v>
      </c>
      <c r="K2289" s="85">
        <f t="shared" si="70"/>
        <v>0</v>
      </c>
    </row>
    <row r="2290" spans="1:11" ht="15.75">
      <c r="A2290" s="100">
        <v>2287</v>
      </c>
      <c r="D2290" s="484">
        <v>162314740</v>
      </c>
      <c r="E2290" s="85" t="s">
        <v>3224</v>
      </c>
      <c r="F2290" s="105" t="s">
        <v>657</v>
      </c>
      <c r="I2290" s="103" t="s">
        <v>78</v>
      </c>
      <c r="J2290" s="85">
        <f t="shared" si="71"/>
        <v>2287</v>
      </c>
      <c r="K2290" s="85">
        <f t="shared" si="70"/>
        <v>0</v>
      </c>
    </row>
    <row r="2291" spans="1:11" ht="15.75">
      <c r="A2291" s="100">
        <v>2288</v>
      </c>
      <c r="D2291" s="484">
        <v>162314742</v>
      </c>
      <c r="E2291" s="85" t="s">
        <v>2717</v>
      </c>
      <c r="F2291" s="105" t="s">
        <v>657</v>
      </c>
      <c r="I2291" s="103" t="s">
        <v>78</v>
      </c>
      <c r="J2291" s="85">
        <f t="shared" si="71"/>
        <v>2288</v>
      </c>
      <c r="K2291" s="85">
        <f t="shared" si="70"/>
        <v>0</v>
      </c>
    </row>
    <row r="2292" spans="1:11" ht="15.75">
      <c r="A2292" s="100">
        <v>2289</v>
      </c>
      <c r="D2292" s="484">
        <v>162317436</v>
      </c>
      <c r="E2292" s="85" t="s">
        <v>2052</v>
      </c>
      <c r="F2292" s="105" t="s">
        <v>657</v>
      </c>
      <c r="I2292" s="103" t="s">
        <v>78</v>
      </c>
      <c r="J2292" s="85">
        <f t="shared" si="71"/>
        <v>2289</v>
      </c>
      <c r="K2292" s="85">
        <f t="shared" si="70"/>
        <v>0</v>
      </c>
    </row>
    <row r="2293" spans="1:11" ht="15.75">
      <c r="A2293" s="100">
        <v>2290</v>
      </c>
      <c r="D2293" s="484">
        <v>162317503</v>
      </c>
      <c r="E2293" s="85" t="s">
        <v>2300</v>
      </c>
      <c r="F2293" s="105" t="s">
        <v>657</v>
      </c>
      <c r="I2293" s="103" t="s">
        <v>78</v>
      </c>
      <c r="J2293" s="85">
        <f t="shared" si="71"/>
        <v>2290</v>
      </c>
      <c r="K2293" s="85">
        <f t="shared" si="70"/>
        <v>0</v>
      </c>
    </row>
    <row r="2294" spans="1:11" ht="15.75">
      <c r="A2294" s="100">
        <v>2291</v>
      </c>
      <c r="D2294" s="484">
        <v>162324943</v>
      </c>
      <c r="E2294" s="85" t="s">
        <v>2910</v>
      </c>
      <c r="F2294" s="105" t="s">
        <v>657</v>
      </c>
      <c r="I2294" s="103" t="s">
        <v>78</v>
      </c>
      <c r="J2294" s="85">
        <f t="shared" si="71"/>
        <v>2291</v>
      </c>
      <c r="K2294" s="85">
        <f t="shared" si="70"/>
        <v>0</v>
      </c>
    </row>
    <row r="2295" spans="1:11" ht="15.75">
      <c r="A2295" s="100">
        <v>2292</v>
      </c>
      <c r="D2295" s="484">
        <v>162324944</v>
      </c>
      <c r="E2295" s="85" t="s">
        <v>2910</v>
      </c>
      <c r="F2295" s="105" t="s">
        <v>657</v>
      </c>
      <c r="I2295" s="103" t="s">
        <v>78</v>
      </c>
      <c r="J2295" s="85">
        <f t="shared" si="71"/>
        <v>2292</v>
      </c>
      <c r="K2295" s="85">
        <f t="shared" si="70"/>
        <v>0</v>
      </c>
    </row>
    <row r="2296" spans="1:11" ht="15.75">
      <c r="A2296" s="100">
        <v>2293</v>
      </c>
      <c r="D2296" s="484">
        <v>162336440</v>
      </c>
      <c r="E2296" s="85" t="s">
        <v>3225</v>
      </c>
      <c r="F2296" s="105" t="s">
        <v>657</v>
      </c>
      <c r="I2296" s="103" t="s">
        <v>78</v>
      </c>
      <c r="J2296" s="85">
        <f t="shared" si="71"/>
        <v>2293</v>
      </c>
      <c r="K2296" s="85">
        <f t="shared" si="70"/>
        <v>0</v>
      </c>
    </row>
    <row r="2297" spans="1:11" ht="15.75">
      <c r="A2297" s="100">
        <v>2294</v>
      </c>
      <c r="D2297" s="484">
        <v>162314747</v>
      </c>
      <c r="E2297" s="85" t="s">
        <v>198</v>
      </c>
      <c r="F2297" s="105" t="s">
        <v>660</v>
      </c>
      <c r="I2297" s="103" t="s">
        <v>78</v>
      </c>
      <c r="J2297" s="85">
        <f t="shared" si="71"/>
        <v>2294</v>
      </c>
      <c r="K2297" s="85">
        <f t="shared" si="70"/>
        <v>0</v>
      </c>
    </row>
    <row r="2298" spans="1:11" ht="15.75">
      <c r="A2298" s="100">
        <v>2295</v>
      </c>
      <c r="D2298" s="484">
        <v>162314748</v>
      </c>
      <c r="E2298" s="85" t="s">
        <v>3226</v>
      </c>
      <c r="F2298" s="105" t="s">
        <v>660</v>
      </c>
      <c r="I2298" s="103" t="s">
        <v>78</v>
      </c>
      <c r="J2298" s="85">
        <f t="shared" si="71"/>
        <v>2295</v>
      </c>
      <c r="K2298" s="85">
        <f t="shared" si="70"/>
        <v>0</v>
      </c>
    </row>
    <row r="2299" spans="1:11" ht="15.75">
      <c r="A2299" s="100">
        <v>2296</v>
      </c>
      <c r="D2299" s="484">
        <v>162314749</v>
      </c>
      <c r="E2299" s="85" t="s">
        <v>1496</v>
      </c>
      <c r="F2299" s="105" t="s">
        <v>660</v>
      </c>
      <c r="I2299" s="103" t="s">
        <v>78</v>
      </c>
      <c r="J2299" s="85">
        <f t="shared" si="71"/>
        <v>2296</v>
      </c>
      <c r="K2299" s="85">
        <f t="shared" si="70"/>
        <v>0</v>
      </c>
    </row>
    <row r="2300" spans="1:11" ht="15.75">
      <c r="A2300" s="100">
        <v>2297</v>
      </c>
      <c r="D2300" s="484">
        <v>162314750</v>
      </c>
      <c r="E2300" s="85" t="s">
        <v>198</v>
      </c>
      <c r="F2300" s="105" t="s">
        <v>660</v>
      </c>
      <c r="I2300" s="103" t="s">
        <v>78</v>
      </c>
      <c r="J2300" s="85">
        <f t="shared" si="71"/>
        <v>2297</v>
      </c>
      <c r="K2300" s="85">
        <f t="shared" si="70"/>
        <v>0</v>
      </c>
    </row>
    <row r="2301" spans="1:11" ht="15.75">
      <c r="A2301" s="100">
        <v>2298</v>
      </c>
      <c r="D2301" s="484">
        <v>162314751</v>
      </c>
      <c r="E2301" s="85" t="s">
        <v>304</v>
      </c>
      <c r="F2301" s="105" t="s">
        <v>480</v>
      </c>
      <c r="I2301" s="103" t="s">
        <v>78</v>
      </c>
      <c r="J2301" s="85">
        <f t="shared" si="71"/>
        <v>2298</v>
      </c>
      <c r="K2301" s="85">
        <f t="shared" si="70"/>
        <v>0</v>
      </c>
    </row>
    <row r="2302" spans="1:11" ht="15.75">
      <c r="A2302" s="100">
        <v>2299</v>
      </c>
      <c r="D2302" s="484">
        <v>162314753</v>
      </c>
      <c r="E2302" s="85" t="s">
        <v>534</v>
      </c>
      <c r="F2302" s="105" t="s">
        <v>726</v>
      </c>
      <c r="I2302" s="103" t="s">
        <v>78</v>
      </c>
      <c r="J2302" s="85">
        <f t="shared" si="71"/>
        <v>2299</v>
      </c>
      <c r="K2302" s="85">
        <f t="shared" si="70"/>
        <v>0</v>
      </c>
    </row>
    <row r="2303" spans="1:11" ht="15.75">
      <c r="A2303" s="100">
        <v>2300</v>
      </c>
      <c r="D2303" s="484">
        <v>162314756</v>
      </c>
      <c r="E2303" s="85" t="s">
        <v>1482</v>
      </c>
      <c r="F2303" s="105" t="s">
        <v>1241</v>
      </c>
      <c r="I2303" s="103" t="s">
        <v>78</v>
      </c>
      <c r="J2303" s="85">
        <f t="shared" si="71"/>
        <v>2300</v>
      </c>
      <c r="K2303" s="85">
        <f t="shared" si="70"/>
        <v>0</v>
      </c>
    </row>
    <row r="2304" spans="1:11" ht="15.75">
      <c r="A2304" s="100">
        <v>2301</v>
      </c>
      <c r="D2304" s="484">
        <v>162314757</v>
      </c>
      <c r="E2304" s="85" t="s">
        <v>2020</v>
      </c>
      <c r="F2304" s="105" t="s">
        <v>402</v>
      </c>
      <c r="I2304" s="103" t="s">
        <v>78</v>
      </c>
      <c r="J2304" s="85">
        <f t="shared" si="71"/>
        <v>2301</v>
      </c>
      <c r="K2304" s="85">
        <f t="shared" si="70"/>
        <v>0</v>
      </c>
    </row>
    <row r="2305" spans="1:11" ht="15.75">
      <c r="A2305" s="100">
        <v>2302</v>
      </c>
      <c r="D2305" s="484">
        <v>162314758</v>
      </c>
      <c r="E2305" s="85" t="s">
        <v>2855</v>
      </c>
      <c r="F2305" s="105" t="s">
        <v>402</v>
      </c>
      <c r="I2305" s="103" t="s">
        <v>78</v>
      </c>
      <c r="J2305" s="85">
        <f t="shared" si="71"/>
        <v>2302</v>
      </c>
      <c r="K2305" s="85">
        <f t="shared" si="70"/>
        <v>0</v>
      </c>
    </row>
    <row r="2306" spans="1:11" ht="15.75">
      <c r="A2306" s="100">
        <v>2303</v>
      </c>
      <c r="D2306" s="484">
        <v>162314759</v>
      </c>
      <c r="E2306" s="85" t="s">
        <v>1351</v>
      </c>
      <c r="F2306" s="105" t="s">
        <v>402</v>
      </c>
      <c r="I2306" s="103" t="s">
        <v>78</v>
      </c>
      <c r="J2306" s="85">
        <f t="shared" si="71"/>
        <v>2303</v>
      </c>
      <c r="K2306" s="85">
        <f t="shared" si="70"/>
        <v>0</v>
      </c>
    </row>
    <row r="2307" spans="1:11" ht="15.75">
      <c r="A2307" s="100">
        <v>2304</v>
      </c>
      <c r="D2307" s="484">
        <v>162314760</v>
      </c>
      <c r="E2307" s="85" t="s">
        <v>1357</v>
      </c>
      <c r="F2307" s="105" t="s">
        <v>405</v>
      </c>
      <c r="I2307" s="103" t="s">
        <v>78</v>
      </c>
      <c r="J2307" s="85">
        <f t="shared" si="71"/>
        <v>2304</v>
      </c>
      <c r="K2307" s="85">
        <f t="shared" si="70"/>
        <v>0</v>
      </c>
    </row>
    <row r="2308" spans="1:11" ht="15.75">
      <c r="A2308" s="100">
        <v>2305</v>
      </c>
      <c r="D2308" s="484">
        <v>162314761</v>
      </c>
      <c r="E2308" s="85" t="s">
        <v>775</v>
      </c>
      <c r="F2308" s="105" t="s">
        <v>405</v>
      </c>
      <c r="I2308" s="103" t="s">
        <v>78</v>
      </c>
      <c r="J2308" s="85">
        <f t="shared" si="71"/>
        <v>2305</v>
      </c>
      <c r="K2308" s="85">
        <f t="shared" ref="K2308:K2371" si="72">COUNTIF($D$4:$D$889,D2308)</f>
        <v>0</v>
      </c>
    </row>
    <row r="2309" spans="1:11" ht="15.75">
      <c r="A2309" s="100">
        <v>2306</v>
      </c>
      <c r="D2309" s="484">
        <v>162314762</v>
      </c>
      <c r="E2309" s="85" t="s">
        <v>3227</v>
      </c>
      <c r="F2309" s="105" t="s">
        <v>405</v>
      </c>
      <c r="I2309" s="103" t="s">
        <v>78</v>
      </c>
      <c r="J2309" s="85">
        <f t="shared" ref="J2309:J2372" si="73">IF(H2309&lt;&gt;H2308,1,J2308+1)</f>
        <v>2306</v>
      </c>
      <c r="K2309" s="85">
        <f t="shared" si="72"/>
        <v>0</v>
      </c>
    </row>
    <row r="2310" spans="1:11" ht="15.75">
      <c r="A2310" s="100">
        <v>2307</v>
      </c>
      <c r="D2310" s="484">
        <v>162316542</v>
      </c>
      <c r="E2310" s="85" t="s">
        <v>2449</v>
      </c>
      <c r="F2310" s="105" t="s">
        <v>730</v>
      </c>
      <c r="I2310" s="103" t="s">
        <v>78</v>
      </c>
      <c r="J2310" s="85">
        <f t="shared" si="73"/>
        <v>2307</v>
      </c>
      <c r="K2310" s="85">
        <f t="shared" si="72"/>
        <v>0</v>
      </c>
    </row>
    <row r="2311" spans="1:11" ht="15.75">
      <c r="A2311" s="100">
        <v>2308</v>
      </c>
      <c r="D2311" s="484">
        <v>162314763</v>
      </c>
      <c r="E2311" s="85" t="s">
        <v>138</v>
      </c>
      <c r="F2311" s="105" t="s">
        <v>565</v>
      </c>
      <c r="I2311" s="103" t="s">
        <v>78</v>
      </c>
      <c r="J2311" s="85">
        <f t="shared" si="73"/>
        <v>2308</v>
      </c>
      <c r="K2311" s="85">
        <f t="shared" si="72"/>
        <v>0</v>
      </c>
    </row>
    <row r="2312" spans="1:11" ht="15.75">
      <c r="A2312" s="100">
        <v>2309</v>
      </c>
      <c r="D2312" s="484">
        <v>162314764</v>
      </c>
      <c r="E2312" s="85" t="s">
        <v>3228</v>
      </c>
      <c r="F2312" s="105" t="s">
        <v>565</v>
      </c>
      <c r="I2312" s="103" t="s">
        <v>78</v>
      </c>
      <c r="J2312" s="85">
        <f t="shared" si="73"/>
        <v>2309</v>
      </c>
      <c r="K2312" s="85">
        <f t="shared" si="72"/>
        <v>0</v>
      </c>
    </row>
    <row r="2313" spans="1:11" ht="15.75">
      <c r="A2313" s="100">
        <v>2310</v>
      </c>
      <c r="D2313" s="484">
        <v>162353991</v>
      </c>
      <c r="E2313" s="85" t="s">
        <v>3172</v>
      </c>
      <c r="F2313" s="105" t="s">
        <v>323</v>
      </c>
      <c r="I2313" s="103" t="s">
        <v>78</v>
      </c>
      <c r="J2313" s="85">
        <f t="shared" si="73"/>
        <v>2310</v>
      </c>
      <c r="K2313" s="85">
        <f t="shared" si="72"/>
        <v>0</v>
      </c>
    </row>
    <row r="2314" spans="1:11" ht="15.75">
      <c r="A2314" s="100">
        <v>2311</v>
      </c>
      <c r="D2314" s="484">
        <v>162317061</v>
      </c>
      <c r="E2314" s="85" t="s">
        <v>3229</v>
      </c>
      <c r="F2314" s="105" t="s">
        <v>911</v>
      </c>
      <c r="I2314" s="103" t="s">
        <v>78</v>
      </c>
      <c r="J2314" s="85">
        <f t="shared" si="73"/>
        <v>2311</v>
      </c>
      <c r="K2314" s="85">
        <f t="shared" si="72"/>
        <v>0</v>
      </c>
    </row>
    <row r="2315" spans="1:11" ht="15.75">
      <c r="A2315" s="100">
        <v>2312</v>
      </c>
      <c r="D2315" s="484">
        <v>162314767</v>
      </c>
      <c r="E2315" s="85" t="s">
        <v>443</v>
      </c>
      <c r="F2315" s="105" t="s">
        <v>734</v>
      </c>
      <c r="I2315" s="103" t="s">
        <v>78</v>
      </c>
      <c r="J2315" s="85">
        <f t="shared" si="73"/>
        <v>2312</v>
      </c>
      <c r="K2315" s="85">
        <f t="shared" si="72"/>
        <v>0</v>
      </c>
    </row>
    <row r="2316" spans="1:11" ht="15.75">
      <c r="A2316" s="100">
        <v>2313</v>
      </c>
      <c r="D2316" s="484">
        <v>162314768</v>
      </c>
      <c r="E2316" s="85" t="s">
        <v>474</v>
      </c>
      <c r="F2316" s="105" t="s">
        <v>1343</v>
      </c>
      <c r="I2316" s="103" t="s">
        <v>78</v>
      </c>
      <c r="J2316" s="85">
        <f t="shared" si="73"/>
        <v>2313</v>
      </c>
      <c r="K2316" s="85">
        <f t="shared" si="72"/>
        <v>0</v>
      </c>
    </row>
    <row r="2317" spans="1:11" ht="15.75">
      <c r="A2317" s="100">
        <v>2314</v>
      </c>
      <c r="D2317" s="484">
        <v>162314769</v>
      </c>
      <c r="E2317" s="85" t="s">
        <v>3230</v>
      </c>
      <c r="F2317" s="105" t="s">
        <v>2848</v>
      </c>
      <c r="I2317" s="103" t="s">
        <v>78</v>
      </c>
      <c r="J2317" s="85">
        <f t="shared" si="73"/>
        <v>2314</v>
      </c>
      <c r="K2317" s="85">
        <f t="shared" si="72"/>
        <v>0</v>
      </c>
    </row>
    <row r="2318" spans="1:11" ht="15.75">
      <c r="A2318" s="100">
        <v>2315</v>
      </c>
      <c r="D2318" s="484">
        <v>162324792</v>
      </c>
      <c r="E2318" s="85" t="s">
        <v>2874</v>
      </c>
      <c r="F2318" s="105" t="s">
        <v>486</v>
      </c>
      <c r="I2318" s="103" t="s">
        <v>78</v>
      </c>
      <c r="J2318" s="85">
        <f t="shared" si="73"/>
        <v>2315</v>
      </c>
      <c r="K2318" s="85">
        <f t="shared" si="72"/>
        <v>0</v>
      </c>
    </row>
    <row r="2319" spans="1:11" ht="15.75">
      <c r="A2319" s="100">
        <v>2316</v>
      </c>
      <c r="D2319" s="484">
        <v>162324794</v>
      </c>
      <c r="E2319" s="85" t="s">
        <v>695</v>
      </c>
      <c r="F2319" s="105" t="s">
        <v>2074</v>
      </c>
      <c r="I2319" s="103" t="s">
        <v>78</v>
      </c>
      <c r="J2319" s="85">
        <f t="shared" si="73"/>
        <v>2316</v>
      </c>
      <c r="K2319" s="85">
        <f t="shared" si="72"/>
        <v>0</v>
      </c>
    </row>
    <row r="2320" spans="1:11" ht="15.75">
      <c r="A2320" s="100">
        <v>2317</v>
      </c>
      <c r="D2320" s="484">
        <v>162324795</v>
      </c>
      <c r="E2320" s="85" t="s">
        <v>2874</v>
      </c>
      <c r="F2320" s="105" t="s">
        <v>914</v>
      </c>
      <c r="I2320" s="103" t="s">
        <v>78</v>
      </c>
      <c r="J2320" s="85">
        <f t="shared" si="73"/>
        <v>2317</v>
      </c>
      <c r="K2320" s="85">
        <f t="shared" si="72"/>
        <v>0</v>
      </c>
    </row>
    <row r="2321" spans="1:11" ht="15.75">
      <c r="A2321" s="100">
        <v>2318</v>
      </c>
      <c r="D2321" s="484">
        <v>162324796</v>
      </c>
      <c r="E2321" s="85" t="s">
        <v>695</v>
      </c>
      <c r="F2321" s="105" t="s">
        <v>2075</v>
      </c>
      <c r="I2321" s="103" t="s">
        <v>78</v>
      </c>
      <c r="J2321" s="85">
        <f t="shared" si="73"/>
        <v>2318</v>
      </c>
      <c r="K2321" s="85">
        <f t="shared" si="72"/>
        <v>0</v>
      </c>
    </row>
    <row r="2322" spans="1:11" ht="15.75">
      <c r="A2322" s="100">
        <v>2319</v>
      </c>
      <c r="D2322" s="484">
        <v>162413883</v>
      </c>
      <c r="E2322" s="85" t="s">
        <v>2220</v>
      </c>
      <c r="F2322" s="105" t="s">
        <v>408</v>
      </c>
      <c r="I2322" s="103" t="s">
        <v>78</v>
      </c>
      <c r="J2322" s="85">
        <f t="shared" si="73"/>
        <v>2319</v>
      </c>
      <c r="K2322" s="85">
        <f t="shared" si="72"/>
        <v>0</v>
      </c>
    </row>
    <row r="2323" spans="1:11" ht="15.75">
      <c r="A2323" s="100">
        <v>2320</v>
      </c>
      <c r="D2323" s="484">
        <v>162324798</v>
      </c>
      <c r="E2323" s="85" t="s">
        <v>350</v>
      </c>
      <c r="F2323" s="105" t="s">
        <v>919</v>
      </c>
      <c r="I2323" s="103" t="s">
        <v>78</v>
      </c>
      <c r="J2323" s="85">
        <f t="shared" si="73"/>
        <v>2320</v>
      </c>
      <c r="K2323" s="85">
        <f t="shared" si="72"/>
        <v>0</v>
      </c>
    </row>
    <row r="2324" spans="1:11" ht="15.75">
      <c r="A2324" s="100">
        <v>2321</v>
      </c>
      <c r="D2324" s="484">
        <v>162324801</v>
      </c>
      <c r="E2324" s="85" t="s">
        <v>3231</v>
      </c>
      <c r="F2324" s="105" t="s">
        <v>1298</v>
      </c>
      <c r="I2324" s="103" t="s">
        <v>78</v>
      </c>
      <c r="J2324" s="85">
        <f t="shared" si="73"/>
        <v>2321</v>
      </c>
      <c r="K2324" s="85">
        <f t="shared" si="72"/>
        <v>0</v>
      </c>
    </row>
    <row r="2325" spans="1:11" ht="15.75">
      <c r="A2325" s="100">
        <v>2322</v>
      </c>
      <c r="D2325" s="484">
        <v>162324802</v>
      </c>
      <c r="E2325" s="85" t="s">
        <v>198</v>
      </c>
      <c r="F2325" s="105" t="s">
        <v>921</v>
      </c>
      <c r="I2325" s="103" t="s">
        <v>78</v>
      </c>
      <c r="J2325" s="85">
        <f t="shared" si="73"/>
        <v>2322</v>
      </c>
      <c r="K2325" s="85">
        <f t="shared" si="72"/>
        <v>0</v>
      </c>
    </row>
    <row r="2326" spans="1:11" ht="15.75">
      <c r="A2326" s="100">
        <v>2323</v>
      </c>
      <c r="D2326" s="484">
        <v>162324803</v>
      </c>
      <c r="E2326" s="85" t="s">
        <v>3232</v>
      </c>
      <c r="F2326" s="105" t="s">
        <v>803</v>
      </c>
      <c r="I2326" s="103" t="s">
        <v>78</v>
      </c>
      <c r="J2326" s="85">
        <f t="shared" si="73"/>
        <v>2323</v>
      </c>
      <c r="K2326" s="85">
        <f t="shared" si="72"/>
        <v>0</v>
      </c>
    </row>
    <row r="2327" spans="1:11" ht="15.75">
      <c r="A2327" s="100">
        <v>2324</v>
      </c>
      <c r="D2327" s="484">
        <v>162324804</v>
      </c>
      <c r="E2327" s="85" t="s">
        <v>2494</v>
      </c>
      <c r="F2327" s="105" t="s">
        <v>1470</v>
      </c>
      <c r="I2327" s="103" t="s">
        <v>78</v>
      </c>
      <c r="J2327" s="85">
        <f t="shared" si="73"/>
        <v>2324</v>
      </c>
      <c r="K2327" s="85">
        <f t="shared" si="72"/>
        <v>0</v>
      </c>
    </row>
    <row r="2328" spans="1:11" ht="15.75">
      <c r="A2328" s="100">
        <v>2325</v>
      </c>
      <c r="D2328" s="484">
        <v>162314539</v>
      </c>
      <c r="E2328" s="85" t="s">
        <v>3233</v>
      </c>
      <c r="F2328" s="105" t="s">
        <v>1122</v>
      </c>
      <c r="I2328" s="103" t="s">
        <v>78</v>
      </c>
      <c r="J2328" s="85">
        <f t="shared" si="73"/>
        <v>2325</v>
      </c>
      <c r="K2328" s="85">
        <f t="shared" si="72"/>
        <v>0</v>
      </c>
    </row>
    <row r="2329" spans="1:11" ht="15.75">
      <c r="A2329" s="100">
        <v>2326</v>
      </c>
      <c r="D2329" s="484">
        <v>162413891</v>
      </c>
      <c r="E2329" s="85" t="s">
        <v>529</v>
      </c>
      <c r="F2329" s="105" t="s">
        <v>193</v>
      </c>
      <c r="I2329" s="103" t="s">
        <v>78</v>
      </c>
      <c r="J2329" s="85">
        <f t="shared" si="73"/>
        <v>2326</v>
      </c>
      <c r="K2329" s="85">
        <f t="shared" si="72"/>
        <v>0</v>
      </c>
    </row>
    <row r="2330" spans="1:11" ht="15.75">
      <c r="A2330" s="100">
        <v>2327</v>
      </c>
      <c r="D2330" s="484">
        <v>162327278</v>
      </c>
      <c r="E2330" s="85" t="s">
        <v>3234</v>
      </c>
      <c r="F2330" s="105" t="s">
        <v>3235</v>
      </c>
      <c r="I2330" s="103" t="s">
        <v>78</v>
      </c>
      <c r="J2330" s="85">
        <f t="shared" si="73"/>
        <v>2327</v>
      </c>
      <c r="K2330" s="85">
        <f t="shared" si="72"/>
        <v>0</v>
      </c>
    </row>
    <row r="2331" spans="1:11" ht="15.75">
      <c r="A2331" s="100">
        <v>2328</v>
      </c>
      <c r="D2331" s="484">
        <v>162324807</v>
      </c>
      <c r="E2331" s="85" t="s">
        <v>1629</v>
      </c>
      <c r="F2331" s="105" t="s">
        <v>808</v>
      </c>
      <c r="I2331" s="103" t="s">
        <v>78</v>
      </c>
      <c r="J2331" s="85">
        <f t="shared" si="73"/>
        <v>2328</v>
      </c>
      <c r="K2331" s="85">
        <f t="shared" si="72"/>
        <v>0</v>
      </c>
    </row>
    <row r="2332" spans="1:11" ht="15.75">
      <c r="A2332" s="100">
        <v>2329</v>
      </c>
      <c r="D2332" s="484">
        <v>162326545</v>
      </c>
      <c r="E2332" s="85" t="s">
        <v>2052</v>
      </c>
      <c r="F2332" s="105" t="s">
        <v>808</v>
      </c>
      <c r="I2332" s="103" t="s">
        <v>78</v>
      </c>
      <c r="J2332" s="85">
        <f t="shared" si="73"/>
        <v>2329</v>
      </c>
      <c r="K2332" s="85">
        <f t="shared" si="72"/>
        <v>0</v>
      </c>
    </row>
    <row r="2333" spans="1:11" ht="15.75">
      <c r="A2333" s="100">
        <v>2330</v>
      </c>
      <c r="D2333" s="484">
        <v>162324808</v>
      </c>
      <c r="E2333" s="85" t="s">
        <v>2805</v>
      </c>
      <c r="F2333" s="105" t="s">
        <v>924</v>
      </c>
      <c r="I2333" s="103" t="s">
        <v>78</v>
      </c>
      <c r="J2333" s="85">
        <f t="shared" si="73"/>
        <v>2330</v>
      </c>
      <c r="K2333" s="85">
        <f t="shared" si="72"/>
        <v>0</v>
      </c>
    </row>
    <row r="2334" spans="1:11" ht="15.75">
      <c r="A2334" s="100">
        <v>2331</v>
      </c>
      <c r="D2334" s="484">
        <v>162324809</v>
      </c>
      <c r="E2334" s="85" t="s">
        <v>484</v>
      </c>
      <c r="F2334" s="105" t="s">
        <v>328</v>
      </c>
      <c r="I2334" s="103" t="s">
        <v>78</v>
      </c>
      <c r="J2334" s="85">
        <f t="shared" si="73"/>
        <v>2331</v>
      </c>
      <c r="K2334" s="85">
        <f t="shared" si="72"/>
        <v>0</v>
      </c>
    </row>
    <row r="2335" spans="1:11" ht="15.75">
      <c r="A2335" s="100">
        <v>2332</v>
      </c>
      <c r="D2335" s="484">
        <v>162324812</v>
      </c>
      <c r="E2335" s="85" t="s">
        <v>2760</v>
      </c>
      <c r="F2335" s="105" t="s">
        <v>926</v>
      </c>
      <c r="I2335" s="103" t="s">
        <v>78</v>
      </c>
      <c r="J2335" s="85">
        <f t="shared" si="73"/>
        <v>2332</v>
      </c>
      <c r="K2335" s="85">
        <f t="shared" si="72"/>
        <v>0</v>
      </c>
    </row>
    <row r="2336" spans="1:11" ht="15.75">
      <c r="A2336" s="100">
        <v>2333</v>
      </c>
      <c r="D2336" s="484">
        <v>162324813</v>
      </c>
      <c r="E2336" s="85" t="s">
        <v>393</v>
      </c>
      <c r="F2336" s="105" t="s">
        <v>331</v>
      </c>
      <c r="I2336" s="103" t="s">
        <v>78</v>
      </c>
      <c r="J2336" s="85">
        <f t="shared" si="73"/>
        <v>2333</v>
      </c>
      <c r="K2336" s="85">
        <f t="shared" si="72"/>
        <v>0</v>
      </c>
    </row>
    <row r="2337" spans="1:11" ht="15.75">
      <c r="A2337" s="100">
        <v>2334</v>
      </c>
      <c r="D2337" s="484">
        <v>162324815</v>
      </c>
      <c r="E2337" s="85" t="s">
        <v>3236</v>
      </c>
      <c r="F2337" s="105" t="s">
        <v>331</v>
      </c>
      <c r="I2337" s="103" t="s">
        <v>78</v>
      </c>
      <c r="J2337" s="85">
        <f t="shared" si="73"/>
        <v>2334</v>
      </c>
      <c r="K2337" s="85">
        <f t="shared" si="72"/>
        <v>0</v>
      </c>
    </row>
    <row r="2338" spans="1:11" ht="15.75">
      <c r="A2338" s="100">
        <v>2335</v>
      </c>
      <c r="D2338" s="484">
        <v>162324816</v>
      </c>
      <c r="E2338" s="85" t="s">
        <v>3237</v>
      </c>
      <c r="F2338" s="105" t="s">
        <v>331</v>
      </c>
      <c r="I2338" s="103" t="s">
        <v>78</v>
      </c>
      <c r="J2338" s="85">
        <f t="shared" si="73"/>
        <v>2335</v>
      </c>
      <c r="K2338" s="85">
        <f t="shared" si="72"/>
        <v>0</v>
      </c>
    </row>
    <row r="2339" spans="1:11" ht="15.75">
      <c r="A2339" s="100">
        <v>2336</v>
      </c>
      <c r="D2339" s="484">
        <v>162324817</v>
      </c>
      <c r="E2339" s="85" t="s">
        <v>695</v>
      </c>
      <c r="F2339" s="105" t="s">
        <v>331</v>
      </c>
      <c r="I2339" s="103" t="s">
        <v>78</v>
      </c>
      <c r="J2339" s="85">
        <f t="shared" si="73"/>
        <v>2336</v>
      </c>
      <c r="K2339" s="85">
        <f t="shared" si="72"/>
        <v>0</v>
      </c>
    </row>
    <row r="2340" spans="1:11" ht="15.75">
      <c r="A2340" s="100">
        <v>2337</v>
      </c>
      <c r="D2340" s="484">
        <v>162326546</v>
      </c>
      <c r="E2340" s="85" t="s">
        <v>2413</v>
      </c>
      <c r="F2340" s="105" t="s">
        <v>331</v>
      </c>
      <c r="I2340" s="103" t="s">
        <v>78</v>
      </c>
      <c r="J2340" s="85">
        <f t="shared" si="73"/>
        <v>2337</v>
      </c>
      <c r="K2340" s="85">
        <f t="shared" si="72"/>
        <v>0</v>
      </c>
    </row>
    <row r="2341" spans="1:11" ht="15.75">
      <c r="A2341" s="100">
        <v>2338</v>
      </c>
      <c r="D2341" s="484">
        <v>162324821</v>
      </c>
      <c r="E2341" s="85" t="s">
        <v>2518</v>
      </c>
      <c r="F2341" s="105" t="s">
        <v>428</v>
      </c>
      <c r="I2341" s="103" t="s">
        <v>78</v>
      </c>
      <c r="J2341" s="85">
        <f t="shared" si="73"/>
        <v>2338</v>
      </c>
      <c r="K2341" s="85">
        <f t="shared" si="72"/>
        <v>0</v>
      </c>
    </row>
    <row r="2342" spans="1:11" ht="15.75">
      <c r="A2342" s="100">
        <v>2339</v>
      </c>
      <c r="D2342" s="484">
        <v>162324825</v>
      </c>
      <c r="E2342" s="85" t="s">
        <v>287</v>
      </c>
      <c r="F2342" s="105" t="s">
        <v>683</v>
      </c>
      <c r="I2342" s="103" t="s">
        <v>78</v>
      </c>
      <c r="J2342" s="85">
        <f t="shared" si="73"/>
        <v>2339</v>
      </c>
      <c r="K2342" s="85">
        <f t="shared" si="72"/>
        <v>0</v>
      </c>
    </row>
    <row r="2343" spans="1:11" ht="15.75">
      <c r="A2343" s="100">
        <v>2340</v>
      </c>
      <c r="D2343" s="484">
        <v>162324826</v>
      </c>
      <c r="E2343" s="85" t="s">
        <v>330</v>
      </c>
      <c r="F2343" s="105" t="s">
        <v>683</v>
      </c>
      <c r="I2343" s="103" t="s">
        <v>78</v>
      </c>
      <c r="J2343" s="85">
        <f t="shared" si="73"/>
        <v>2340</v>
      </c>
      <c r="K2343" s="85">
        <f t="shared" si="72"/>
        <v>0</v>
      </c>
    </row>
    <row r="2344" spans="1:11" ht="15.75">
      <c r="A2344" s="100">
        <v>2341</v>
      </c>
      <c r="D2344" s="484">
        <v>162324827</v>
      </c>
      <c r="E2344" s="85" t="s">
        <v>3238</v>
      </c>
      <c r="F2344" s="105" t="s">
        <v>683</v>
      </c>
      <c r="I2344" s="103" t="s">
        <v>78</v>
      </c>
      <c r="J2344" s="85">
        <f t="shared" si="73"/>
        <v>2341</v>
      </c>
      <c r="K2344" s="85">
        <f t="shared" si="72"/>
        <v>0</v>
      </c>
    </row>
    <row r="2345" spans="1:11" ht="15.75">
      <c r="A2345" s="100">
        <v>2342</v>
      </c>
      <c r="D2345" s="484">
        <v>162324829</v>
      </c>
      <c r="E2345" s="85" t="s">
        <v>3239</v>
      </c>
      <c r="F2345" s="105" t="s">
        <v>683</v>
      </c>
      <c r="I2345" s="103" t="s">
        <v>78</v>
      </c>
      <c r="J2345" s="85">
        <f t="shared" si="73"/>
        <v>2342</v>
      </c>
      <c r="K2345" s="85">
        <f t="shared" si="72"/>
        <v>0</v>
      </c>
    </row>
    <row r="2346" spans="1:11" ht="15.75">
      <c r="A2346" s="100">
        <v>2343</v>
      </c>
      <c r="D2346" s="484">
        <v>162324830</v>
      </c>
      <c r="E2346" s="85" t="s">
        <v>3240</v>
      </c>
      <c r="F2346" s="105" t="s">
        <v>2081</v>
      </c>
      <c r="I2346" s="103" t="s">
        <v>78</v>
      </c>
      <c r="J2346" s="85">
        <f t="shared" si="73"/>
        <v>2343</v>
      </c>
      <c r="K2346" s="85">
        <f t="shared" si="72"/>
        <v>0</v>
      </c>
    </row>
    <row r="2347" spans="1:11" ht="15.75">
      <c r="A2347" s="100">
        <v>2344</v>
      </c>
      <c r="D2347" s="484">
        <v>162327198</v>
      </c>
      <c r="E2347" s="85" t="s">
        <v>538</v>
      </c>
      <c r="F2347" s="105" t="s">
        <v>205</v>
      </c>
      <c r="I2347" s="103" t="s">
        <v>78</v>
      </c>
      <c r="J2347" s="85">
        <f t="shared" si="73"/>
        <v>2344</v>
      </c>
      <c r="K2347" s="85">
        <f t="shared" si="72"/>
        <v>0</v>
      </c>
    </row>
    <row r="2348" spans="1:11" ht="15.75">
      <c r="A2348" s="100">
        <v>2345</v>
      </c>
      <c r="D2348" s="484">
        <v>162324831</v>
      </c>
      <c r="E2348" s="85" t="s">
        <v>198</v>
      </c>
      <c r="F2348" s="105" t="s">
        <v>432</v>
      </c>
      <c r="I2348" s="103" t="s">
        <v>78</v>
      </c>
      <c r="J2348" s="85">
        <f t="shared" si="73"/>
        <v>2345</v>
      </c>
      <c r="K2348" s="85">
        <f t="shared" si="72"/>
        <v>0</v>
      </c>
    </row>
    <row r="2349" spans="1:11" ht="15.75">
      <c r="A2349" s="100">
        <v>2346</v>
      </c>
      <c r="D2349" s="484">
        <v>162324832</v>
      </c>
      <c r="E2349" s="85" t="s">
        <v>1626</v>
      </c>
      <c r="F2349" s="105" t="s">
        <v>432</v>
      </c>
      <c r="I2349" s="103" t="s">
        <v>78</v>
      </c>
      <c r="J2349" s="85">
        <f t="shared" si="73"/>
        <v>2346</v>
      </c>
      <c r="K2349" s="85">
        <f t="shared" si="72"/>
        <v>0</v>
      </c>
    </row>
    <row r="2350" spans="1:11" ht="15.75">
      <c r="A2350" s="100">
        <v>2347</v>
      </c>
      <c r="D2350" s="484">
        <v>162324833</v>
      </c>
      <c r="E2350" s="85" t="s">
        <v>3241</v>
      </c>
      <c r="F2350" s="105" t="s">
        <v>687</v>
      </c>
      <c r="I2350" s="103" t="s">
        <v>78</v>
      </c>
      <c r="J2350" s="85">
        <f t="shared" si="73"/>
        <v>2347</v>
      </c>
      <c r="K2350" s="85">
        <f t="shared" si="72"/>
        <v>0</v>
      </c>
    </row>
    <row r="2351" spans="1:11" ht="15.75">
      <c r="A2351" s="100">
        <v>2348</v>
      </c>
      <c r="D2351" s="484">
        <v>162423970</v>
      </c>
      <c r="E2351" s="85" t="s">
        <v>3242</v>
      </c>
      <c r="F2351" s="105" t="s">
        <v>434</v>
      </c>
      <c r="I2351" s="103" t="s">
        <v>78</v>
      </c>
      <c r="J2351" s="85">
        <f t="shared" si="73"/>
        <v>2348</v>
      </c>
      <c r="K2351" s="85">
        <f t="shared" si="72"/>
        <v>0</v>
      </c>
    </row>
    <row r="2352" spans="1:11" ht="15.75">
      <c r="A2352" s="100">
        <v>2349</v>
      </c>
      <c r="D2352" s="484">
        <v>162324834</v>
      </c>
      <c r="E2352" s="85" t="s">
        <v>1536</v>
      </c>
      <c r="F2352" s="105" t="s">
        <v>208</v>
      </c>
      <c r="I2352" s="103" t="s">
        <v>78</v>
      </c>
      <c r="J2352" s="85">
        <f t="shared" si="73"/>
        <v>2349</v>
      </c>
      <c r="K2352" s="85">
        <f t="shared" si="72"/>
        <v>0</v>
      </c>
    </row>
    <row r="2353" spans="1:11" ht="15.75">
      <c r="A2353" s="100">
        <v>2350</v>
      </c>
      <c r="D2353" s="484">
        <v>162324836</v>
      </c>
      <c r="E2353" s="85" t="s">
        <v>496</v>
      </c>
      <c r="F2353" s="105" t="s">
        <v>208</v>
      </c>
      <c r="I2353" s="103" t="s">
        <v>78</v>
      </c>
      <c r="J2353" s="85">
        <f t="shared" si="73"/>
        <v>2350</v>
      </c>
      <c r="K2353" s="85">
        <f t="shared" si="72"/>
        <v>0</v>
      </c>
    </row>
    <row r="2354" spans="1:11" ht="15.75">
      <c r="A2354" s="100">
        <v>2351</v>
      </c>
      <c r="D2354" s="484">
        <v>162326547</v>
      </c>
      <c r="E2354" s="85" t="s">
        <v>3243</v>
      </c>
      <c r="F2354" s="105" t="s">
        <v>208</v>
      </c>
      <c r="I2354" s="103" t="s">
        <v>78</v>
      </c>
      <c r="J2354" s="85">
        <f t="shared" si="73"/>
        <v>2351</v>
      </c>
      <c r="K2354" s="85">
        <f t="shared" si="72"/>
        <v>0</v>
      </c>
    </row>
    <row r="2355" spans="1:11" ht="15.75">
      <c r="A2355" s="100">
        <v>2352</v>
      </c>
      <c r="D2355" s="484">
        <v>162324840</v>
      </c>
      <c r="E2355" s="85" t="s">
        <v>624</v>
      </c>
      <c r="F2355" s="105" t="s">
        <v>146</v>
      </c>
      <c r="I2355" s="103" t="s">
        <v>78</v>
      </c>
      <c r="J2355" s="85">
        <f t="shared" si="73"/>
        <v>2352</v>
      </c>
      <c r="K2355" s="85">
        <f t="shared" si="72"/>
        <v>0</v>
      </c>
    </row>
    <row r="2356" spans="1:11" ht="15.75">
      <c r="A2356" s="100">
        <v>2353</v>
      </c>
      <c r="D2356" s="484">
        <v>162327584</v>
      </c>
      <c r="E2356" s="85" t="s">
        <v>3244</v>
      </c>
      <c r="F2356" s="105" t="s">
        <v>2533</v>
      </c>
      <c r="I2356" s="103" t="s">
        <v>78</v>
      </c>
      <c r="J2356" s="85">
        <f t="shared" si="73"/>
        <v>2353</v>
      </c>
      <c r="K2356" s="85">
        <f t="shared" si="72"/>
        <v>0</v>
      </c>
    </row>
    <row r="2357" spans="1:11" ht="15.75">
      <c r="A2357" s="100">
        <v>2354</v>
      </c>
      <c r="D2357" s="484">
        <v>162324842</v>
      </c>
      <c r="E2357" s="85" t="s">
        <v>452</v>
      </c>
      <c r="F2357" s="105" t="s">
        <v>437</v>
      </c>
      <c r="I2357" s="103" t="s">
        <v>78</v>
      </c>
      <c r="J2357" s="85">
        <f t="shared" si="73"/>
        <v>2354</v>
      </c>
      <c r="K2357" s="85">
        <f t="shared" si="72"/>
        <v>0</v>
      </c>
    </row>
    <row r="2358" spans="1:11" ht="15.75">
      <c r="A2358" s="100">
        <v>2355</v>
      </c>
      <c r="D2358" s="484">
        <v>162324843</v>
      </c>
      <c r="E2358" s="85" t="s">
        <v>443</v>
      </c>
      <c r="F2358" s="105" t="s">
        <v>437</v>
      </c>
      <c r="I2358" s="103" t="s">
        <v>78</v>
      </c>
      <c r="J2358" s="85">
        <f t="shared" si="73"/>
        <v>2355</v>
      </c>
      <c r="K2358" s="85">
        <f t="shared" si="72"/>
        <v>0</v>
      </c>
    </row>
    <row r="2359" spans="1:11" ht="15.75">
      <c r="A2359" s="100">
        <v>2356</v>
      </c>
      <c r="D2359" s="484">
        <v>162327021</v>
      </c>
      <c r="E2359" s="85" t="s">
        <v>585</v>
      </c>
      <c r="F2359" s="105" t="s">
        <v>437</v>
      </c>
      <c r="I2359" s="103" t="s">
        <v>78</v>
      </c>
      <c r="J2359" s="85">
        <f t="shared" si="73"/>
        <v>2356</v>
      </c>
      <c r="K2359" s="85">
        <f t="shared" si="72"/>
        <v>0</v>
      </c>
    </row>
    <row r="2360" spans="1:11" ht="15.75">
      <c r="A2360" s="100">
        <v>2357</v>
      </c>
      <c r="D2360" s="484">
        <v>162333728</v>
      </c>
      <c r="E2360" s="85" t="s">
        <v>198</v>
      </c>
      <c r="F2360" s="105" t="s">
        <v>437</v>
      </c>
      <c r="I2360" s="103" t="s">
        <v>78</v>
      </c>
      <c r="J2360" s="85">
        <f t="shared" si="73"/>
        <v>2357</v>
      </c>
      <c r="K2360" s="85">
        <f t="shared" si="72"/>
        <v>0</v>
      </c>
    </row>
    <row r="2361" spans="1:11" ht="15.75">
      <c r="A2361" s="100">
        <v>2358</v>
      </c>
      <c r="D2361" s="484">
        <v>162324848</v>
      </c>
      <c r="E2361" s="85" t="s">
        <v>198</v>
      </c>
      <c r="F2361" s="105" t="s">
        <v>601</v>
      </c>
      <c r="I2361" s="103" t="s">
        <v>78</v>
      </c>
      <c r="J2361" s="85">
        <f t="shared" si="73"/>
        <v>2358</v>
      </c>
      <c r="K2361" s="85">
        <f t="shared" si="72"/>
        <v>0</v>
      </c>
    </row>
    <row r="2362" spans="1:11" ht="15.75">
      <c r="A2362" s="100">
        <v>2359</v>
      </c>
      <c r="D2362" s="484">
        <v>162324849</v>
      </c>
      <c r="E2362" s="85" t="s">
        <v>2914</v>
      </c>
      <c r="F2362" s="105" t="s">
        <v>601</v>
      </c>
      <c r="I2362" s="103" t="s">
        <v>78</v>
      </c>
      <c r="J2362" s="85">
        <f t="shared" si="73"/>
        <v>2359</v>
      </c>
      <c r="K2362" s="85">
        <f t="shared" si="72"/>
        <v>0</v>
      </c>
    </row>
    <row r="2363" spans="1:11" ht="15.75">
      <c r="A2363" s="100">
        <v>2360</v>
      </c>
      <c r="D2363" s="484">
        <v>162413902</v>
      </c>
      <c r="E2363" s="85" t="s">
        <v>3245</v>
      </c>
      <c r="F2363" s="105" t="s">
        <v>601</v>
      </c>
      <c r="I2363" s="103" t="s">
        <v>78</v>
      </c>
      <c r="J2363" s="85">
        <f t="shared" si="73"/>
        <v>2360</v>
      </c>
      <c r="K2363" s="85">
        <f t="shared" si="72"/>
        <v>0</v>
      </c>
    </row>
    <row r="2364" spans="1:11" ht="15.75">
      <c r="A2364" s="100">
        <v>2361</v>
      </c>
      <c r="D2364" s="484">
        <v>162324850</v>
      </c>
      <c r="E2364" s="85" t="s">
        <v>2558</v>
      </c>
      <c r="F2364" s="105" t="s">
        <v>221</v>
      </c>
      <c r="I2364" s="103" t="s">
        <v>78</v>
      </c>
      <c r="J2364" s="85">
        <f t="shared" si="73"/>
        <v>2361</v>
      </c>
      <c r="K2364" s="85">
        <f t="shared" si="72"/>
        <v>0</v>
      </c>
    </row>
    <row r="2365" spans="1:11" ht="15.75">
      <c r="A2365" s="100">
        <v>2362</v>
      </c>
      <c r="D2365" s="484">
        <v>162324851</v>
      </c>
      <c r="E2365" s="85" t="s">
        <v>3246</v>
      </c>
      <c r="F2365" s="105" t="s">
        <v>224</v>
      </c>
      <c r="I2365" s="103" t="s">
        <v>78</v>
      </c>
      <c r="J2365" s="85">
        <f t="shared" si="73"/>
        <v>2362</v>
      </c>
      <c r="K2365" s="85">
        <f t="shared" si="72"/>
        <v>0</v>
      </c>
    </row>
    <row r="2366" spans="1:11" ht="15.75">
      <c r="A2366" s="100">
        <v>2363</v>
      </c>
      <c r="D2366" s="484">
        <v>162324852</v>
      </c>
      <c r="E2366" s="85" t="s">
        <v>287</v>
      </c>
      <c r="F2366" s="105" t="s">
        <v>2084</v>
      </c>
      <c r="I2366" s="103" t="s">
        <v>78</v>
      </c>
      <c r="J2366" s="85">
        <f t="shared" si="73"/>
        <v>2363</v>
      </c>
      <c r="K2366" s="85">
        <f t="shared" si="72"/>
        <v>0</v>
      </c>
    </row>
    <row r="2367" spans="1:11" ht="15.75">
      <c r="A2367" s="100">
        <v>2364</v>
      </c>
      <c r="D2367" s="484">
        <v>162143151</v>
      </c>
      <c r="E2367" s="85" t="s">
        <v>3247</v>
      </c>
      <c r="F2367" s="105" t="s">
        <v>2086</v>
      </c>
      <c r="I2367" s="103" t="s">
        <v>78</v>
      </c>
      <c r="J2367" s="85">
        <f t="shared" si="73"/>
        <v>2364</v>
      </c>
      <c r="K2367" s="85">
        <f t="shared" si="72"/>
        <v>0</v>
      </c>
    </row>
    <row r="2368" spans="1:11" ht="15.75">
      <c r="A2368" s="100">
        <v>2365</v>
      </c>
      <c r="D2368" s="484">
        <v>162324854</v>
      </c>
      <c r="E2368" s="85" t="s">
        <v>1496</v>
      </c>
      <c r="F2368" s="105" t="s">
        <v>233</v>
      </c>
      <c r="I2368" s="103" t="s">
        <v>78</v>
      </c>
      <c r="J2368" s="85">
        <f t="shared" si="73"/>
        <v>2365</v>
      </c>
      <c r="K2368" s="85">
        <f t="shared" si="72"/>
        <v>0</v>
      </c>
    </row>
    <row r="2369" spans="1:11" ht="15.75">
      <c r="A2369" s="100">
        <v>2366</v>
      </c>
      <c r="D2369" s="484">
        <v>162326455</v>
      </c>
      <c r="E2369" s="85" t="s">
        <v>1357</v>
      </c>
      <c r="F2369" s="105" t="s">
        <v>692</v>
      </c>
      <c r="I2369" s="103" t="s">
        <v>78</v>
      </c>
      <c r="J2369" s="85">
        <f t="shared" si="73"/>
        <v>2366</v>
      </c>
      <c r="K2369" s="85">
        <f t="shared" si="72"/>
        <v>0</v>
      </c>
    </row>
    <row r="2370" spans="1:11" ht="15.75">
      <c r="A2370" s="100">
        <v>2367</v>
      </c>
      <c r="D2370" s="484">
        <v>162324855</v>
      </c>
      <c r="E2370" s="85" t="s">
        <v>433</v>
      </c>
      <c r="F2370" s="105" t="s">
        <v>519</v>
      </c>
      <c r="I2370" s="103" t="s">
        <v>78</v>
      </c>
      <c r="J2370" s="85">
        <f t="shared" si="73"/>
        <v>2367</v>
      </c>
      <c r="K2370" s="85">
        <f t="shared" si="72"/>
        <v>0</v>
      </c>
    </row>
    <row r="2371" spans="1:11" ht="15.75">
      <c r="A2371" s="100">
        <v>2368</v>
      </c>
      <c r="D2371" s="484">
        <v>162263679</v>
      </c>
      <c r="E2371" s="85" t="s">
        <v>2065</v>
      </c>
      <c r="F2371" s="105" t="s">
        <v>238</v>
      </c>
      <c r="I2371" s="103" t="s">
        <v>78</v>
      </c>
      <c r="J2371" s="85">
        <f t="shared" si="73"/>
        <v>2368</v>
      </c>
      <c r="K2371" s="85">
        <f t="shared" si="72"/>
        <v>0</v>
      </c>
    </row>
    <row r="2372" spans="1:11" ht="15.75">
      <c r="A2372" s="100">
        <v>2369</v>
      </c>
      <c r="D2372" s="484">
        <v>162324858</v>
      </c>
      <c r="E2372" s="85" t="s">
        <v>3248</v>
      </c>
      <c r="F2372" s="105" t="s">
        <v>238</v>
      </c>
      <c r="I2372" s="103" t="s">
        <v>78</v>
      </c>
      <c r="J2372" s="85">
        <f t="shared" si="73"/>
        <v>2369</v>
      </c>
      <c r="K2372" s="85">
        <f t="shared" ref="K2372:K2435" si="74">COUNTIF($D$4:$D$889,D2372)</f>
        <v>0</v>
      </c>
    </row>
    <row r="2373" spans="1:11" ht="15.75">
      <c r="A2373" s="100">
        <v>2370</v>
      </c>
      <c r="D2373" s="484">
        <v>162324859</v>
      </c>
      <c r="E2373" s="85" t="s">
        <v>2052</v>
      </c>
      <c r="F2373" s="105" t="s">
        <v>238</v>
      </c>
      <c r="I2373" s="103" t="s">
        <v>78</v>
      </c>
      <c r="J2373" s="85">
        <f t="shared" ref="J2373:J2436" si="75">IF(H2373&lt;&gt;H2372,1,J2372+1)</f>
        <v>2370</v>
      </c>
      <c r="K2373" s="85">
        <f t="shared" si="74"/>
        <v>0</v>
      </c>
    </row>
    <row r="2374" spans="1:11" ht="15.75">
      <c r="A2374" s="100">
        <v>2371</v>
      </c>
      <c r="D2374" s="484">
        <v>162324860</v>
      </c>
      <c r="E2374" s="85" t="s">
        <v>3249</v>
      </c>
      <c r="F2374" s="105" t="s">
        <v>238</v>
      </c>
      <c r="I2374" s="103" t="s">
        <v>78</v>
      </c>
      <c r="J2374" s="85">
        <f t="shared" si="75"/>
        <v>2371</v>
      </c>
      <c r="K2374" s="85">
        <f t="shared" si="74"/>
        <v>0</v>
      </c>
    </row>
    <row r="2375" spans="1:11" ht="15.75">
      <c r="A2375" s="100">
        <v>2372</v>
      </c>
      <c r="D2375" s="484">
        <v>162324862</v>
      </c>
      <c r="E2375" s="85" t="s">
        <v>1984</v>
      </c>
      <c r="F2375" s="105" t="s">
        <v>238</v>
      </c>
      <c r="I2375" s="103" t="s">
        <v>78</v>
      </c>
      <c r="J2375" s="85">
        <f t="shared" si="75"/>
        <v>2372</v>
      </c>
      <c r="K2375" s="85">
        <f t="shared" si="74"/>
        <v>0</v>
      </c>
    </row>
    <row r="2376" spans="1:11" ht="15.75">
      <c r="A2376" s="100">
        <v>2373</v>
      </c>
      <c r="D2376" s="484">
        <v>162324864</v>
      </c>
      <c r="E2376" s="85" t="s">
        <v>2779</v>
      </c>
      <c r="F2376" s="105" t="s">
        <v>238</v>
      </c>
      <c r="I2376" s="103" t="s">
        <v>78</v>
      </c>
      <c r="J2376" s="85">
        <f t="shared" si="75"/>
        <v>2373</v>
      </c>
      <c r="K2376" s="85">
        <f t="shared" si="74"/>
        <v>0</v>
      </c>
    </row>
    <row r="2377" spans="1:11" ht="15.75">
      <c r="A2377" s="100">
        <v>2374</v>
      </c>
      <c r="D2377" s="484">
        <v>162327550</v>
      </c>
      <c r="E2377" s="85" t="s">
        <v>938</v>
      </c>
      <c r="F2377" s="105" t="s">
        <v>238</v>
      </c>
      <c r="I2377" s="103" t="s">
        <v>78</v>
      </c>
      <c r="J2377" s="85">
        <f t="shared" si="75"/>
        <v>2374</v>
      </c>
      <c r="K2377" s="85">
        <f t="shared" si="74"/>
        <v>0</v>
      </c>
    </row>
    <row r="2378" spans="1:11" ht="15.75">
      <c r="A2378" s="100">
        <v>2375</v>
      </c>
      <c r="D2378" s="484">
        <v>162413909</v>
      </c>
      <c r="E2378" s="85" t="s">
        <v>1627</v>
      </c>
      <c r="F2378" s="105" t="s">
        <v>238</v>
      </c>
      <c r="I2378" s="103" t="s">
        <v>78</v>
      </c>
      <c r="J2378" s="85">
        <f t="shared" si="75"/>
        <v>2375</v>
      </c>
      <c r="K2378" s="85">
        <f t="shared" si="74"/>
        <v>0</v>
      </c>
    </row>
    <row r="2379" spans="1:11" ht="15.75">
      <c r="A2379" s="100">
        <v>2376</v>
      </c>
      <c r="D2379" s="484">
        <v>162413913</v>
      </c>
      <c r="E2379" s="85" t="s">
        <v>3250</v>
      </c>
      <c r="F2379" s="105" t="s">
        <v>829</v>
      </c>
      <c r="I2379" s="103" t="s">
        <v>78</v>
      </c>
      <c r="J2379" s="85">
        <f t="shared" si="75"/>
        <v>2376</v>
      </c>
      <c r="K2379" s="85">
        <f t="shared" si="74"/>
        <v>0</v>
      </c>
    </row>
    <row r="2380" spans="1:11" ht="15.75">
      <c r="A2380" s="100">
        <v>2377</v>
      </c>
      <c r="D2380" s="484">
        <v>162324867</v>
      </c>
      <c r="E2380" s="85" t="s">
        <v>466</v>
      </c>
      <c r="F2380" s="105" t="s">
        <v>124</v>
      </c>
      <c r="I2380" s="103" t="s">
        <v>78</v>
      </c>
      <c r="J2380" s="85">
        <f t="shared" si="75"/>
        <v>2377</v>
      </c>
      <c r="K2380" s="85">
        <f t="shared" si="74"/>
        <v>0</v>
      </c>
    </row>
    <row r="2381" spans="1:11" ht="15.75">
      <c r="A2381" s="100">
        <v>2378</v>
      </c>
      <c r="D2381" s="484">
        <v>162324868</v>
      </c>
      <c r="E2381" s="85" t="s">
        <v>2502</v>
      </c>
      <c r="F2381" s="105" t="s">
        <v>124</v>
      </c>
      <c r="I2381" s="103" t="s">
        <v>78</v>
      </c>
      <c r="J2381" s="85">
        <f t="shared" si="75"/>
        <v>2378</v>
      </c>
      <c r="K2381" s="85">
        <f t="shared" si="74"/>
        <v>0</v>
      </c>
    </row>
    <row r="2382" spans="1:11" ht="15.75">
      <c r="A2382" s="100">
        <v>2379</v>
      </c>
      <c r="D2382" s="484">
        <v>162327062</v>
      </c>
      <c r="E2382" s="85" t="s">
        <v>1626</v>
      </c>
      <c r="F2382" s="105" t="s">
        <v>832</v>
      </c>
      <c r="I2382" s="103" t="s">
        <v>78</v>
      </c>
      <c r="J2382" s="85">
        <f t="shared" si="75"/>
        <v>2379</v>
      </c>
      <c r="K2382" s="85">
        <f t="shared" si="74"/>
        <v>0</v>
      </c>
    </row>
    <row r="2383" spans="1:11" ht="15.75">
      <c r="A2383" s="100">
        <v>2380</v>
      </c>
      <c r="D2383" s="484">
        <v>162324869</v>
      </c>
      <c r="E2383" s="85" t="s">
        <v>677</v>
      </c>
      <c r="F2383" s="105" t="s">
        <v>520</v>
      </c>
      <c r="I2383" s="103" t="s">
        <v>78</v>
      </c>
      <c r="J2383" s="85">
        <f t="shared" si="75"/>
        <v>2380</v>
      </c>
      <c r="K2383" s="85">
        <f t="shared" si="74"/>
        <v>0</v>
      </c>
    </row>
    <row r="2384" spans="1:11" ht="15.75">
      <c r="A2384" s="100">
        <v>2381</v>
      </c>
      <c r="D2384" s="484">
        <v>162324872</v>
      </c>
      <c r="E2384" s="85" t="s">
        <v>677</v>
      </c>
      <c r="F2384" s="105" t="s">
        <v>453</v>
      </c>
      <c r="I2384" s="103" t="s">
        <v>78</v>
      </c>
      <c r="J2384" s="85">
        <f t="shared" si="75"/>
        <v>2381</v>
      </c>
      <c r="K2384" s="85">
        <f t="shared" si="74"/>
        <v>0</v>
      </c>
    </row>
    <row r="2385" spans="1:11" ht="15.75">
      <c r="A2385" s="100">
        <v>2382</v>
      </c>
      <c r="D2385" s="484">
        <v>162324873</v>
      </c>
      <c r="E2385" s="85" t="s">
        <v>330</v>
      </c>
      <c r="F2385" s="105" t="s">
        <v>455</v>
      </c>
      <c r="I2385" s="103" t="s">
        <v>78</v>
      </c>
      <c r="J2385" s="85">
        <f t="shared" si="75"/>
        <v>2382</v>
      </c>
      <c r="K2385" s="85">
        <f t="shared" si="74"/>
        <v>0</v>
      </c>
    </row>
    <row r="2386" spans="1:11" ht="15.75">
      <c r="A2386" s="100">
        <v>2383</v>
      </c>
      <c r="D2386" s="484">
        <v>162324876</v>
      </c>
      <c r="E2386" s="85" t="s">
        <v>3251</v>
      </c>
      <c r="F2386" s="105" t="s">
        <v>459</v>
      </c>
      <c r="I2386" s="103" t="s">
        <v>78</v>
      </c>
      <c r="J2386" s="85">
        <f t="shared" si="75"/>
        <v>2383</v>
      </c>
      <c r="K2386" s="85">
        <f t="shared" si="74"/>
        <v>0</v>
      </c>
    </row>
    <row r="2387" spans="1:11" ht="15.75">
      <c r="A2387" s="100">
        <v>2384</v>
      </c>
      <c r="D2387" s="484">
        <v>162324878</v>
      </c>
      <c r="E2387" s="85" t="s">
        <v>2972</v>
      </c>
      <c r="F2387" s="105" t="s">
        <v>834</v>
      </c>
      <c r="I2387" s="103" t="s">
        <v>78</v>
      </c>
      <c r="J2387" s="85">
        <f t="shared" si="75"/>
        <v>2384</v>
      </c>
      <c r="K2387" s="85">
        <f t="shared" si="74"/>
        <v>0</v>
      </c>
    </row>
    <row r="2388" spans="1:11" ht="15.75">
      <c r="A2388" s="100">
        <v>2385</v>
      </c>
      <c r="D2388" s="484">
        <v>162324880</v>
      </c>
      <c r="E2388" s="85" t="s">
        <v>3252</v>
      </c>
      <c r="F2388" s="105" t="s">
        <v>891</v>
      </c>
      <c r="I2388" s="103" t="s">
        <v>78</v>
      </c>
      <c r="J2388" s="85">
        <f t="shared" si="75"/>
        <v>2385</v>
      </c>
      <c r="K2388" s="85">
        <f t="shared" si="74"/>
        <v>0</v>
      </c>
    </row>
    <row r="2389" spans="1:11" ht="15.75">
      <c r="A2389" s="100">
        <v>2386</v>
      </c>
      <c r="D2389" s="484">
        <v>162327199</v>
      </c>
      <c r="E2389" s="85" t="s">
        <v>3253</v>
      </c>
      <c r="F2389" s="105" t="s">
        <v>891</v>
      </c>
      <c r="I2389" s="103" t="s">
        <v>78</v>
      </c>
      <c r="J2389" s="85">
        <f t="shared" si="75"/>
        <v>2386</v>
      </c>
      <c r="K2389" s="85">
        <f t="shared" si="74"/>
        <v>0</v>
      </c>
    </row>
    <row r="2390" spans="1:11" ht="15.75">
      <c r="A2390" s="100">
        <v>2387</v>
      </c>
      <c r="D2390" s="484">
        <v>162324881</v>
      </c>
      <c r="E2390" s="85" t="s">
        <v>198</v>
      </c>
      <c r="F2390" s="105" t="s">
        <v>835</v>
      </c>
      <c r="I2390" s="103" t="s">
        <v>78</v>
      </c>
      <c r="J2390" s="85">
        <f t="shared" si="75"/>
        <v>2387</v>
      </c>
      <c r="K2390" s="85">
        <f t="shared" si="74"/>
        <v>0</v>
      </c>
    </row>
    <row r="2391" spans="1:11" ht="15.75">
      <c r="A2391" s="100">
        <v>2388</v>
      </c>
      <c r="D2391" s="484">
        <v>162326658</v>
      </c>
      <c r="E2391" s="85" t="s">
        <v>452</v>
      </c>
      <c r="F2391" s="105" t="s">
        <v>835</v>
      </c>
      <c r="I2391" s="103" t="s">
        <v>78</v>
      </c>
      <c r="J2391" s="85">
        <f t="shared" si="75"/>
        <v>2388</v>
      </c>
      <c r="K2391" s="85">
        <f t="shared" si="74"/>
        <v>0</v>
      </c>
    </row>
    <row r="2392" spans="1:11" ht="15.75">
      <c r="A2392" s="100">
        <v>2389</v>
      </c>
      <c r="D2392" s="484">
        <v>162324882</v>
      </c>
      <c r="E2392" s="85" t="s">
        <v>3254</v>
      </c>
      <c r="F2392" s="105" t="s">
        <v>629</v>
      </c>
      <c r="I2392" s="103" t="s">
        <v>78</v>
      </c>
      <c r="J2392" s="85">
        <f t="shared" si="75"/>
        <v>2389</v>
      </c>
      <c r="K2392" s="85">
        <f t="shared" si="74"/>
        <v>0</v>
      </c>
    </row>
    <row r="2393" spans="1:11" ht="15.75">
      <c r="A2393" s="100">
        <v>2390</v>
      </c>
      <c r="D2393" s="484">
        <v>162324883</v>
      </c>
      <c r="E2393" s="85" t="s">
        <v>3255</v>
      </c>
      <c r="F2393" s="105" t="s">
        <v>464</v>
      </c>
      <c r="I2393" s="103" t="s">
        <v>78</v>
      </c>
      <c r="J2393" s="85">
        <f t="shared" si="75"/>
        <v>2390</v>
      </c>
      <c r="K2393" s="85">
        <f t="shared" si="74"/>
        <v>0</v>
      </c>
    </row>
    <row r="2394" spans="1:11" ht="15.75">
      <c r="A2394" s="100">
        <v>2391</v>
      </c>
      <c r="D2394" s="484">
        <v>162324884</v>
      </c>
      <c r="E2394" s="85" t="s">
        <v>681</v>
      </c>
      <c r="F2394" s="105" t="s">
        <v>464</v>
      </c>
      <c r="I2394" s="103" t="s">
        <v>78</v>
      </c>
      <c r="J2394" s="85">
        <f t="shared" si="75"/>
        <v>2391</v>
      </c>
      <c r="K2394" s="85">
        <f t="shared" si="74"/>
        <v>0</v>
      </c>
    </row>
    <row r="2395" spans="1:11" ht="15.75">
      <c r="A2395" s="100">
        <v>2392</v>
      </c>
      <c r="D2395" s="484">
        <v>162324885</v>
      </c>
      <c r="E2395" s="85" t="s">
        <v>443</v>
      </c>
      <c r="F2395" s="105" t="s">
        <v>894</v>
      </c>
      <c r="I2395" s="103" t="s">
        <v>78</v>
      </c>
      <c r="J2395" s="85">
        <f t="shared" si="75"/>
        <v>2392</v>
      </c>
      <c r="K2395" s="85">
        <f t="shared" si="74"/>
        <v>0</v>
      </c>
    </row>
    <row r="2396" spans="1:11" ht="15.75">
      <c r="A2396" s="100">
        <v>2393</v>
      </c>
      <c r="D2396" s="484">
        <v>162324888</v>
      </c>
      <c r="E2396" s="85" t="s">
        <v>695</v>
      </c>
      <c r="F2396" s="105" t="s">
        <v>254</v>
      </c>
      <c r="I2396" s="103" t="s">
        <v>78</v>
      </c>
      <c r="J2396" s="85">
        <f t="shared" si="75"/>
        <v>2393</v>
      </c>
      <c r="K2396" s="85">
        <f t="shared" si="74"/>
        <v>0</v>
      </c>
    </row>
    <row r="2397" spans="1:11" ht="15.75">
      <c r="A2397" s="100">
        <v>2394</v>
      </c>
      <c r="D2397" s="484">
        <v>162324891</v>
      </c>
      <c r="E2397" s="85" t="s">
        <v>1629</v>
      </c>
      <c r="F2397" s="105" t="s">
        <v>254</v>
      </c>
      <c r="I2397" s="103" t="s">
        <v>78</v>
      </c>
      <c r="J2397" s="85">
        <f t="shared" si="75"/>
        <v>2394</v>
      </c>
      <c r="K2397" s="85">
        <f t="shared" si="74"/>
        <v>0</v>
      </c>
    </row>
    <row r="2398" spans="1:11" ht="15.75">
      <c r="A2398" s="100">
        <v>2395</v>
      </c>
      <c r="D2398" s="484">
        <v>162324893</v>
      </c>
      <c r="E2398" s="85" t="s">
        <v>350</v>
      </c>
      <c r="F2398" s="105" t="s">
        <v>254</v>
      </c>
      <c r="I2398" s="103" t="s">
        <v>78</v>
      </c>
      <c r="J2398" s="85">
        <f t="shared" si="75"/>
        <v>2395</v>
      </c>
      <c r="K2398" s="85">
        <f t="shared" si="74"/>
        <v>0</v>
      </c>
    </row>
    <row r="2399" spans="1:11" ht="15.75">
      <c r="A2399" s="100">
        <v>2396</v>
      </c>
      <c r="D2399" s="484">
        <v>162327438</v>
      </c>
      <c r="E2399" s="85" t="s">
        <v>2734</v>
      </c>
      <c r="F2399" s="105" t="s">
        <v>254</v>
      </c>
      <c r="I2399" s="103" t="s">
        <v>78</v>
      </c>
      <c r="J2399" s="85">
        <f t="shared" si="75"/>
        <v>2396</v>
      </c>
      <c r="K2399" s="85">
        <f t="shared" si="74"/>
        <v>0</v>
      </c>
    </row>
    <row r="2400" spans="1:11" ht="15.75">
      <c r="A2400" s="100">
        <v>2397</v>
      </c>
      <c r="D2400" s="484">
        <v>162324894</v>
      </c>
      <c r="E2400" s="85" t="s">
        <v>3256</v>
      </c>
      <c r="F2400" s="105" t="s">
        <v>839</v>
      </c>
      <c r="I2400" s="103" t="s">
        <v>78</v>
      </c>
      <c r="J2400" s="85">
        <f t="shared" si="75"/>
        <v>2397</v>
      </c>
      <c r="K2400" s="85">
        <f t="shared" si="74"/>
        <v>0</v>
      </c>
    </row>
    <row r="2401" spans="1:11" ht="15.75">
      <c r="A2401" s="100">
        <v>2398</v>
      </c>
      <c r="D2401" s="484">
        <v>162324896</v>
      </c>
      <c r="E2401" s="85" t="s">
        <v>198</v>
      </c>
      <c r="F2401" s="105" t="s">
        <v>259</v>
      </c>
      <c r="I2401" s="103" t="s">
        <v>78</v>
      </c>
      <c r="J2401" s="85">
        <f t="shared" si="75"/>
        <v>2398</v>
      </c>
      <c r="K2401" s="85">
        <f t="shared" si="74"/>
        <v>0</v>
      </c>
    </row>
    <row r="2402" spans="1:11" ht="15.75">
      <c r="A2402" s="100">
        <v>2399</v>
      </c>
      <c r="D2402" s="484">
        <v>162324897</v>
      </c>
      <c r="E2402" s="85" t="s">
        <v>741</v>
      </c>
      <c r="F2402" s="105" t="s">
        <v>121</v>
      </c>
      <c r="I2402" s="103" t="s">
        <v>78</v>
      </c>
      <c r="J2402" s="85">
        <f t="shared" si="75"/>
        <v>2399</v>
      </c>
      <c r="K2402" s="85">
        <f t="shared" si="74"/>
        <v>0</v>
      </c>
    </row>
    <row r="2403" spans="1:11" ht="15.75">
      <c r="A2403" s="100">
        <v>2400</v>
      </c>
      <c r="D2403" s="484">
        <v>162324898</v>
      </c>
      <c r="E2403" s="85" t="s">
        <v>2273</v>
      </c>
      <c r="F2403" s="105" t="s">
        <v>121</v>
      </c>
      <c r="I2403" s="103" t="s">
        <v>78</v>
      </c>
      <c r="J2403" s="85">
        <f t="shared" si="75"/>
        <v>2400</v>
      </c>
      <c r="K2403" s="85">
        <f t="shared" si="74"/>
        <v>0</v>
      </c>
    </row>
    <row r="2404" spans="1:11" ht="15.75">
      <c r="A2404" s="100">
        <v>2401</v>
      </c>
      <c r="D2404" s="484">
        <v>162324899</v>
      </c>
      <c r="E2404" s="85" t="s">
        <v>3257</v>
      </c>
      <c r="F2404" s="105" t="s">
        <v>121</v>
      </c>
      <c r="I2404" s="103" t="s">
        <v>78</v>
      </c>
      <c r="J2404" s="85">
        <f t="shared" si="75"/>
        <v>2401</v>
      </c>
      <c r="K2404" s="85">
        <f t="shared" si="74"/>
        <v>0</v>
      </c>
    </row>
    <row r="2405" spans="1:11" ht="15.75">
      <c r="A2405" s="100">
        <v>2402</v>
      </c>
      <c r="D2405" s="484">
        <v>162324900</v>
      </c>
      <c r="E2405" s="85" t="s">
        <v>237</v>
      </c>
      <c r="F2405" s="105" t="s">
        <v>121</v>
      </c>
      <c r="I2405" s="103" t="s">
        <v>78</v>
      </c>
      <c r="J2405" s="85">
        <f t="shared" si="75"/>
        <v>2402</v>
      </c>
      <c r="K2405" s="85">
        <f t="shared" si="74"/>
        <v>0</v>
      </c>
    </row>
    <row r="2406" spans="1:11" ht="15.75">
      <c r="A2406" s="100">
        <v>2403</v>
      </c>
      <c r="D2406" s="484">
        <v>162324901</v>
      </c>
      <c r="E2406" s="85" t="s">
        <v>3258</v>
      </c>
      <c r="F2406" s="105" t="s">
        <v>121</v>
      </c>
      <c r="I2406" s="103" t="s">
        <v>78</v>
      </c>
      <c r="J2406" s="85">
        <f t="shared" si="75"/>
        <v>2403</v>
      </c>
      <c r="K2406" s="85">
        <f t="shared" si="74"/>
        <v>0</v>
      </c>
    </row>
    <row r="2407" spans="1:11" ht="15.75">
      <c r="A2407" s="100">
        <v>2404</v>
      </c>
      <c r="D2407" s="484">
        <v>162413932</v>
      </c>
      <c r="E2407" s="85" t="s">
        <v>3259</v>
      </c>
      <c r="F2407" s="105" t="s">
        <v>121</v>
      </c>
      <c r="I2407" s="103" t="s">
        <v>78</v>
      </c>
      <c r="J2407" s="85">
        <f t="shared" si="75"/>
        <v>2404</v>
      </c>
      <c r="K2407" s="85">
        <f t="shared" si="74"/>
        <v>0</v>
      </c>
    </row>
    <row r="2408" spans="1:11" ht="15.75">
      <c r="A2408" s="100">
        <v>2405</v>
      </c>
      <c r="D2408" s="484">
        <v>162413936</v>
      </c>
      <c r="E2408" s="85" t="s">
        <v>1587</v>
      </c>
      <c r="F2408" s="105" t="s">
        <v>121</v>
      </c>
      <c r="I2408" s="103" t="s">
        <v>78</v>
      </c>
      <c r="J2408" s="85">
        <f t="shared" si="75"/>
        <v>2405</v>
      </c>
      <c r="K2408" s="85">
        <f t="shared" si="74"/>
        <v>0</v>
      </c>
    </row>
    <row r="2409" spans="1:11" ht="15.75">
      <c r="A2409" s="100">
        <v>2406</v>
      </c>
      <c r="D2409" s="484">
        <v>162324904</v>
      </c>
      <c r="E2409" s="85" t="s">
        <v>538</v>
      </c>
      <c r="F2409" s="105" t="s">
        <v>539</v>
      </c>
      <c r="I2409" s="103" t="s">
        <v>78</v>
      </c>
      <c r="J2409" s="85">
        <f t="shared" si="75"/>
        <v>2406</v>
      </c>
      <c r="K2409" s="85">
        <f t="shared" si="74"/>
        <v>0</v>
      </c>
    </row>
    <row r="2410" spans="1:11" ht="15.75">
      <c r="A2410" s="100">
        <v>2407</v>
      </c>
      <c r="D2410" s="484">
        <v>162413941</v>
      </c>
      <c r="E2410" s="85" t="s">
        <v>2913</v>
      </c>
      <c r="F2410" s="105" t="s">
        <v>539</v>
      </c>
      <c r="I2410" s="103" t="s">
        <v>78</v>
      </c>
      <c r="J2410" s="85">
        <f t="shared" si="75"/>
        <v>2407</v>
      </c>
      <c r="K2410" s="85">
        <f t="shared" si="74"/>
        <v>0</v>
      </c>
    </row>
    <row r="2411" spans="1:11" ht="15.75">
      <c r="A2411" s="100">
        <v>2408</v>
      </c>
      <c r="D2411" s="484">
        <v>162324905</v>
      </c>
      <c r="E2411" s="85" t="s">
        <v>974</v>
      </c>
      <c r="F2411" s="105" t="s">
        <v>276</v>
      </c>
      <c r="I2411" s="103" t="s">
        <v>78</v>
      </c>
      <c r="J2411" s="85">
        <f t="shared" si="75"/>
        <v>2408</v>
      </c>
      <c r="K2411" s="85">
        <f t="shared" si="74"/>
        <v>0</v>
      </c>
    </row>
    <row r="2412" spans="1:11" ht="15.75">
      <c r="A2412" s="100">
        <v>2409</v>
      </c>
      <c r="D2412" s="484">
        <v>162324906</v>
      </c>
      <c r="E2412" s="85" t="s">
        <v>3260</v>
      </c>
      <c r="F2412" s="105" t="s">
        <v>279</v>
      </c>
      <c r="I2412" s="103" t="s">
        <v>78</v>
      </c>
      <c r="J2412" s="85">
        <f t="shared" si="75"/>
        <v>2409</v>
      </c>
      <c r="K2412" s="85">
        <f t="shared" si="74"/>
        <v>0</v>
      </c>
    </row>
    <row r="2413" spans="1:11" ht="15.75">
      <c r="A2413" s="100">
        <v>2410</v>
      </c>
      <c r="D2413" s="484">
        <v>162324908</v>
      </c>
      <c r="E2413" s="85" t="s">
        <v>3261</v>
      </c>
      <c r="F2413" s="105" t="s">
        <v>379</v>
      </c>
      <c r="I2413" s="103" t="s">
        <v>78</v>
      </c>
      <c r="J2413" s="85">
        <f t="shared" si="75"/>
        <v>2410</v>
      </c>
      <c r="K2413" s="85">
        <f t="shared" si="74"/>
        <v>0</v>
      </c>
    </row>
    <row r="2414" spans="1:11" ht="15.75">
      <c r="A2414" s="100">
        <v>2411</v>
      </c>
      <c r="D2414" s="484">
        <v>162324910</v>
      </c>
      <c r="E2414" s="85" t="s">
        <v>682</v>
      </c>
      <c r="F2414" s="105" t="s">
        <v>381</v>
      </c>
      <c r="I2414" s="103" t="s">
        <v>78</v>
      </c>
      <c r="J2414" s="85">
        <f t="shared" si="75"/>
        <v>2411</v>
      </c>
      <c r="K2414" s="85">
        <f t="shared" si="74"/>
        <v>0</v>
      </c>
    </row>
    <row r="2415" spans="1:11" ht="15.75">
      <c r="A2415" s="100">
        <v>2412</v>
      </c>
      <c r="D2415" s="484">
        <v>162324911</v>
      </c>
      <c r="E2415" s="85" t="s">
        <v>2810</v>
      </c>
      <c r="F2415" s="105" t="s">
        <v>381</v>
      </c>
      <c r="I2415" s="103" t="s">
        <v>78</v>
      </c>
      <c r="J2415" s="85">
        <f t="shared" si="75"/>
        <v>2412</v>
      </c>
      <c r="K2415" s="85">
        <f t="shared" si="74"/>
        <v>0</v>
      </c>
    </row>
    <row r="2416" spans="1:11" ht="15.75">
      <c r="A2416" s="100">
        <v>2413</v>
      </c>
      <c r="D2416" s="484">
        <v>162324912</v>
      </c>
      <c r="E2416" s="85" t="s">
        <v>3262</v>
      </c>
      <c r="F2416" s="105" t="s">
        <v>381</v>
      </c>
      <c r="I2416" s="103" t="s">
        <v>78</v>
      </c>
      <c r="J2416" s="85">
        <f t="shared" si="75"/>
        <v>2413</v>
      </c>
      <c r="K2416" s="85">
        <f t="shared" si="74"/>
        <v>0</v>
      </c>
    </row>
    <row r="2417" spans="1:11" ht="15.75">
      <c r="A2417" s="100">
        <v>2414</v>
      </c>
      <c r="D2417" s="484">
        <v>162324913</v>
      </c>
      <c r="E2417" s="85" t="s">
        <v>3263</v>
      </c>
      <c r="F2417" s="105" t="s">
        <v>642</v>
      </c>
      <c r="I2417" s="103" t="s">
        <v>78</v>
      </c>
      <c r="J2417" s="85">
        <f t="shared" si="75"/>
        <v>2414</v>
      </c>
      <c r="K2417" s="85">
        <f t="shared" si="74"/>
        <v>0</v>
      </c>
    </row>
    <row r="2418" spans="1:11" ht="15.75">
      <c r="A2418" s="100">
        <v>2415</v>
      </c>
      <c r="D2418" s="484">
        <v>162326725</v>
      </c>
      <c r="E2418" s="85" t="s">
        <v>2813</v>
      </c>
      <c r="F2418" s="105" t="s">
        <v>546</v>
      </c>
      <c r="I2418" s="103" t="s">
        <v>78</v>
      </c>
      <c r="J2418" s="85">
        <f t="shared" si="75"/>
        <v>2415</v>
      </c>
      <c r="K2418" s="85">
        <f t="shared" si="74"/>
        <v>0</v>
      </c>
    </row>
    <row r="2419" spans="1:11" ht="15.75">
      <c r="A2419" s="100">
        <v>2416</v>
      </c>
      <c r="D2419" s="484">
        <v>162327371</v>
      </c>
      <c r="E2419" s="85" t="s">
        <v>1496</v>
      </c>
      <c r="F2419" s="105" t="s">
        <v>649</v>
      </c>
      <c r="I2419" s="103" t="s">
        <v>78</v>
      </c>
      <c r="J2419" s="85">
        <f t="shared" si="75"/>
        <v>2416</v>
      </c>
      <c r="K2419" s="85">
        <f t="shared" si="74"/>
        <v>0</v>
      </c>
    </row>
    <row r="2420" spans="1:11" ht="15.75">
      <c r="A2420" s="100">
        <v>2417</v>
      </c>
      <c r="D2420" s="484">
        <v>162324918</v>
      </c>
      <c r="E2420" s="85" t="s">
        <v>3264</v>
      </c>
      <c r="F2420" s="105" t="s">
        <v>712</v>
      </c>
      <c r="I2420" s="103" t="s">
        <v>78</v>
      </c>
      <c r="J2420" s="85">
        <f t="shared" si="75"/>
        <v>2417</v>
      </c>
      <c r="K2420" s="85">
        <f t="shared" si="74"/>
        <v>0</v>
      </c>
    </row>
    <row r="2421" spans="1:11" ht="15.75">
      <c r="A2421" s="100">
        <v>2418</v>
      </c>
      <c r="D2421" s="484">
        <v>162324919</v>
      </c>
      <c r="E2421" s="85" t="s">
        <v>3265</v>
      </c>
      <c r="F2421" s="105" t="s">
        <v>712</v>
      </c>
      <c r="I2421" s="103" t="s">
        <v>78</v>
      </c>
      <c r="J2421" s="85">
        <f t="shared" si="75"/>
        <v>2418</v>
      </c>
      <c r="K2421" s="85">
        <f t="shared" si="74"/>
        <v>0</v>
      </c>
    </row>
    <row r="2422" spans="1:11" ht="15.75">
      <c r="A2422" s="100">
        <v>2419</v>
      </c>
      <c r="D2422" s="484">
        <v>162324920</v>
      </c>
      <c r="E2422" s="85" t="s">
        <v>3266</v>
      </c>
      <c r="F2422" s="105" t="s">
        <v>2092</v>
      </c>
      <c r="I2422" s="103" t="s">
        <v>78</v>
      </c>
      <c r="J2422" s="85">
        <f t="shared" si="75"/>
        <v>2419</v>
      </c>
      <c r="K2422" s="85">
        <f t="shared" si="74"/>
        <v>0</v>
      </c>
    </row>
    <row r="2423" spans="1:11" ht="15.75">
      <c r="A2423" s="100">
        <v>2420</v>
      </c>
      <c r="D2423" s="484">
        <v>162324921</v>
      </c>
      <c r="E2423" s="85" t="s">
        <v>484</v>
      </c>
      <c r="F2423" s="105" t="s">
        <v>903</v>
      </c>
      <c r="I2423" s="103" t="s">
        <v>78</v>
      </c>
      <c r="J2423" s="85">
        <f t="shared" si="75"/>
        <v>2420</v>
      </c>
      <c r="K2423" s="85">
        <f t="shared" si="74"/>
        <v>0</v>
      </c>
    </row>
    <row r="2424" spans="1:11" ht="15.75">
      <c r="A2424" s="100">
        <v>2421</v>
      </c>
      <c r="D2424" s="484">
        <v>162324922</v>
      </c>
      <c r="E2424" s="85" t="s">
        <v>3267</v>
      </c>
      <c r="F2424" s="105" t="s">
        <v>1479</v>
      </c>
      <c r="I2424" s="103" t="s">
        <v>78</v>
      </c>
      <c r="J2424" s="85">
        <f t="shared" si="75"/>
        <v>2421</v>
      </c>
      <c r="K2424" s="85">
        <f t="shared" si="74"/>
        <v>0</v>
      </c>
    </row>
    <row r="2425" spans="1:11" ht="15.75">
      <c r="A2425" s="100">
        <v>2422</v>
      </c>
      <c r="D2425" s="484">
        <v>162326550</v>
      </c>
      <c r="E2425" s="85" t="s">
        <v>2673</v>
      </c>
      <c r="F2425" s="105" t="s">
        <v>1176</v>
      </c>
      <c r="I2425" s="103" t="s">
        <v>78</v>
      </c>
      <c r="J2425" s="85">
        <f t="shared" si="75"/>
        <v>2422</v>
      </c>
      <c r="K2425" s="85">
        <f t="shared" si="74"/>
        <v>0</v>
      </c>
    </row>
    <row r="2426" spans="1:11" ht="15.75">
      <c r="A2426" s="100">
        <v>2423</v>
      </c>
      <c r="D2426" s="484">
        <v>162324926</v>
      </c>
      <c r="E2426" s="85" t="s">
        <v>198</v>
      </c>
      <c r="F2426" s="105" t="s">
        <v>288</v>
      </c>
      <c r="I2426" s="103" t="s">
        <v>78</v>
      </c>
      <c r="J2426" s="85">
        <f t="shared" si="75"/>
        <v>2423</v>
      </c>
      <c r="K2426" s="85">
        <f t="shared" si="74"/>
        <v>0</v>
      </c>
    </row>
    <row r="2427" spans="1:11" ht="15.75">
      <c r="A2427" s="100">
        <v>2424</v>
      </c>
      <c r="D2427" s="484">
        <v>162324927</v>
      </c>
      <c r="E2427" s="85" t="s">
        <v>287</v>
      </c>
      <c r="F2427" s="105" t="s">
        <v>288</v>
      </c>
      <c r="I2427" s="103" t="s">
        <v>78</v>
      </c>
      <c r="J2427" s="85">
        <f t="shared" si="75"/>
        <v>2424</v>
      </c>
      <c r="K2427" s="85">
        <f t="shared" si="74"/>
        <v>0</v>
      </c>
    </row>
    <row r="2428" spans="1:11" ht="15.75">
      <c r="A2428" s="100">
        <v>2425</v>
      </c>
      <c r="D2428" s="484">
        <v>162413949</v>
      </c>
      <c r="E2428" s="85" t="s">
        <v>2910</v>
      </c>
      <c r="F2428" s="105" t="s">
        <v>288</v>
      </c>
      <c r="I2428" s="103" t="s">
        <v>78</v>
      </c>
      <c r="J2428" s="85">
        <f t="shared" si="75"/>
        <v>2425</v>
      </c>
      <c r="K2428" s="85">
        <f t="shared" si="74"/>
        <v>0</v>
      </c>
    </row>
    <row r="2429" spans="1:11" ht="15.75">
      <c r="A2429" s="100">
        <v>2426</v>
      </c>
      <c r="D2429" s="484">
        <v>162324928</v>
      </c>
      <c r="E2429" s="85" t="s">
        <v>3237</v>
      </c>
      <c r="F2429" s="105" t="s">
        <v>291</v>
      </c>
      <c r="I2429" s="103" t="s">
        <v>78</v>
      </c>
      <c r="J2429" s="85">
        <f t="shared" si="75"/>
        <v>2426</v>
      </c>
      <c r="K2429" s="85">
        <f t="shared" si="74"/>
        <v>0</v>
      </c>
    </row>
    <row r="2430" spans="1:11" ht="15.75">
      <c r="A2430" s="100">
        <v>2427</v>
      </c>
      <c r="D2430" s="484">
        <v>162324929</v>
      </c>
      <c r="E2430" s="85" t="s">
        <v>698</v>
      </c>
      <c r="F2430" s="105" t="s">
        <v>291</v>
      </c>
      <c r="I2430" s="103" t="s">
        <v>78</v>
      </c>
      <c r="J2430" s="85">
        <f t="shared" si="75"/>
        <v>2427</v>
      </c>
      <c r="K2430" s="85">
        <f t="shared" si="74"/>
        <v>0</v>
      </c>
    </row>
    <row r="2431" spans="1:11" ht="15.75">
      <c r="A2431" s="100">
        <v>2428</v>
      </c>
      <c r="D2431" s="484">
        <v>162324931</v>
      </c>
      <c r="E2431" s="85" t="s">
        <v>466</v>
      </c>
      <c r="F2431" s="105" t="s">
        <v>719</v>
      </c>
      <c r="I2431" s="103" t="s">
        <v>78</v>
      </c>
      <c r="J2431" s="85">
        <f t="shared" si="75"/>
        <v>2428</v>
      </c>
      <c r="K2431" s="85">
        <f t="shared" si="74"/>
        <v>0</v>
      </c>
    </row>
    <row r="2432" spans="1:11" ht="15.75">
      <c r="A2432" s="100">
        <v>2429</v>
      </c>
      <c r="D2432" s="484">
        <v>162324932</v>
      </c>
      <c r="E2432" s="85" t="s">
        <v>1536</v>
      </c>
      <c r="F2432" s="105" t="s">
        <v>719</v>
      </c>
      <c r="I2432" s="103" t="s">
        <v>78</v>
      </c>
      <c r="J2432" s="85">
        <f t="shared" si="75"/>
        <v>2429</v>
      </c>
      <c r="K2432" s="85">
        <f t="shared" si="74"/>
        <v>0</v>
      </c>
    </row>
    <row r="2433" spans="1:11" ht="15.75">
      <c r="A2433" s="100">
        <v>2430</v>
      </c>
      <c r="D2433" s="484">
        <v>162327372</v>
      </c>
      <c r="E2433" s="85" t="s">
        <v>198</v>
      </c>
      <c r="F2433" s="105" t="s">
        <v>719</v>
      </c>
      <c r="I2433" s="103" t="s">
        <v>78</v>
      </c>
      <c r="J2433" s="85">
        <f t="shared" si="75"/>
        <v>2430</v>
      </c>
      <c r="K2433" s="85">
        <f t="shared" si="74"/>
        <v>0</v>
      </c>
    </row>
    <row r="2434" spans="1:11" ht="15.75">
      <c r="A2434" s="100">
        <v>2431</v>
      </c>
      <c r="D2434" s="484">
        <v>162324933</v>
      </c>
      <c r="E2434" s="85" t="s">
        <v>1487</v>
      </c>
      <c r="F2434" s="105" t="s">
        <v>851</v>
      </c>
      <c r="I2434" s="103" t="s">
        <v>78</v>
      </c>
      <c r="J2434" s="85">
        <f t="shared" si="75"/>
        <v>2431</v>
      </c>
      <c r="K2434" s="85">
        <f t="shared" si="74"/>
        <v>0</v>
      </c>
    </row>
    <row r="2435" spans="1:11" ht="15.75">
      <c r="A2435" s="100">
        <v>2432</v>
      </c>
      <c r="D2435" s="484">
        <v>152324177</v>
      </c>
      <c r="E2435" s="85" t="s">
        <v>494</v>
      </c>
      <c r="F2435" s="105" t="s">
        <v>853</v>
      </c>
      <c r="I2435" s="103" t="s">
        <v>78</v>
      </c>
      <c r="J2435" s="85">
        <f t="shared" si="75"/>
        <v>2432</v>
      </c>
      <c r="K2435" s="85">
        <f t="shared" si="74"/>
        <v>0</v>
      </c>
    </row>
    <row r="2436" spans="1:11" ht="15.75">
      <c r="A2436" s="100">
        <v>2433</v>
      </c>
      <c r="D2436" s="484">
        <v>162324935</v>
      </c>
      <c r="E2436" s="85" t="s">
        <v>2280</v>
      </c>
      <c r="F2436" s="105" t="s">
        <v>396</v>
      </c>
      <c r="I2436" s="103" t="s">
        <v>78</v>
      </c>
      <c r="J2436" s="85">
        <f t="shared" si="75"/>
        <v>2433</v>
      </c>
      <c r="K2436" s="85">
        <f t="shared" ref="K2436:K2499" si="76">COUNTIF($D$4:$D$889,D2436)</f>
        <v>0</v>
      </c>
    </row>
    <row r="2437" spans="1:11" ht="15.75">
      <c r="A2437" s="100">
        <v>2434</v>
      </c>
      <c r="D2437" s="484">
        <v>162333806</v>
      </c>
      <c r="E2437" s="85" t="s">
        <v>3268</v>
      </c>
      <c r="F2437" s="105" t="s">
        <v>396</v>
      </c>
      <c r="I2437" s="103" t="s">
        <v>78</v>
      </c>
      <c r="J2437" s="85">
        <f t="shared" ref="J2437:J2500" si="77">IF(H2437&lt;&gt;H2436,1,J2436+1)</f>
        <v>2434</v>
      </c>
      <c r="K2437" s="85">
        <f t="shared" si="76"/>
        <v>0</v>
      </c>
    </row>
    <row r="2438" spans="1:11" ht="15.75">
      <c r="A2438" s="100">
        <v>2435</v>
      </c>
      <c r="D2438" s="484">
        <v>162314785</v>
      </c>
      <c r="E2438" s="85" t="s">
        <v>2280</v>
      </c>
      <c r="F2438" s="105" t="s">
        <v>396</v>
      </c>
      <c r="I2438" s="103" t="s">
        <v>78</v>
      </c>
      <c r="J2438" s="85">
        <f t="shared" si="77"/>
        <v>2435</v>
      </c>
      <c r="K2438" s="85">
        <f t="shared" si="76"/>
        <v>0</v>
      </c>
    </row>
    <row r="2439" spans="1:11" ht="15.75">
      <c r="A2439" s="100">
        <v>2436</v>
      </c>
      <c r="D2439" s="484">
        <v>162324938</v>
      </c>
      <c r="E2439" s="85" t="s">
        <v>2766</v>
      </c>
      <c r="F2439" s="105" t="s">
        <v>657</v>
      </c>
      <c r="I2439" s="103" t="s">
        <v>78</v>
      </c>
      <c r="J2439" s="85">
        <f t="shared" si="77"/>
        <v>2436</v>
      </c>
      <c r="K2439" s="85">
        <f t="shared" si="76"/>
        <v>0</v>
      </c>
    </row>
    <row r="2440" spans="1:11" ht="15.75">
      <c r="A2440" s="100">
        <v>2437</v>
      </c>
      <c r="D2440" s="484">
        <v>162324941</v>
      </c>
      <c r="E2440" s="85" t="s">
        <v>330</v>
      </c>
      <c r="F2440" s="105" t="s">
        <v>657</v>
      </c>
      <c r="I2440" s="103" t="s">
        <v>78</v>
      </c>
      <c r="J2440" s="85">
        <f t="shared" si="77"/>
        <v>2437</v>
      </c>
      <c r="K2440" s="85">
        <f t="shared" si="76"/>
        <v>0</v>
      </c>
    </row>
    <row r="2441" spans="1:11" ht="15.75">
      <c r="A2441" s="100">
        <v>2438</v>
      </c>
      <c r="D2441" s="484">
        <v>162324942</v>
      </c>
      <c r="E2441" s="85" t="s">
        <v>441</v>
      </c>
      <c r="F2441" s="105" t="s">
        <v>657</v>
      </c>
      <c r="I2441" s="103" t="s">
        <v>78</v>
      </c>
      <c r="J2441" s="85">
        <f t="shared" si="77"/>
        <v>2438</v>
      </c>
      <c r="K2441" s="85">
        <f t="shared" si="76"/>
        <v>0</v>
      </c>
    </row>
    <row r="2442" spans="1:11" ht="15.75">
      <c r="A2442" s="100">
        <v>2439</v>
      </c>
      <c r="D2442" s="484">
        <v>162324945</v>
      </c>
      <c r="E2442" s="85" t="s">
        <v>2308</v>
      </c>
      <c r="F2442" s="105" t="s">
        <v>657</v>
      </c>
      <c r="I2442" s="103" t="s">
        <v>78</v>
      </c>
      <c r="J2442" s="85">
        <f t="shared" si="77"/>
        <v>2439</v>
      </c>
      <c r="K2442" s="85">
        <f t="shared" si="76"/>
        <v>0</v>
      </c>
    </row>
    <row r="2443" spans="1:11" ht="15.75">
      <c r="A2443" s="100">
        <v>2440</v>
      </c>
      <c r="D2443" s="484">
        <v>162324946</v>
      </c>
      <c r="E2443" s="85" t="s">
        <v>3269</v>
      </c>
      <c r="F2443" s="105" t="s">
        <v>657</v>
      </c>
      <c r="I2443" s="103" t="s">
        <v>78</v>
      </c>
      <c r="J2443" s="85">
        <f t="shared" si="77"/>
        <v>2440</v>
      </c>
      <c r="K2443" s="85">
        <f t="shared" si="76"/>
        <v>0</v>
      </c>
    </row>
    <row r="2444" spans="1:11" ht="15.75">
      <c r="A2444" s="100">
        <v>2441</v>
      </c>
      <c r="D2444" s="484">
        <v>162324947</v>
      </c>
      <c r="E2444" s="85" t="s">
        <v>741</v>
      </c>
      <c r="F2444" s="105" t="s">
        <v>657</v>
      </c>
      <c r="I2444" s="103" t="s">
        <v>78</v>
      </c>
      <c r="J2444" s="85">
        <f t="shared" si="77"/>
        <v>2441</v>
      </c>
      <c r="K2444" s="85">
        <f t="shared" si="76"/>
        <v>0</v>
      </c>
    </row>
    <row r="2445" spans="1:11" ht="15.75">
      <c r="A2445" s="100">
        <v>2442</v>
      </c>
      <c r="D2445" s="484">
        <v>162326659</v>
      </c>
      <c r="E2445" s="85" t="s">
        <v>3270</v>
      </c>
      <c r="F2445" s="105" t="s">
        <v>657</v>
      </c>
      <c r="I2445" s="103" t="s">
        <v>78</v>
      </c>
      <c r="J2445" s="85">
        <f t="shared" si="77"/>
        <v>2442</v>
      </c>
      <c r="K2445" s="85">
        <f t="shared" si="76"/>
        <v>0</v>
      </c>
    </row>
    <row r="2446" spans="1:11" ht="15.75">
      <c r="A2446" s="100">
        <v>2443</v>
      </c>
      <c r="D2446" s="484">
        <v>162324951</v>
      </c>
      <c r="E2446" s="85" t="s">
        <v>3271</v>
      </c>
      <c r="F2446" s="105" t="s">
        <v>660</v>
      </c>
      <c r="I2446" s="103" t="s">
        <v>78</v>
      </c>
      <c r="J2446" s="85">
        <f t="shared" si="77"/>
        <v>2443</v>
      </c>
      <c r="K2446" s="85">
        <f t="shared" si="76"/>
        <v>0</v>
      </c>
    </row>
    <row r="2447" spans="1:11" ht="15.75">
      <c r="A2447" s="100">
        <v>2444</v>
      </c>
      <c r="D2447" s="484">
        <v>162324952</v>
      </c>
      <c r="E2447" s="85" t="s">
        <v>2012</v>
      </c>
      <c r="F2447" s="105" t="s">
        <v>660</v>
      </c>
      <c r="I2447" s="103" t="s">
        <v>78</v>
      </c>
      <c r="J2447" s="85">
        <f t="shared" si="77"/>
        <v>2444</v>
      </c>
      <c r="K2447" s="85">
        <f t="shared" si="76"/>
        <v>0</v>
      </c>
    </row>
    <row r="2448" spans="1:11" ht="15.75">
      <c r="A2448" s="100">
        <v>2445</v>
      </c>
      <c r="D2448" s="484">
        <v>162327022</v>
      </c>
      <c r="E2448" s="85" t="s">
        <v>607</v>
      </c>
      <c r="F2448" s="105" t="s">
        <v>660</v>
      </c>
      <c r="I2448" s="103" t="s">
        <v>78</v>
      </c>
      <c r="J2448" s="85">
        <f t="shared" si="77"/>
        <v>2445</v>
      </c>
      <c r="K2448" s="85">
        <f t="shared" si="76"/>
        <v>0</v>
      </c>
    </row>
    <row r="2449" spans="1:11" ht="15.75">
      <c r="A2449" s="100">
        <v>2446</v>
      </c>
      <c r="D2449" s="484">
        <v>162324953</v>
      </c>
      <c r="E2449" s="85" t="s">
        <v>3272</v>
      </c>
      <c r="F2449" s="105" t="s">
        <v>971</v>
      </c>
      <c r="I2449" s="103" t="s">
        <v>78</v>
      </c>
      <c r="J2449" s="85">
        <f t="shared" si="77"/>
        <v>2446</v>
      </c>
      <c r="K2449" s="85">
        <f t="shared" si="76"/>
        <v>0</v>
      </c>
    </row>
    <row r="2450" spans="1:11" ht="15.75">
      <c r="A2450" s="100">
        <v>2447</v>
      </c>
      <c r="D2450" s="484">
        <v>162324954</v>
      </c>
      <c r="E2450" s="85" t="s">
        <v>542</v>
      </c>
      <c r="F2450" s="105" t="s">
        <v>726</v>
      </c>
      <c r="I2450" s="103" t="s">
        <v>78</v>
      </c>
      <c r="J2450" s="85">
        <f t="shared" si="77"/>
        <v>2447</v>
      </c>
      <c r="K2450" s="85">
        <f t="shared" si="76"/>
        <v>0</v>
      </c>
    </row>
    <row r="2451" spans="1:11" ht="15.75">
      <c r="A2451" s="100">
        <v>2448</v>
      </c>
      <c r="D2451" s="484">
        <v>162324957</v>
      </c>
      <c r="E2451" s="85" t="s">
        <v>2810</v>
      </c>
      <c r="F2451" s="105" t="s">
        <v>860</v>
      </c>
      <c r="I2451" s="103" t="s">
        <v>78</v>
      </c>
      <c r="J2451" s="85">
        <f t="shared" si="77"/>
        <v>2448</v>
      </c>
      <c r="K2451" s="85">
        <f t="shared" si="76"/>
        <v>0</v>
      </c>
    </row>
    <row r="2452" spans="1:11" ht="15.75">
      <c r="A2452" s="100">
        <v>2449</v>
      </c>
      <c r="D2452" s="484">
        <v>162314788</v>
      </c>
      <c r="E2452" s="85" t="s">
        <v>3273</v>
      </c>
      <c r="F2452" s="105" t="s">
        <v>402</v>
      </c>
      <c r="I2452" s="103" t="s">
        <v>78</v>
      </c>
      <c r="J2452" s="85">
        <f t="shared" si="77"/>
        <v>2449</v>
      </c>
      <c r="K2452" s="85">
        <f t="shared" si="76"/>
        <v>0</v>
      </c>
    </row>
    <row r="2453" spans="1:11" ht="15.75">
      <c r="A2453" s="100">
        <v>2450</v>
      </c>
      <c r="D2453" s="484">
        <v>162324958</v>
      </c>
      <c r="E2453" s="85" t="s">
        <v>3274</v>
      </c>
      <c r="F2453" s="105" t="s">
        <v>402</v>
      </c>
      <c r="I2453" s="103" t="s">
        <v>78</v>
      </c>
      <c r="J2453" s="85">
        <f t="shared" si="77"/>
        <v>2450</v>
      </c>
      <c r="K2453" s="85">
        <f t="shared" si="76"/>
        <v>0</v>
      </c>
    </row>
    <row r="2454" spans="1:11" ht="15.75">
      <c r="A2454" s="100">
        <v>2451</v>
      </c>
      <c r="D2454" s="484">
        <v>162324959</v>
      </c>
      <c r="E2454" s="85" t="s">
        <v>2701</v>
      </c>
      <c r="F2454" s="105" t="s">
        <v>402</v>
      </c>
      <c r="I2454" s="103" t="s">
        <v>78</v>
      </c>
      <c r="J2454" s="85">
        <f t="shared" si="77"/>
        <v>2451</v>
      </c>
      <c r="K2454" s="85">
        <f t="shared" si="76"/>
        <v>0</v>
      </c>
    </row>
    <row r="2455" spans="1:11" ht="15.75">
      <c r="A2455" s="100">
        <v>2452</v>
      </c>
      <c r="D2455" s="484">
        <v>162324960</v>
      </c>
      <c r="E2455" s="85" t="s">
        <v>524</v>
      </c>
      <c r="F2455" s="105" t="s">
        <v>730</v>
      </c>
      <c r="I2455" s="103" t="s">
        <v>78</v>
      </c>
      <c r="J2455" s="85">
        <f t="shared" si="77"/>
        <v>2452</v>
      </c>
      <c r="K2455" s="85">
        <f t="shared" si="76"/>
        <v>0</v>
      </c>
    </row>
    <row r="2456" spans="1:11" ht="15.75">
      <c r="A2456" s="100">
        <v>2453</v>
      </c>
      <c r="D2456" s="484">
        <v>162324961</v>
      </c>
      <c r="E2456" s="85" t="s">
        <v>3275</v>
      </c>
      <c r="F2456" s="105" t="s">
        <v>730</v>
      </c>
      <c r="I2456" s="103" t="s">
        <v>78</v>
      </c>
      <c r="J2456" s="85">
        <f t="shared" si="77"/>
        <v>2453</v>
      </c>
      <c r="K2456" s="85">
        <f t="shared" si="76"/>
        <v>0</v>
      </c>
    </row>
    <row r="2457" spans="1:11" ht="15.75">
      <c r="A2457" s="100">
        <v>2454</v>
      </c>
      <c r="D2457" s="484">
        <v>162324962</v>
      </c>
      <c r="E2457" s="85" t="s">
        <v>2701</v>
      </c>
      <c r="F2457" s="105" t="s">
        <v>911</v>
      </c>
      <c r="I2457" s="103" t="s">
        <v>78</v>
      </c>
      <c r="J2457" s="85">
        <f t="shared" si="77"/>
        <v>2454</v>
      </c>
      <c r="K2457" s="85">
        <f t="shared" si="76"/>
        <v>0</v>
      </c>
    </row>
    <row r="2458" spans="1:11" ht="15.75">
      <c r="A2458" s="100">
        <v>2455</v>
      </c>
      <c r="D2458" s="484">
        <v>162324963</v>
      </c>
      <c r="E2458" s="85" t="s">
        <v>661</v>
      </c>
      <c r="F2458" s="105" t="s">
        <v>911</v>
      </c>
      <c r="I2458" s="103" t="s">
        <v>78</v>
      </c>
      <c r="J2458" s="85">
        <f t="shared" si="77"/>
        <v>2455</v>
      </c>
      <c r="K2458" s="85">
        <f t="shared" si="76"/>
        <v>0</v>
      </c>
    </row>
    <row r="2459" spans="1:11" ht="15.75">
      <c r="A2459" s="100">
        <v>2456</v>
      </c>
      <c r="D2459" s="484">
        <v>162324964</v>
      </c>
      <c r="E2459" s="85" t="s">
        <v>3276</v>
      </c>
      <c r="F2459" s="105" t="s">
        <v>800</v>
      </c>
      <c r="I2459" s="103" t="s">
        <v>78</v>
      </c>
      <c r="J2459" s="85">
        <f t="shared" si="77"/>
        <v>2456</v>
      </c>
      <c r="K2459" s="85">
        <f t="shared" si="76"/>
        <v>0</v>
      </c>
    </row>
    <row r="2460" spans="1:11" ht="15.75">
      <c r="A2460" s="100">
        <v>2457</v>
      </c>
      <c r="D2460" s="484">
        <v>162333833</v>
      </c>
      <c r="E2460" s="85" t="s">
        <v>3277</v>
      </c>
      <c r="F2460" s="105" t="s">
        <v>571</v>
      </c>
      <c r="I2460" s="103" t="s">
        <v>78</v>
      </c>
      <c r="J2460" s="85">
        <f t="shared" si="77"/>
        <v>2457</v>
      </c>
      <c r="K2460" s="85">
        <f t="shared" si="76"/>
        <v>0</v>
      </c>
    </row>
    <row r="2461" spans="1:11" ht="15.75">
      <c r="A2461" s="100">
        <v>2458</v>
      </c>
      <c r="D2461" s="484">
        <v>152324149</v>
      </c>
      <c r="E2461" s="85" t="s">
        <v>1371</v>
      </c>
      <c r="F2461" s="105" t="s">
        <v>246</v>
      </c>
      <c r="I2461" s="103" t="s">
        <v>78</v>
      </c>
      <c r="J2461" s="85">
        <f t="shared" si="77"/>
        <v>2458</v>
      </c>
      <c r="K2461" s="85">
        <f t="shared" si="76"/>
        <v>0</v>
      </c>
    </row>
    <row r="2462" spans="1:11" ht="15.75">
      <c r="A2462" s="100">
        <v>2459</v>
      </c>
      <c r="D2462" s="484">
        <v>162163179</v>
      </c>
      <c r="E2462" s="85" t="s">
        <v>1421</v>
      </c>
      <c r="F2462" s="105" t="s">
        <v>348</v>
      </c>
      <c r="I2462" s="103" t="s">
        <v>78</v>
      </c>
      <c r="J2462" s="85">
        <f t="shared" si="77"/>
        <v>2459</v>
      </c>
      <c r="K2462" s="85">
        <f t="shared" si="76"/>
        <v>0</v>
      </c>
    </row>
    <row r="2463" spans="1:11" ht="15.75">
      <c r="A2463" s="100">
        <v>2460</v>
      </c>
      <c r="D2463" s="484">
        <v>162213324</v>
      </c>
      <c r="E2463" s="85" t="s">
        <v>732</v>
      </c>
      <c r="F2463" s="105" t="s">
        <v>1394</v>
      </c>
      <c r="I2463" s="103" t="s">
        <v>78</v>
      </c>
      <c r="J2463" s="85">
        <f t="shared" si="77"/>
        <v>2460</v>
      </c>
      <c r="K2463" s="85">
        <f t="shared" si="76"/>
        <v>0</v>
      </c>
    </row>
    <row r="2464" spans="1:11" ht="15.75">
      <c r="A2464" s="100">
        <v>2461</v>
      </c>
      <c r="D2464" s="484">
        <v>162256510</v>
      </c>
      <c r="E2464" s="85" t="s">
        <v>281</v>
      </c>
      <c r="F2464" s="105" t="s">
        <v>997</v>
      </c>
      <c r="I2464" s="103" t="s">
        <v>78</v>
      </c>
      <c r="J2464" s="85">
        <f t="shared" si="77"/>
        <v>2461</v>
      </c>
      <c r="K2464" s="85">
        <f t="shared" si="76"/>
        <v>0</v>
      </c>
    </row>
    <row r="2465" spans="1:11" ht="15.75">
      <c r="A2465" s="100">
        <v>2462</v>
      </c>
      <c r="D2465" s="484">
        <v>162333688</v>
      </c>
      <c r="E2465" s="85" t="s">
        <v>1347</v>
      </c>
      <c r="F2465" s="105" t="s">
        <v>1348</v>
      </c>
      <c r="I2465" s="103" t="s">
        <v>78</v>
      </c>
      <c r="J2465" s="85">
        <f t="shared" si="77"/>
        <v>2462</v>
      </c>
      <c r="K2465" s="85">
        <f t="shared" si="76"/>
        <v>0</v>
      </c>
    </row>
    <row r="2466" spans="1:11" ht="15.75">
      <c r="A2466" s="100">
        <v>2463</v>
      </c>
      <c r="D2466" s="484">
        <v>162333690</v>
      </c>
      <c r="E2466" s="85" t="s">
        <v>2188</v>
      </c>
      <c r="F2466" s="105" t="s">
        <v>486</v>
      </c>
      <c r="I2466" s="103" t="s">
        <v>78</v>
      </c>
      <c r="J2466" s="85">
        <f t="shared" si="77"/>
        <v>2463</v>
      </c>
      <c r="K2466" s="85">
        <f t="shared" si="76"/>
        <v>0</v>
      </c>
    </row>
    <row r="2467" spans="1:11" ht="15.75">
      <c r="A2467" s="100">
        <v>2464</v>
      </c>
      <c r="D2467" s="484">
        <v>162524122</v>
      </c>
      <c r="E2467" s="85" t="s">
        <v>2190</v>
      </c>
      <c r="F2467" s="105" t="s">
        <v>486</v>
      </c>
      <c r="I2467" s="103" t="s">
        <v>78</v>
      </c>
      <c r="J2467" s="85">
        <f t="shared" si="77"/>
        <v>2464</v>
      </c>
      <c r="K2467" s="85">
        <f t="shared" si="76"/>
        <v>0</v>
      </c>
    </row>
    <row r="2468" spans="1:11" ht="15.75">
      <c r="A2468" s="100">
        <v>2465</v>
      </c>
      <c r="D2468" s="484">
        <v>162333691</v>
      </c>
      <c r="E2468" s="85" t="s">
        <v>1351</v>
      </c>
      <c r="F2468" s="105" t="s">
        <v>486</v>
      </c>
      <c r="I2468" s="103" t="s">
        <v>78</v>
      </c>
      <c r="J2468" s="85">
        <f t="shared" si="77"/>
        <v>2465</v>
      </c>
      <c r="K2468" s="85">
        <f t="shared" si="76"/>
        <v>0</v>
      </c>
    </row>
    <row r="2469" spans="1:11" ht="15.75">
      <c r="A2469" s="100">
        <v>2466</v>
      </c>
      <c r="D2469" s="484">
        <v>162333692</v>
      </c>
      <c r="E2469" s="85" t="s">
        <v>1496</v>
      </c>
      <c r="F2469" s="105" t="s">
        <v>486</v>
      </c>
      <c r="I2469" s="103" t="s">
        <v>78</v>
      </c>
      <c r="J2469" s="85">
        <f t="shared" si="77"/>
        <v>2466</v>
      </c>
      <c r="K2469" s="85">
        <f t="shared" si="76"/>
        <v>0</v>
      </c>
    </row>
    <row r="2470" spans="1:11" ht="15.75">
      <c r="A2470" s="100">
        <v>2467</v>
      </c>
      <c r="D2470" s="484">
        <v>162333694</v>
      </c>
      <c r="E2470" s="85" t="s">
        <v>1353</v>
      </c>
      <c r="F2470" s="105" t="s">
        <v>486</v>
      </c>
      <c r="I2470" s="103" t="s">
        <v>78</v>
      </c>
      <c r="J2470" s="85">
        <f t="shared" si="77"/>
        <v>2467</v>
      </c>
      <c r="K2470" s="85">
        <f t="shared" si="76"/>
        <v>0</v>
      </c>
    </row>
    <row r="2471" spans="1:11" ht="15.75">
      <c r="A2471" s="100">
        <v>2468</v>
      </c>
      <c r="D2471" s="484">
        <v>162333695</v>
      </c>
      <c r="E2471" s="85" t="s">
        <v>475</v>
      </c>
      <c r="F2471" s="105" t="s">
        <v>486</v>
      </c>
      <c r="I2471" s="103" t="s">
        <v>78</v>
      </c>
      <c r="J2471" s="85">
        <f t="shared" si="77"/>
        <v>2468</v>
      </c>
      <c r="K2471" s="85">
        <f t="shared" si="76"/>
        <v>0</v>
      </c>
    </row>
    <row r="2472" spans="1:11" ht="15.75">
      <c r="A2472" s="100">
        <v>2469</v>
      </c>
      <c r="D2472" s="484">
        <v>162333696</v>
      </c>
      <c r="E2472" s="85" t="s">
        <v>1398</v>
      </c>
      <c r="F2472" s="105" t="s">
        <v>2668</v>
      </c>
      <c r="I2472" s="103" t="s">
        <v>78</v>
      </c>
      <c r="J2472" s="85">
        <f t="shared" si="77"/>
        <v>2469</v>
      </c>
      <c r="K2472" s="85">
        <f t="shared" si="76"/>
        <v>0</v>
      </c>
    </row>
    <row r="2473" spans="1:11" ht="15.75">
      <c r="A2473" s="100">
        <v>2470</v>
      </c>
      <c r="D2473" s="484">
        <v>162333699</v>
      </c>
      <c r="E2473" s="85" t="s">
        <v>350</v>
      </c>
      <c r="F2473" s="105" t="s">
        <v>1355</v>
      </c>
      <c r="I2473" s="103" t="s">
        <v>78</v>
      </c>
      <c r="J2473" s="85">
        <f t="shared" si="77"/>
        <v>2470</v>
      </c>
      <c r="K2473" s="85">
        <f t="shared" si="76"/>
        <v>0</v>
      </c>
    </row>
    <row r="2474" spans="1:11" ht="15.75">
      <c r="A2474" s="100">
        <v>2471</v>
      </c>
      <c r="D2474" s="484">
        <v>162333700</v>
      </c>
      <c r="E2474" s="85" t="s">
        <v>1402</v>
      </c>
      <c r="F2474" s="105" t="s">
        <v>1298</v>
      </c>
      <c r="I2474" s="103" t="s">
        <v>78</v>
      </c>
      <c r="J2474" s="85">
        <f t="shared" si="77"/>
        <v>2471</v>
      </c>
      <c r="K2474" s="85">
        <f t="shared" si="76"/>
        <v>0</v>
      </c>
    </row>
    <row r="2475" spans="1:11" ht="15.75">
      <c r="A2475" s="100">
        <v>2472</v>
      </c>
      <c r="D2475" s="484">
        <v>162333702</v>
      </c>
      <c r="E2475" s="85" t="s">
        <v>1356</v>
      </c>
      <c r="F2475" s="105" t="s">
        <v>417</v>
      </c>
      <c r="I2475" s="103" t="s">
        <v>78</v>
      </c>
      <c r="J2475" s="85">
        <f t="shared" si="77"/>
        <v>2472</v>
      </c>
      <c r="K2475" s="85">
        <f t="shared" si="76"/>
        <v>0</v>
      </c>
    </row>
    <row r="2476" spans="1:11" ht="15.75">
      <c r="A2476" s="100">
        <v>2473</v>
      </c>
      <c r="D2476" s="484">
        <v>162333703</v>
      </c>
      <c r="E2476" s="85" t="s">
        <v>1371</v>
      </c>
      <c r="F2476" s="105" t="s">
        <v>184</v>
      </c>
      <c r="I2476" s="103" t="s">
        <v>78</v>
      </c>
      <c r="J2476" s="85">
        <f t="shared" si="77"/>
        <v>2473</v>
      </c>
      <c r="K2476" s="85">
        <f t="shared" si="76"/>
        <v>0</v>
      </c>
    </row>
    <row r="2477" spans="1:11" ht="15.75">
      <c r="A2477" s="100">
        <v>2474</v>
      </c>
      <c r="D2477" s="484">
        <v>162333705</v>
      </c>
      <c r="E2477" s="85" t="s">
        <v>2191</v>
      </c>
      <c r="F2477" s="105" t="s">
        <v>424</v>
      </c>
      <c r="I2477" s="103" t="s">
        <v>78</v>
      </c>
      <c r="J2477" s="85">
        <f t="shared" si="77"/>
        <v>2474</v>
      </c>
      <c r="K2477" s="85">
        <f t="shared" si="76"/>
        <v>0</v>
      </c>
    </row>
    <row r="2478" spans="1:11" ht="15.75">
      <c r="A2478" s="100">
        <v>2475</v>
      </c>
      <c r="D2478" s="484">
        <v>162333706</v>
      </c>
      <c r="E2478" s="85" t="s">
        <v>1357</v>
      </c>
      <c r="F2478" s="105" t="s">
        <v>424</v>
      </c>
      <c r="I2478" s="103" t="s">
        <v>78</v>
      </c>
      <c r="J2478" s="85">
        <f t="shared" si="77"/>
        <v>2475</v>
      </c>
      <c r="K2478" s="85">
        <f t="shared" si="76"/>
        <v>0</v>
      </c>
    </row>
    <row r="2479" spans="1:11" ht="15.75">
      <c r="A2479" s="100">
        <v>2476</v>
      </c>
      <c r="D2479" s="484">
        <v>162333707</v>
      </c>
      <c r="E2479" s="85" t="s">
        <v>1024</v>
      </c>
      <c r="F2479" s="105" t="s">
        <v>1406</v>
      </c>
      <c r="I2479" s="103" t="s">
        <v>78</v>
      </c>
      <c r="J2479" s="85">
        <f t="shared" si="77"/>
        <v>2476</v>
      </c>
      <c r="K2479" s="85">
        <f t="shared" si="76"/>
        <v>0</v>
      </c>
    </row>
    <row r="2480" spans="1:11" ht="15.75">
      <c r="A2480" s="100">
        <v>2477</v>
      </c>
      <c r="D2480" s="484">
        <v>162333709</v>
      </c>
      <c r="E2480" s="85" t="s">
        <v>1629</v>
      </c>
      <c r="F2480" s="105" t="s">
        <v>323</v>
      </c>
      <c r="I2480" s="103" t="s">
        <v>78</v>
      </c>
      <c r="J2480" s="85">
        <f t="shared" si="77"/>
        <v>2477</v>
      </c>
      <c r="K2480" s="85">
        <f t="shared" si="76"/>
        <v>0</v>
      </c>
    </row>
    <row r="2481" spans="1:11" ht="15.75">
      <c r="A2481" s="100">
        <v>2478</v>
      </c>
      <c r="D2481" s="484">
        <v>162333710</v>
      </c>
      <c r="E2481" s="85" t="s">
        <v>2192</v>
      </c>
      <c r="F2481" s="105" t="s">
        <v>323</v>
      </c>
      <c r="I2481" s="103" t="s">
        <v>78</v>
      </c>
      <c r="J2481" s="85">
        <f t="shared" si="77"/>
        <v>2478</v>
      </c>
      <c r="K2481" s="85">
        <f t="shared" si="76"/>
        <v>0</v>
      </c>
    </row>
    <row r="2482" spans="1:11" ht="15.75">
      <c r="A2482" s="100">
        <v>2479</v>
      </c>
      <c r="D2482" s="484">
        <v>162333711</v>
      </c>
      <c r="E2482" s="85" t="s">
        <v>983</v>
      </c>
      <c r="F2482" s="105" t="s">
        <v>115</v>
      </c>
      <c r="I2482" s="103" t="s">
        <v>78</v>
      </c>
      <c r="J2482" s="85">
        <f t="shared" si="77"/>
        <v>2479</v>
      </c>
      <c r="K2482" s="85">
        <f t="shared" si="76"/>
        <v>0</v>
      </c>
    </row>
    <row r="2483" spans="1:11" ht="15.75">
      <c r="A2483" s="100">
        <v>2480</v>
      </c>
      <c r="D2483" s="484">
        <v>162333712</v>
      </c>
      <c r="E2483" s="85" t="s">
        <v>1359</v>
      </c>
      <c r="F2483" s="105" t="s">
        <v>328</v>
      </c>
      <c r="I2483" s="103" t="s">
        <v>78</v>
      </c>
      <c r="J2483" s="85">
        <f t="shared" si="77"/>
        <v>2480</v>
      </c>
      <c r="K2483" s="85">
        <f t="shared" si="76"/>
        <v>0</v>
      </c>
    </row>
    <row r="2484" spans="1:11" ht="15.75">
      <c r="A2484" s="100">
        <v>2481</v>
      </c>
      <c r="D2484" s="484">
        <v>162333714</v>
      </c>
      <c r="E2484" s="85" t="s">
        <v>281</v>
      </c>
      <c r="F2484" s="105" t="s">
        <v>504</v>
      </c>
      <c r="I2484" s="103" t="s">
        <v>78</v>
      </c>
      <c r="J2484" s="85">
        <f t="shared" si="77"/>
        <v>2481</v>
      </c>
      <c r="K2484" s="85">
        <f t="shared" si="76"/>
        <v>0</v>
      </c>
    </row>
    <row r="2485" spans="1:11" ht="15.75">
      <c r="A2485" s="100">
        <v>2482</v>
      </c>
      <c r="D2485" s="484">
        <v>162333715</v>
      </c>
      <c r="E2485" s="85" t="s">
        <v>580</v>
      </c>
      <c r="F2485" s="105" t="s">
        <v>1754</v>
      </c>
      <c r="I2485" s="103" t="s">
        <v>78</v>
      </c>
      <c r="J2485" s="85">
        <f t="shared" si="77"/>
        <v>2482</v>
      </c>
      <c r="K2485" s="85">
        <f t="shared" si="76"/>
        <v>0</v>
      </c>
    </row>
    <row r="2486" spans="1:11" ht="15.75">
      <c r="A2486" s="100">
        <v>2483</v>
      </c>
      <c r="D2486" s="484">
        <v>162333716</v>
      </c>
      <c r="E2486" s="85" t="s">
        <v>1358</v>
      </c>
      <c r="F2486" s="105" t="s">
        <v>1754</v>
      </c>
      <c r="I2486" s="103" t="s">
        <v>78</v>
      </c>
      <c r="J2486" s="85">
        <f t="shared" si="77"/>
        <v>2483</v>
      </c>
      <c r="K2486" s="85">
        <f t="shared" si="76"/>
        <v>0</v>
      </c>
    </row>
    <row r="2487" spans="1:11" ht="15.75">
      <c r="A2487" s="100">
        <v>2484</v>
      </c>
      <c r="D2487" s="484">
        <v>162333717</v>
      </c>
      <c r="E2487" s="85" t="s">
        <v>2193</v>
      </c>
      <c r="F2487" s="105" t="s">
        <v>428</v>
      </c>
      <c r="I2487" s="103" t="s">
        <v>78</v>
      </c>
      <c r="J2487" s="85">
        <f t="shared" si="77"/>
        <v>2484</v>
      </c>
      <c r="K2487" s="85">
        <f t="shared" si="76"/>
        <v>0</v>
      </c>
    </row>
    <row r="2488" spans="1:11" ht="15.75">
      <c r="A2488" s="100">
        <v>2485</v>
      </c>
      <c r="D2488" s="484">
        <v>162333722</v>
      </c>
      <c r="E2488" s="85" t="s">
        <v>1410</v>
      </c>
      <c r="F2488" s="105" t="s">
        <v>1411</v>
      </c>
      <c r="I2488" s="103" t="s">
        <v>78</v>
      </c>
      <c r="J2488" s="85">
        <f t="shared" si="77"/>
        <v>2485</v>
      </c>
      <c r="K2488" s="85">
        <f t="shared" si="76"/>
        <v>0</v>
      </c>
    </row>
    <row r="2489" spans="1:11" ht="15.75">
      <c r="A2489" s="100">
        <v>2486</v>
      </c>
      <c r="D2489" s="484">
        <v>162333723</v>
      </c>
      <c r="E2489" s="85" t="s">
        <v>281</v>
      </c>
      <c r="F2489" s="105" t="s">
        <v>1362</v>
      </c>
      <c r="I2489" s="103" t="s">
        <v>78</v>
      </c>
      <c r="J2489" s="85">
        <f t="shared" si="77"/>
        <v>2486</v>
      </c>
      <c r="K2489" s="85">
        <f t="shared" si="76"/>
        <v>0</v>
      </c>
    </row>
    <row r="2490" spans="1:11" ht="15.75">
      <c r="A2490" s="100">
        <v>2487</v>
      </c>
      <c r="D2490" s="484">
        <v>162333724</v>
      </c>
      <c r="E2490" s="85" t="s">
        <v>248</v>
      </c>
      <c r="F2490" s="105" t="s">
        <v>1261</v>
      </c>
      <c r="I2490" s="103" t="s">
        <v>78</v>
      </c>
      <c r="J2490" s="85">
        <f t="shared" si="77"/>
        <v>2487</v>
      </c>
      <c r="K2490" s="85">
        <f t="shared" si="76"/>
        <v>0</v>
      </c>
    </row>
    <row r="2491" spans="1:11" ht="15.75">
      <c r="A2491" s="100">
        <v>2488</v>
      </c>
      <c r="D2491" s="484">
        <v>162333725</v>
      </c>
      <c r="E2491" s="85" t="s">
        <v>281</v>
      </c>
      <c r="F2491" s="105" t="s">
        <v>146</v>
      </c>
      <c r="I2491" s="103" t="s">
        <v>78</v>
      </c>
      <c r="J2491" s="85">
        <f t="shared" si="77"/>
        <v>2488</v>
      </c>
      <c r="K2491" s="85">
        <f t="shared" si="76"/>
        <v>0</v>
      </c>
    </row>
    <row r="2492" spans="1:11" ht="15.75">
      <c r="A2492" s="100">
        <v>2489</v>
      </c>
      <c r="D2492" s="484">
        <v>162333726</v>
      </c>
      <c r="E2492" s="85" t="s">
        <v>330</v>
      </c>
      <c r="F2492" s="105" t="s">
        <v>437</v>
      </c>
      <c r="I2492" s="103" t="s">
        <v>78</v>
      </c>
      <c r="J2492" s="85">
        <f t="shared" si="77"/>
        <v>2489</v>
      </c>
      <c r="K2492" s="85">
        <f t="shared" si="76"/>
        <v>0</v>
      </c>
    </row>
    <row r="2493" spans="1:11" ht="15.75">
      <c r="A2493" s="100">
        <v>2490</v>
      </c>
      <c r="D2493" s="484">
        <v>162333729</v>
      </c>
      <c r="E2493" s="85" t="s">
        <v>1364</v>
      </c>
      <c r="F2493" s="105" t="s">
        <v>437</v>
      </c>
      <c r="I2493" s="103" t="s">
        <v>78</v>
      </c>
      <c r="J2493" s="85">
        <f t="shared" si="77"/>
        <v>2490</v>
      </c>
      <c r="K2493" s="85">
        <f t="shared" si="76"/>
        <v>0</v>
      </c>
    </row>
    <row r="2494" spans="1:11" ht="15.75">
      <c r="A2494" s="100">
        <v>2491</v>
      </c>
      <c r="D2494" s="484">
        <v>162333731</v>
      </c>
      <c r="E2494" s="85" t="s">
        <v>1366</v>
      </c>
      <c r="F2494" s="105" t="s">
        <v>1367</v>
      </c>
      <c r="I2494" s="103" t="s">
        <v>78</v>
      </c>
      <c r="J2494" s="85">
        <f t="shared" si="77"/>
        <v>2491</v>
      </c>
      <c r="K2494" s="85">
        <f t="shared" si="76"/>
        <v>0</v>
      </c>
    </row>
    <row r="2495" spans="1:11" ht="15.75">
      <c r="A2495" s="100">
        <v>2492</v>
      </c>
      <c r="D2495" s="484">
        <v>162333732</v>
      </c>
      <c r="E2495" s="85" t="s">
        <v>2194</v>
      </c>
      <c r="F2495" s="105" t="s">
        <v>221</v>
      </c>
      <c r="I2495" s="103" t="s">
        <v>78</v>
      </c>
      <c r="J2495" s="85">
        <f t="shared" si="77"/>
        <v>2492</v>
      </c>
      <c r="K2495" s="85">
        <f t="shared" si="76"/>
        <v>0</v>
      </c>
    </row>
    <row r="2496" spans="1:11" ht="15.75">
      <c r="A2496" s="100">
        <v>2493</v>
      </c>
      <c r="D2496" s="484">
        <v>162333735</v>
      </c>
      <c r="E2496" s="85" t="s">
        <v>1369</v>
      </c>
      <c r="F2496" s="105" t="s">
        <v>238</v>
      </c>
      <c r="I2496" s="103" t="s">
        <v>78</v>
      </c>
      <c r="J2496" s="85">
        <f t="shared" si="77"/>
        <v>2493</v>
      </c>
      <c r="K2496" s="85">
        <f t="shared" si="76"/>
        <v>0</v>
      </c>
    </row>
    <row r="2497" spans="1:11" ht="15.75">
      <c r="A2497" s="100">
        <v>2494</v>
      </c>
      <c r="D2497" s="484">
        <v>162333736</v>
      </c>
      <c r="E2497" s="85" t="s">
        <v>2195</v>
      </c>
      <c r="F2497" s="105" t="s">
        <v>238</v>
      </c>
      <c r="I2497" s="103" t="s">
        <v>78</v>
      </c>
      <c r="J2497" s="85">
        <f t="shared" si="77"/>
        <v>2494</v>
      </c>
      <c r="K2497" s="85">
        <f t="shared" si="76"/>
        <v>0</v>
      </c>
    </row>
    <row r="2498" spans="1:11" ht="15.75">
      <c r="A2498" s="100">
        <v>2495</v>
      </c>
      <c r="D2498" s="484">
        <v>162333737</v>
      </c>
      <c r="E2498" s="85" t="s">
        <v>1414</v>
      </c>
      <c r="F2498" s="105" t="s">
        <v>238</v>
      </c>
      <c r="I2498" s="103" t="s">
        <v>78</v>
      </c>
      <c r="J2498" s="85">
        <f t="shared" si="77"/>
        <v>2495</v>
      </c>
      <c r="K2498" s="85">
        <f t="shared" si="76"/>
        <v>0</v>
      </c>
    </row>
    <row r="2499" spans="1:11" ht="15.75">
      <c r="A2499" s="100">
        <v>2496</v>
      </c>
      <c r="D2499" s="484">
        <v>162333738</v>
      </c>
      <c r="E2499" s="85" t="s">
        <v>272</v>
      </c>
      <c r="F2499" s="105" t="s">
        <v>238</v>
      </c>
      <c r="I2499" s="103" t="s">
        <v>78</v>
      </c>
      <c r="J2499" s="85">
        <f t="shared" si="77"/>
        <v>2496</v>
      </c>
      <c r="K2499" s="85">
        <f t="shared" si="76"/>
        <v>0</v>
      </c>
    </row>
    <row r="2500" spans="1:11" ht="15.75">
      <c r="A2500" s="100">
        <v>2497</v>
      </c>
      <c r="D2500" s="484">
        <v>162333745</v>
      </c>
      <c r="E2500" s="85" t="s">
        <v>210</v>
      </c>
      <c r="F2500" s="105" t="s">
        <v>2196</v>
      </c>
      <c r="I2500" s="103" t="s">
        <v>78</v>
      </c>
      <c r="J2500" s="85">
        <f t="shared" si="77"/>
        <v>2497</v>
      </c>
      <c r="K2500" s="85">
        <f t="shared" ref="K2500:K2563" si="78">COUNTIF($D$4:$D$889,D2500)</f>
        <v>0</v>
      </c>
    </row>
    <row r="2501" spans="1:11" ht="15.75">
      <c r="A2501" s="100">
        <v>2498</v>
      </c>
      <c r="D2501" s="484">
        <v>162333746</v>
      </c>
      <c r="E2501" s="85" t="s">
        <v>1417</v>
      </c>
      <c r="F2501" s="105" t="s">
        <v>1418</v>
      </c>
      <c r="I2501" s="103" t="s">
        <v>78</v>
      </c>
      <c r="J2501" s="85">
        <f t="shared" ref="J2501:J2564" si="79">IF(H2501&lt;&gt;H2500,1,J2500+1)</f>
        <v>2498</v>
      </c>
      <c r="K2501" s="85">
        <f t="shared" si="78"/>
        <v>0</v>
      </c>
    </row>
    <row r="2502" spans="1:11" ht="15.75">
      <c r="A2502" s="100">
        <v>2499</v>
      </c>
      <c r="D2502" s="484">
        <v>162333748</v>
      </c>
      <c r="E2502" s="85" t="s">
        <v>1356</v>
      </c>
      <c r="F2502" s="105" t="s">
        <v>139</v>
      </c>
      <c r="I2502" s="103" t="s">
        <v>78</v>
      </c>
      <c r="J2502" s="85">
        <f t="shared" si="79"/>
        <v>2499</v>
      </c>
      <c r="K2502" s="85">
        <f t="shared" si="78"/>
        <v>0</v>
      </c>
    </row>
    <row r="2503" spans="1:11" ht="15.75">
      <c r="A2503" s="100">
        <v>2500</v>
      </c>
      <c r="D2503" s="484">
        <v>162333749</v>
      </c>
      <c r="E2503" s="85" t="s">
        <v>1373</v>
      </c>
      <c r="F2503" s="105" t="s">
        <v>696</v>
      </c>
      <c r="I2503" s="103" t="s">
        <v>78</v>
      </c>
      <c r="J2503" s="85">
        <f t="shared" si="79"/>
        <v>2500</v>
      </c>
      <c r="K2503" s="85">
        <f t="shared" si="78"/>
        <v>0</v>
      </c>
    </row>
    <row r="2504" spans="1:11" ht="15.75">
      <c r="A2504" s="100">
        <v>2501</v>
      </c>
      <c r="D2504" s="484">
        <v>162333751</v>
      </c>
      <c r="E2504" s="85" t="s">
        <v>198</v>
      </c>
      <c r="F2504" s="105" t="s">
        <v>453</v>
      </c>
      <c r="I2504" s="103" t="s">
        <v>78</v>
      </c>
      <c r="J2504" s="85">
        <f t="shared" si="79"/>
        <v>2501</v>
      </c>
      <c r="K2504" s="85">
        <f t="shared" si="78"/>
        <v>0</v>
      </c>
    </row>
    <row r="2505" spans="1:11" ht="15.75">
      <c r="A2505" s="100">
        <v>2502</v>
      </c>
      <c r="D2505" s="484">
        <v>162333752</v>
      </c>
      <c r="E2505" s="85" t="s">
        <v>1374</v>
      </c>
      <c r="F2505" s="105" t="s">
        <v>453</v>
      </c>
      <c r="I2505" s="103" t="s">
        <v>78</v>
      </c>
      <c r="J2505" s="85">
        <f t="shared" si="79"/>
        <v>2502</v>
      </c>
      <c r="K2505" s="85">
        <f t="shared" si="78"/>
        <v>0</v>
      </c>
    </row>
    <row r="2506" spans="1:11" ht="15.75">
      <c r="A2506" s="100">
        <v>2503</v>
      </c>
      <c r="D2506" s="484">
        <v>162333753</v>
      </c>
      <c r="E2506" s="85" t="s">
        <v>198</v>
      </c>
      <c r="F2506" s="105" t="s">
        <v>453</v>
      </c>
      <c r="I2506" s="103" t="s">
        <v>78</v>
      </c>
      <c r="J2506" s="85">
        <f t="shared" si="79"/>
        <v>2503</v>
      </c>
      <c r="K2506" s="85">
        <f t="shared" si="78"/>
        <v>0</v>
      </c>
    </row>
    <row r="2507" spans="1:11" ht="15.75">
      <c r="A2507" s="100">
        <v>2504</v>
      </c>
      <c r="D2507" s="484">
        <v>162333754</v>
      </c>
      <c r="E2507" s="85" t="s">
        <v>198</v>
      </c>
      <c r="F2507" s="105" t="s">
        <v>455</v>
      </c>
      <c r="I2507" s="103" t="s">
        <v>78</v>
      </c>
      <c r="J2507" s="85">
        <f t="shared" si="79"/>
        <v>2504</v>
      </c>
      <c r="K2507" s="85">
        <f t="shared" si="78"/>
        <v>0</v>
      </c>
    </row>
    <row r="2508" spans="1:11" ht="15.75">
      <c r="A2508" s="100">
        <v>2505</v>
      </c>
      <c r="D2508" s="484">
        <v>162333755</v>
      </c>
      <c r="E2508" s="85" t="s">
        <v>1376</v>
      </c>
      <c r="F2508" s="105" t="s">
        <v>767</v>
      </c>
      <c r="I2508" s="103" t="s">
        <v>78</v>
      </c>
      <c r="J2508" s="85">
        <f t="shared" si="79"/>
        <v>2505</v>
      </c>
      <c r="K2508" s="85">
        <f t="shared" si="78"/>
        <v>0</v>
      </c>
    </row>
    <row r="2509" spans="1:11" ht="15.75">
      <c r="A2509" s="100">
        <v>2506</v>
      </c>
      <c r="D2509" s="484">
        <v>162333756</v>
      </c>
      <c r="E2509" s="85" t="s">
        <v>2197</v>
      </c>
      <c r="F2509" s="105" t="s">
        <v>767</v>
      </c>
      <c r="I2509" s="103" t="s">
        <v>78</v>
      </c>
      <c r="J2509" s="85">
        <f t="shared" si="79"/>
        <v>2506</v>
      </c>
      <c r="K2509" s="85">
        <f t="shared" si="78"/>
        <v>0</v>
      </c>
    </row>
    <row r="2510" spans="1:11" ht="15.75">
      <c r="A2510" s="100">
        <v>2507</v>
      </c>
      <c r="D2510" s="484">
        <v>162333760</v>
      </c>
      <c r="E2510" s="85" t="s">
        <v>529</v>
      </c>
      <c r="F2510" s="105" t="s">
        <v>629</v>
      </c>
      <c r="I2510" s="103" t="s">
        <v>78</v>
      </c>
      <c r="J2510" s="85">
        <f t="shared" si="79"/>
        <v>2507</v>
      </c>
      <c r="K2510" s="85">
        <f t="shared" si="78"/>
        <v>0</v>
      </c>
    </row>
    <row r="2511" spans="1:11" ht="15.75">
      <c r="A2511" s="100">
        <v>2508</v>
      </c>
      <c r="D2511" s="484">
        <v>162333763</v>
      </c>
      <c r="E2511" s="85" t="s">
        <v>1377</v>
      </c>
      <c r="F2511" s="105" t="s">
        <v>464</v>
      </c>
      <c r="I2511" s="103" t="s">
        <v>78</v>
      </c>
      <c r="J2511" s="85">
        <f t="shared" si="79"/>
        <v>2508</v>
      </c>
      <c r="K2511" s="85">
        <f t="shared" si="78"/>
        <v>0</v>
      </c>
    </row>
    <row r="2512" spans="1:11" ht="15.75">
      <c r="A2512" s="100">
        <v>2509</v>
      </c>
      <c r="D2512" s="484">
        <v>162333764</v>
      </c>
      <c r="E2512" s="85" t="s">
        <v>2200</v>
      </c>
      <c r="F2512" s="105" t="s">
        <v>254</v>
      </c>
      <c r="I2512" s="103" t="s">
        <v>78</v>
      </c>
      <c r="J2512" s="85">
        <f t="shared" si="79"/>
        <v>2509</v>
      </c>
      <c r="K2512" s="85">
        <f t="shared" si="78"/>
        <v>0</v>
      </c>
    </row>
    <row r="2513" spans="1:11" ht="15.75">
      <c r="A2513" s="100">
        <v>2510</v>
      </c>
      <c r="D2513" s="484">
        <v>162333767</v>
      </c>
      <c r="E2513" s="85" t="s">
        <v>2201</v>
      </c>
      <c r="F2513" s="105" t="s">
        <v>1633</v>
      </c>
      <c r="I2513" s="103" t="s">
        <v>78</v>
      </c>
      <c r="J2513" s="85">
        <f t="shared" si="79"/>
        <v>2510</v>
      </c>
      <c r="K2513" s="85">
        <f t="shared" si="78"/>
        <v>0</v>
      </c>
    </row>
    <row r="2514" spans="1:11" ht="15.75">
      <c r="A2514" s="100">
        <v>2511</v>
      </c>
      <c r="D2514" s="484">
        <v>162333768</v>
      </c>
      <c r="E2514" s="85" t="s">
        <v>1378</v>
      </c>
      <c r="F2514" s="105" t="s">
        <v>839</v>
      </c>
      <c r="I2514" s="103" t="s">
        <v>78</v>
      </c>
      <c r="J2514" s="85">
        <f t="shared" si="79"/>
        <v>2511</v>
      </c>
      <c r="K2514" s="85">
        <f t="shared" si="78"/>
        <v>0</v>
      </c>
    </row>
    <row r="2515" spans="1:11" ht="15.75">
      <c r="A2515" s="100">
        <v>2512</v>
      </c>
      <c r="D2515" s="484">
        <v>162333770</v>
      </c>
      <c r="E2515" s="85" t="s">
        <v>1379</v>
      </c>
      <c r="F2515" s="105" t="s">
        <v>262</v>
      </c>
      <c r="I2515" s="103" t="s">
        <v>78</v>
      </c>
      <c r="J2515" s="85">
        <f t="shared" si="79"/>
        <v>2512</v>
      </c>
      <c r="K2515" s="85">
        <f t="shared" si="78"/>
        <v>0</v>
      </c>
    </row>
    <row r="2516" spans="1:11" ht="15.75">
      <c r="A2516" s="100">
        <v>2513</v>
      </c>
      <c r="D2516" s="484">
        <v>162333773</v>
      </c>
      <c r="E2516" s="85" t="s">
        <v>3278</v>
      </c>
      <c r="F2516" s="105" t="s">
        <v>121</v>
      </c>
      <c r="I2516" s="103" t="s">
        <v>78</v>
      </c>
      <c r="J2516" s="85">
        <f t="shared" si="79"/>
        <v>2513</v>
      </c>
      <c r="K2516" s="85">
        <f t="shared" si="78"/>
        <v>0</v>
      </c>
    </row>
    <row r="2517" spans="1:11" ht="15.75">
      <c r="A2517" s="100">
        <v>2514</v>
      </c>
      <c r="D2517" s="484">
        <v>162333774</v>
      </c>
      <c r="E2517" s="85" t="s">
        <v>1381</v>
      </c>
      <c r="F2517" s="105" t="s">
        <v>121</v>
      </c>
      <c r="I2517" s="103" t="s">
        <v>78</v>
      </c>
      <c r="J2517" s="85">
        <f t="shared" si="79"/>
        <v>2514</v>
      </c>
      <c r="K2517" s="85">
        <f t="shared" si="78"/>
        <v>0</v>
      </c>
    </row>
    <row r="2518" spans="1:11" ht="15.75">
      <c r="A2518" s="100">
        <v>2515</v>
      </c>
      <c r="D2518" s="484">
        <v>162333777</v>
      </c>
      <c r="E2518" s="85" t="s">
        <v>2202</v>
      </c>
      <c r="F2518" s="105" t="s">
        <v>361</v>
      </c>
      <c r="I2518" s="103" t="s">
        <v>78</v>
      </c>
      <c r="J2518" s="85">
        <f t="shared" si="79"/>
        <v>2515</v>
      </c>
      <c r="K2518" s="85">
        <f t="shared" si="78"/>
        <v>0</v>
      </c>
    </row>
    <row r="2519" spans="1:11" ht="15.75">
      <c r="A2519" s="100">
        <v>2516</v>
      </c>
      <c r="D2519" s="484">
        <v>162333781</v>
      </c>
      <c r="E2519" s="85" t="s">
        <v>621</v>
      </c>
      <c r="F2519" s="105" t="s">
        <v>2063</v>
      </c>
      <c r="I2519" s="103" t="s">
        <v>78</v>
      </c>
      <c r="J2519" s="85">
        <f t="shared" si="79"/>
        <v>2516</v>
      </c>
      <c r="K2519" s="85">
        <f t="shared" si="78"/>
        <v>0</v>
      </c>
    </row>
    <row r="2520" spans="1:11" ht="15.75">
      <c r="A2520" s="100">
        <v>2517</v>
      </c>
      <c r="D2520" s="484">
        <v>162524308</v>
      </c>
      <c r="E2520" s="85" t="s">
        <v>3279</v>
      </c>
      <c r="F2520" s="105" t="s">
        <v>532</v>
      </c>
      <c r="I2520" s="103" t="s">
        <v>78</v>
      </c>
      <c r="J2520" s="85">
        <f t="shared" si="79"/>
        <v>2517</v>
      </c>
      <c r="K2520" s="85">
        <f t="shared" si="78"/>
        <v>0</v>
      </c>
    </row>
    <row r="2521" spans="1:11" ht="15.75">
      <c r="A2521" s="100">
        <v>2518</v>
      </c>
      <c r="D2521" s="484">
        <v>162333782</v>
      </c>
      <c r="E2521" s="85" t="s">
        <v>1426</v>
      </c>
      <c r="F2521" s="105" t="s">
        <v>1327</v>
      </c>
      <c r="I2521" s="103" t="s">
        <v>78</v>
      </c>
      <c r="J2521" s="85">
        <f t="shared" si="79"/>
        <v>2518</v>
      </c>
      <c r="K2521" s="85">
        <f t="shared" si="78"/>
        <v>0</v>
      </c>
    </row>
    <row r="2522" spans="1:11" ht="15.75">
      <c r="A2522" s="100">
        <v>2519</v>
      </c>
      <c r="D2522" s="484">
        <v>162333785</v>
      </c>
      <c r="E2522" s="85" t="s">
        <v>743</v>
      </c>
      <c r="F2522" s="105" t="s">
        <v>379</v>
      </c>
      <c r="I2522" s="103" t="s">
        <v>78</v>
      </c>
      <c r="J2522" s="85">
        <f t="shared" si="79"/>
        <v>2519</v>
      </c>
      <c r="K2522" s="85">
        <f t="shared" si="78"/>
        <v>0</v>
      </c>
    </row>
    <row r="2523" spans="1:11" ht="15.75">
      <c r="A2523" s="100">
        <v>2520</v>
      </c>
      <c r="D2523" s="484">
        <v>162333787</v>
      </c>
      <c r="E2523" s="85" t="s">
        <v>250</v>
      </c>
      <c r="F2523" s="105" t="s">
        <v>379</v>
      </c>
      <c r="I2523" s="103" t="s">
        <v>78</v>
      </c>
      <c r="J2523" s="85">
        <f t="shared" si="79"/>
        <v>2520</v>
      </c>
      <c r="K2523" s="85">
        <f t="shared" si="78"/>
        <v>0</v>
      </c>
    </row>
    <row r="2524" spans="1:11" ht="15.75">
      <c r="A2524" s="100">
        <v>2521</v>
      </c>
      <c r="D2524" s="484">
        <v>162333789</v>
      </c>
      <c r="E2524" s="85" t="s">
        <v>1384</v>
      </c>
      <c r="F2524" s="105" t="s">
        <v>1284</v>
      </c>
      <c r="I2524" s="103" t="s">
        <v>78</v>
      </c>
      <c r="J2524" s="85">
        <f t="shared" si="79"/>
        <v>2521</v>
      </c>
      <c r="K2524" s="85">
        <f t="shared" si="78"/>
        <v>0</v>
      </c>
    </row>
    <row r="2525" spans="1:11" ht="15.75">
      <c r="A2525" s="100">
        <v>2522</v>
      </c>
      <c r="D2525" s="484">
        <v>162333790</v>
      </c>
      <c r="E2525" s="85" t="s">
        <v>2208</v>
      </c>
      <c r="F2525" s="105" t="s">
        <v>1284</v>
      </c>
      <c r="I2525" s="103" t="s">
        <v>78</v>
      </c>
      <c r="J2525" s="85">
        <f t="shared" si="79"/>
        <v>2522</v>
      </c>
      <c r="K2525" s="85">
        <f t="shared" si="78"/>
        <v>0</v>
      </c>
    </row>
    <row r="2526" spans="1:11" ht="15.75">
      <c r="A2526" s="100">
        <v>2523</v>
      </c>
      <c r="D2526" s="484">
        <v>162333791</v>
      </c>
      <c r="E2526" s="85" t="s">
        <v>2209</v>
      </c>
      <c r="F2526" s="105" t="s">
        <v>2210</v>
      </c>
      <c r="I2526" s="103" t="s">
        <v>78</v>
      </c>
      <c r="J2526" s="85">
        <f t="shared" si="79"/>
        <v>2523</v>
      </c>
      <c r="K2526" s="85">
        <f t="shared" si="78"/>
        <v>0</v>
      </c>
    </row>
    <row r="2527" spans="1:11" ht="15.75">
      <c r="A2527" s="100">
        <v>2524</v>
      </c>
      <c r="D2527" s="484">
        <v>162333792</v>
      </c>
      <c r="E2527" s="85" t="s">
        <v>1010</v>
      </c>
      <c r="F2527" s="105" t="s">
        <v>642</v>
      </c>
      <c r="I2527" s="103" t="s">
        <v>78</v>
      </c>
      <c r="J2527" s="85">
        <f t="shared" si="79"/>
        <v>2524</v>
      </c>
      <c r="K2527" s="85">
        <f t="shared" si="78"/>
        <v>0</v>
      </c>
    </row>
    <row r="2528" spans="1:11" ht="15.75">
      <c r="A2528" s="100">
        <v>2525</v>
      </c>
      <c r="D2528" s="484">
        <v>162333793</v>
      </c>
      <c r="E2528" s="85" t="s">
        <v>2212</v>
      </c>
      <c r="F2528" s="105" t="s">
        <v>546</v>
      </c>
      <c r="I2528" s="103" t="s">
        <v>78</v>
      </c>
      <c r="J2528" s="85">
        <f t="shared" si="79"/>
        <v>2525</v>
      </c>
      <c r="K2528" s="85">
        <f t="shared" si="78"/>
        <v>0</v>
      </c>
    </row>
    <row r="2529" spans="1:11" ht="15.75">
      <c r="A2529" s="100">
        <v>2526</v>
      </c>
      <c r="D2529" s="484">
        <v>162333794</v>
      </c>
      <c r="E2529" s="85" t="s">
        <v>2213</v>
      </c>
      <c r="F2529" s="105" t="s">
        <v>546</v>
      </c>
      <c r="I2529" s="103" t="s">
        <v>78</v>
      </c>
      <c r="J2529" s="85">
        <f t="shared" si="79"/>
        <v>2526</v>
      </c>
      <c r="K2529" s="85">
        <f t="shared" si="78"/>
        <v>0</v>
      </c>
    </row>
    <row r="2530" spans="1:11" ht="15.75">
      <c r="A2530" s="100">
        <v>2527</v>
      </c>
      <c r="D2530" s="484">
        <v>162333795</v>
      </c>
      <c r="E2530" s="85" t="s">
        <v>2846</v>
      </c>
      <c r="F2530" s="105" t="s">
        <v>546</v>
      </c>
      <c r="I2530" s="103" t="s">
        <v>78</v>
      </c>
      <c r="J2530" s="85">
        <f t="shared" si="79"/>
        <v>2527</v>
      </c>
      <c r="K2530" s="85">
        <f t="shared" si="78"/>
        <v>0</v>
      </c>
    </row>
    <row r="2531" spans="1:11" ht="15.75">
      <c r="A2531" s="100">
        <v>2528</v>
      </c>
      <c r="D2531" s="484">
        <v>162333798</v>
      </c>
      <c r="E2531" s="85" t="s">
        <v>2214</v>
      </c>
      <c r="F2531" s="105" t="s">
        <v>649</v>
      </c>
      <c r="I2531" s="103" t="s">
        <v>78</v>
      </c>
      <c r="J2531" s="85">
        <f t="shared" si="79"/>
        <v>2528</v>
      </c>
      <c r="K2531" s="85">
        <f t="shared" si="78"/>
        <v>0</v>
      </c>
    </row>
    <row r="2532" spans="1:11" ht="15.75">
      <c r="A2532" s="100">
        <v>2529</v>
      </c>
      <c r="D2532" s="484">
        <v>162333803</v>
      </c>
      <c r="E2532" s="85" t="s">
        <v>2215</v>
      </c>
      <c r="F2532" s="105" t="s">
        <v>1479</v>
      </c>
      <c r="I2532" s="103" t="s">
        <v>78</v>
      </c>
      <c r="J2532" s="85">
        <f t="shared" si="79"/>
        <v>2529</v>
      </c>
      <c r="K2532" s="85">
        <f t="shared" si="78"/>
        <v>0</v>
      </c>
    </row>
    <row r="2533" spans="1:11" ht="15.75">
      <c r="A2533" s="100">
        <v>2530</v>
      </c>
      <c r="D2533" s="484">
        <v>162333808</v>
      </c>
      <c r="E2533" s="85" t="s">
        <v>210</v>
      </c>
      <c r="F2533" s="105" t="s">
        <v>294</v>
      </c>
      <c r="I2533" s="103" t="s">
        <v>78</v>
      </c>
      <c r="J2533" s="85">
        <f t="shared" si="79"/>
        <v>2530</v>
      </c>
      <c r="K2533" s="85">
        <f t="shared" si="78"/>
        <v>0</v>
      </c>
    </row>
    <row r="2534" spans="1:11" ht="15.75">
      <c r="A2534" s="100">
        <v>2531</v>
      </c>
      <c r="D2534" s="484">
        <v>162333809</v>
      </c>
      <c r="E2534" s="85" t="s">
        <v>469</v>
      </c>
      <c r="F2534" s="105" t="s">
        <v>556</v>
      </c>
      <c r="I2534" s="103" t="s">
        <v>78</v>
      </c>
      <c r="J2534" s="85">
        <f t="shared" si="79"/>
        <v>2531</v>
      </c>
      <c r="K2534" s="85">
        <f t="shared" si="78"/>
        <v>0</v>
      </c>
    </row>
    <row r="2535" spans="1:11" ht="15.75">
      <c r="A2535" s="100">
        <v>2532</v>
      </c>
      <c r="D2535" s="484">
        <v>162333810</v>
      </c>
      <c r="E2535" s="85" t="s">
        <v>1430</v>
      </c>
      <c r="F2535" s="105" t="s">
        <v>556</v>
      </c>
      <c r="I2535" s="103" t="s">
        <v>78</v>
      </c>
      <c r="J2535" s="85">
        <f t="shared" si="79"/>
        <v>2532</v>
      </c>
      <c r="K2535" s="85">
        <f t="shared" si="78"/>
        <v>0</v>
      </c>
    </row>
    <row r="2536" spans="1:11" ht="15.75">
      <c r="A2536" s="100">
        <v>2533</v>
      </c>
      <c r="D2536" s="484">
        <v>162333812</v>
      </c>
      <c r="E2536" s="85" t="s">
        <v>1395</v>
      </c>
      <c r="F2536" s="105" t="s">
        <v>1334</v>
      </c>
      <c r="I2536" s="103" t="s">
        <v>78</v>
      </c>
      <c r="J2536" s="85">
        <f t="shared" si="79"/>
        <v>2533</v>
      </c>
      <c r="K2536" s="85">
        <f t="shared" si="78"/>
        <v>0</v>
      </c>
    </row>
    <row r="2537" spans="1:11" ht="15.75">
      <c r="A2537" s="100">
        <v>2534</v>
      </c>
      <c r="D2537" s="484">
        <v>162333813</v>
      </c>
      <c r="E2537" s="85" t="s">
        <v>1431</v>
      </c>
      <c r="F2537" s="105" t="s">
        <v>1334</v>
      </c>
      <c r="I2537" s="103" t="s">
        <v>78</v>
      </c>
      <c r="J2537" s="85">
        <f t="shared" si="79"/>
        <v>2534</v>
      </c>
      <c r="K2537" s="85">
        <f t="shared" si="78"/>
        <v>0</v>
      </c>
    </row>
    <row r="2538" spans="1:11" ht="15.75">
      <c r="A2538" s="100">
        <v>2535</v>
      </c>
      <c r="D2538" s="484">
        <v>162333814</v>
      </c>
      <c r="E2538" s="85" t="s">
        <v>2216</v>
      </c>
      <c r="F2538" s="105" t="s">
        <v>657</v>
      </c>
      <c r="I2538" s="103" t="s">
        <v>78</v>
      </c>
      <c r="J2538" s="85">
        <f t="shared" si="79"/>
        <v>2535</v>
      </c>
      <c r="K2538" s="85">
        <f t="shared" si="78"/>
        <v>0</v>
      </c>
    </row>
    <row r="2539" spans="1:11" ht="15.75">
      <c r="A2539" s="100">
        <v>2536</v>
      </c>
      <c r="D2539" s="484">
        <v>162333815</v>
      </c>
      <c r="E2539" s="85" t="s">
        <v>1432</v>
      </c>
      <c r="F2539" s="105" t="s">
        <v>657</v>
      </c>
      <c r="I2539" s="103" t="s">
        <v>78</v>
      </c>
      <c r="J2539" s="85">
        <f t="shared" si="79"/>
        <v>2536</v>
      </c>
      <c r="K2539" s="85">
        <f t="shared" si="78"/>
        <v>0</v>
      </c>
    </row>
    <row r="2540" spans="1:11" ht="15.75">
      <c r="A2540" s="100">
        <v>2537</v>
      </c>
      <c r="D2540" s="484">
        <v>162333819</v>
      </c>
      <c r="E2540" s="85" t="s">
        <v>605</v>
      </c>
      <c r="F2540" s="105" t="s">
        <v>971</v>
      </c>
      <c r="I2540" s="103" t="s">
        <v>78</v>
      </c>
      <c r="J2540" s="85">
        <f t="shared" si="79"/>
        <v>2537</v>
      </c>
      <c r="K2540" s="85">
        <f t="shared" si="78"/>
        <v>0</v>
      </c>
    </row>
    <row r="2541" spans="1:11" ht="15.75">
      <c r="A2541" s="100">
        <v>2538</v>
      </c>
      <c r="D2541" s="484">
        <v>162333822</v>
      </c>
      <c r="E2541" s="85" t="s">
        <v>307</v>
      </c>
      <c r="F2541" s="105" t="s">
        <v>303</v>
      </c>
      <c r="I2541" s="103" t="s">
        <v>78</v>
      </c>
      <c r="J2541" s="85">
        <f t="shared" si="79"/>
        <v>2538</v>
      </c>
      <c r="K2541" s="85">
        <f t="shared" si="78"/>
        <v>0</v>
      </c>
    </row>
    <row r="2542" spans="1:11" ht="15.75">
      <c r="A2542" s="100">
        <v>2539</v>
      </c>
      <c r="D2542" s="484">
        <v>162333829</v>
      </c>
      <c r="E2542" s="85" t="s">
        <v>372</v>
      </c>
      <c r="F2542" s="105" t="s">
        <v>311</v>
      </c>
      <c r="I2542" s="103" t="s">
        <v>78</v>
      </c>
      <c r="J2542" s="85">
        <f t="shared" si="79"/>
        <v>2539</v>
      </c>
      <c r="K2542" s="85">
        <f t="shared" si="78"/>
        <v>0</v>
      </c>
    </row>
    <row r="2543" spans="1:11" ht="15.75">
      <c r="A2543" s="100">
        <v>2540</v>
      </c>
      <c r="D2543" s="484">
        <v>162333830</v>
      </c>
      <c r="E2543" s="85" t="s">
        <v>250</v>
      </c>
      <c r="F2543" s="105" t="s">
        <v>1015</v>
      </c>
      <c r="I2543" s="103" t="s">
        <v>78</v>
      </c>
      <c r="J2543" s="85">
        <f t="shared" si="79"/>
        <v>2540</v>
      </c>
      <c r="K2543" s="85">
        <f t="shared" si="78"/>
        <v>0</v>
      </c>
    </row>
    <row r="2544" spans="1:11" ht="15.75">
      <c r="A2544" s="100">
        <v>2541</v>
      </c>
      <c r="D2544" s="484">
        <v>162333831</v>
      </c>
      <c r="E2544" s="85" t="s">
        <v>2218</v>
      </c>
      <c r="F2544" s="105" t="s">
        <v>2848</v>
      </c>
      <c r="I2544" s="103" t="s">
        <v>78</v>
      </c>
      <c r="J2544" s="85">
        <f t="shared" si="79"/>
        <v>2541</v>
      </c>
      <c r="K2544" s="85">
        <f t="shared" si="78"/>
        <v>0</v>
      </c>
    </row>
    <row r="2545" spans="1:11" ht="15.75">
      <c r="A2545" s="100">
        <v>2542</v>
      </c>
      <c r="D2545" s="484">
        <v>162333832</v>
      </c>
      <c r="E2545" s="85" t="s">
        <v>2198</v>
      </c>
      <c r="F2545" s="105" t="s">
        <v>571</v>
      </c>
      <c r="I2545" s="103" t="s">
        <v>78</v>
      </c>
      <c r="J2545" s="85">
        <f t="shared" si="79"/>
        <v>2542</v>
      </c>
      <c r="K2545" s="85">
        <f t="shared" si="78"/>
        <v>0</v>
      </c>
    </row>
    <row r="2546" spans="1:11" ht="15.75">
      <c r="A2546" s="100">
        <v>2543</v>
      </c>
      <c r="D2546" s="484">
        <v>162336437</v>
      </c>
      <c r="E2546" s="85" t="s">
        <v>1409</v>
      </c>
      <c r="F2546" s="105" t="s">
        <v>434</v>
      </c>
      <c r="I2546" s="103" t="s">
        <v>78</v>
      </c>
      <c r="J2546" s="85">
        <f t="shared" si="79"/>
        <v>2543</v>
      </c>
      <c r="K2546" s="85">
        <f t="shared" si="78"/>
        <v>0</v>
      </c>
    </row>
    <row r="2547" spans="1:11" ht="15.75">
      <c r="A2547" s="100">
        <v>2544</v>
      </c>
      <c r="D2547" s="484">
        <v>162336439</v>
      </c>
      <c r="E2547" s="85" t="s">
        <v>1393</v>
      </c>
      <c r="F2547" s="105" t="s">
        <v>288</v>
      </c>
      <c r="I2547" s="103" t="s">
        <v>78</v>
      </c>
      <c r="J2547" s="85">
        <f t="shared" si="79"/>
        <v>2544</v>
      </c>
      <c r="K2547" s="85">
        <f t="shared" si="78"/>
        <v>0</v>
      </c>
    </row>
    <row r="2548" spans="1:11" ht="15.75">
      <c r="A2548" s="100">
        <v>2545</v>
      </c>
      <c r="D2548" s="484">
        <v>162336441</v>
      </c>
      <c r="E2548" s="85" t="s">
        <v>1360</v>
      </c>
      <c r="F2548" s="105" t="s">
        <v>428</v>
      </c>
      <c r="I2548" s="103" t="s">
        <v>78</v>
      </c>
      <c r="J2548" s="85">
        <f t="shared" si="79"/>
        <v>2545</v>
      </c>
      <c r="K2548" s="85">
        <f t="shared" si="78"/>
        <v>0</v>
      </c>
    </row>
    <row r="2549" spans="1:11" ht="15.75">
      <c r="A2549" s="100">
        <v>2546</v>
      </c>
      <c r="D2549" s="484">
        <v>162336514</v>
      </c>
      <c r="E2549" s="85" t="s">
        <v>1404</v>
      </c>
      <c r="F2549" s="105" t="s">
        <v>495</v>
      </c>
      <c r="I2549" s="103" t="s">
        <v>78</v>
      </c>
      <c r="J2549" s="85">
        <f t="shared" si="79"/>
        <v>2546</v>
      </c>
      <c r="K2549" s="85">
        <f t="shared" si="78"/>
        <v>0</v>
      </c>
    </row>
    <row r="2550" spans="1:11" ht="15.75">
      <c r="A2550" s="100">
        <v>2547</v>
      </c>
      <c r="D2550" s="484">
        <v>162336516</v>
      </c>
      <c r="E2550" s="85" t="s">
        <v>2198</v>
      </c>
      <c r="F2550" s="105" t="s">
        <v>459</v>
      </c>
      <c r="I2550" s="103" t="s">
        <v>78</v>
      </c>
      <c r="J2550" s="85">
        <f t="shared" si="79"/>
        <v>2547</v>
      </c>
      <c r="K2550" s="85">
        <f t="shared" si="78"/>
        <v>0</v>
      </c>
    </row>
    <row r="2551" spans="1:11" ht="15.75">
      <c r="A2551" s="100">
        <v>2548</v>
      </c>
      <c r="D2551" s="484">
        <v>162336518</v>
      </c>
      <c r="E2551" s="85" t="s">
        <v>1382</v>
      </c>
      <c r="F2551" s="105" t="s">
        <v>1383</v>
      </c>
      <c r="I2551" s="103" t="s">
        <v>78</v>
      </c>
      <c r="J2551" s="85">
        <f t="shared" si="79"/>
        <v>2548</v>
      </c>
      <c r="K2551" s="85">
        <f t="shared" si="78"/>
        <v>0</v>
      </c>
    </row>
    <row r="2552" spans="1:11" ht="15.75">
      <c r="A2552" s="100">
        <v>2549</v>
      </c>
      <c r="D2552" s="484">
        <v>162336840</v>
      </c>
      <c r="E2552" s="85" t="s">
        <v>1427</v>
      </c>
      <c r="F2552" s="105" t="s">
        <v>1428</v>
      </c>
      <c r="I2552" s="103" t="s">
        <v>78</v>
      </c>
      <c r="J2552" s="85">
        <f t="shared" si="79"/>
        <v>2549</v>
      </c>
      <c r="K2552" s="85">
        <f t="shared" si="78"/>
        <v>0</v>
      </c>
    </row>
    <row r="2553" spans="1:11" ht="15.75">
      <c r="A2553" s="100">
        <v>2550</v>
      </c>
      <c r="D2553" s="484">
        <v>162336933</v>
      </c>
      <c r="E2553" s="85" t="s">
        <v>466</v>
      </c>
      <c r="F2553" s="105" t="s">
        <v>1143</v>
      </c>
      <c r="I2553" s="103" t="s">
        <v>78</v>
      </c>
      <c r="J2553" s="85">
        <f t="shared" si="79"/>
        <v>2550</v>
      </c>
      <c r="K2553" s="85">
        <f t="shared" si="78"/>
        <v>0</v>
      </c>
    </row>
    <row r="2554" spans="1:11" ht="15.75">
      <c r="A2554" s="100">
        <v>2551</v>
      </c>
      <c r="D2554" s="484">
        <v>162337009</v>
      </c>
      <c r="E2554" s="85" t="s">
        <v>1396</v>
      </c>
      <c r="F2554" s="105" t="s">
        <v>730</v>
      </c>
      <c r="I2554" s="103" t="s">
        <v>78</v>
      </c>
      <c r="J2554" s="85">
        <f t="shared" si="79"/>
        <v>2551</v>
      </c>
      <c r="K2554" s="85">
        <f t="shared" si="78"/>
        <v>0</v>
      </c>
    </row>
    <row r="2555" spans="1:11" ht="15.75">
      <c r="A2555" s="100">
        <v>2552</v>
      </c>
      <c r="D2555" s="484">
        <v>162337094</v>
      </c>
      <c r="E2555" s="85" t="s">
        <v>1368</v>
      </c>
      <c r="F2555" s="105" t="s">
        <v>339</v>
      </c>
      <c r="I2555" s="103" t="s">
        <v>78</v>
      </c>
      <c r="J2555" s="85">
        <f t="shared" si="79"/>
        <v>2552</v>
      </c>
      <c r="K2555" s="85">
        <f t="shared" si="78"/>
        <v>0</v>
      </c>
    </row>
    <row r="2556" spans="1:11" ht="15.75">
      <c r="A2556" s="100">
        <v>2553</v>
      </c>
      <c r="D2556" s="484">
        <v>162337095</v>
      </c>
      <c r="E2556" s="85" t="s">
        <v>1415</v>
      </c>
      <c r="F2556" s="105" t="s">
        <v>112</v>
      </c>
      <c r="I2556" s="103" t="s">
        <v>78</v>
      </c>
      <c r="J2556" s="85">
        <f t="shared" si="79"/>
        <v>2553</v>
      </c>
      <c r="K2556" s="85">
        <f t="shared" si="78"/>
        <v>0</v>
      </c>
    </row>
    <row r="2557" spans="1:11" ht="15.75">
      <c r="A2557" s="100">
        <v>2554</v>
      </c>
      <c r="D2557" s="484">
        <v>162337096</v>
      </c>
      <c r="E2557" s="85" t="s">
        <v>1629</v>
      </c>
      <c r="F2557" s="105" t="s">
        <v>254</v>
      </c>
      <c r="I2557" s="103" t="s">
        <v>78</v>
      </c>
      <c r="J2557" s="85">
        <f t="shared" si="79"/>
        <v>2554</v>
      </c>
      <c r="K2557" s="85">
        <f t="shared" si="78"/>
        <v>0</v>
      </c>
    </row>
    <row r="2558" spans="1:11" ht="15.75">
      <c r="A2558" s="100">
        <v>2555</v>
      </c>
      <c r="D2558" s="484">
        <v>162337097</v>
      </c>
      <c r="E2558" s="85" t="s">
        <v>1422</v>
      </c>
      <c r="F2558" s="105" t="s">
        <v>254</v>
      </c>
      <c r="I2558" s="103" t="s">
        <v>78</v>
      </c>
      <c r="J2558" s="85">
        <f t="shared" si="79"/>
        <v>2555</v>
      </c>
      <c r="K2558" s="85">
        <f t="shared" si="78"/>
        <v>0</v>
      </c>
    </row>
    <row r="2559" spans="1:11" ht="15.75">
      <c r="A2559" s="100">
        <v>2556</v>
      </c>
      <c r="D2559" s="484">
        <v>162337178</v>
      </c>
      <c r="E2559" s="85" t="s">
        <v>198</v>
      </c>
      <c r="F2559" s="105" t="s">
        <v>832</v>
      </c>
      <c r="I2559" s="103" t="s">
        <v>78</v>
      </c>
      <c r="J2559" s="85">
        <f t="shared" si="79"/>
        <v>2556</v>
      </c>
      <c r="K2559" s="85">
        <f t="shared" si="78"/>
        <v>0</v>
      </c>
    </row>
    <row r="2560" spans="1:11" ht="15.75">
      <c r="A2560" s="100">
        <v>2557</v>
      </c>
      <c r="D2560" s="484">
        <v>162337179</v>
      </c>
      <c r="E2560" s="85" t="s">
        <v>443</v>
      </c>
      <c r="F2560" s="105" t="s">
        <v>254</v>
      </c>
      <c r="I2560" s="103" t="s">
        <v>78</v>
      </c>
      <c r="J2560" s="85">
        <f t="shared" si="79"/>
        <v>2557</v>
      </c>
      <c r="K2560" s="85">
        <f t="shared" si="78"/>
        <v>0</v>
      </c>
    </row>
    <row r="2561" spans="1:11" ht="15.75">
      <c r="A2561" s="100">
        <v>2558</v>
      </c>
      <c r="D2561" s="484">
        <v>162314683</v>
      </c>
      <c r="E2561" s="85" t="s">
        <v>3280</v>
      </c>
      <c r="F2561" s="105" t="s">
        <v>1223</v>
      </c>
      <c r="I2561" s="103" t="s">
        <v>78</v>
      </c>
      <c r="J2561" s="85">
        <f t="shared" si="79"/>
        <v>2558</v>
      </c>
      <c r="K2561" s="85">
        <f t="shared" si="78"/>
        <v>0</v>
      </c>
    </row>
    <row r="2562" spans="1:11" ht="15.75">
      <c r="A2562" s="100">
        <v>2559</v>
      </c>
      <c r="D2562" s="484">
        <v>162337265</v>
      </c>
      <c r="E2562" s="85" t="s">
        <v>281</v>
      </c>
      <c r="F2562" s="105" t="s">
        <v>911</v>
      </c>
      <c r="I2562" s="103" t="s">
        <v>78</v>
      </c>
      <c r="J2562" s="85">
        <f t="shared" si="79"/>
        <v>2559</v>
      </c>
      <c r="K2562" s="85">
        <f t="shared" si="78"/>
        <v>0</v>
      </c>
    </row>
    <row r="2563" spans="1:11" ht="15.75">
      <c r="A2563" s="100">
        <v>2560</v>
      </c>
      <c r="D2563" s="484">
        <v>162337320</v>
      </c>
      <c r="E2563" s="85" t="s">
        <v>741</v>
      </c>
      <c r="F2563" s="105" t="s">
        <v>121</v>
      </c>
      <c r="I2563" s="103" t="s">
        <v>78</v>
      </c>
      <c r="J2563" s="85">
        <f t="shared" si="79"/>
        <v>2560</v>
      </c>
      <c r="K2563" s="85">
        <f t="shared" si="78"/>
        <v>0</v>
      </c>
    </row>
    <row r="2564" spans="1:11" ht="15.75">
      <c r="A2564" s="100">
        <v>2561</v>
      </c>
      <c r="D2564" s="484">
        <v>162337321</v>
      </c>
      <c r="E2564" s="85" t="s">
        <v>2217</v>
      </c>
      <c r="F2564" s="105" t="s">
        <v>660</v>
      </c>
      <c r="I2564" s="103" t="s">
        <v>78</v>
      </c>
      <c r="J2564" s="85">
        <f t="shared" si="79"/>
        <v>2561</v>
      </c>
      <c r="K2564" s="85">
        <f t="shared" ref="K2564:K2627" si="80">COUNTIF($D$4:$D$889,D2564)</f>
        <v>0</v>
      </c>
    </row>
    <row r="2565" spans="1:11" ht="15.75">
      <c r="A2565" s="100">
        <v>2562</v>
      </c>
      <c r="D2565" s="484">
        <v>162337355</v>
      </c>
      <c r="E2565" s="85" t="s">
        <v>2220</v>
      </c>
      <c r="F2565" s="105" t="s">
        <v>571</v>
      </c>
      <c r="I2565" s="103" t="s">
        <v>78</v>
      </c>
      <c r="J2565" s="85">
        <f t="shared" ref="J2565:J2628" si="81">IF(H2565&lt;&gt;H2564,1,J2564+1)</f>
        <v>2562</v>
      </c>
      <c r="K2565" s="85">
        <f t="shared" si="80"/>
        <v>0</v>
      </c>
    </row>
    <row r="2566" spans="1:11" ht="15.75">
      <c r="A2566" s="100">
        <v>2563</v>
      </c>
      <c r="D2566" s="484">
        <v>162337427</v>
      </c>
      <c r="E2566" s="85" t="s">
        <v>2211</v>
      </c>
      <c r="F2566" s="105" t="s">
        <v>642</v>
      </c>
      <c r="I2566" s="103" t="s">
        <v>78</v>
      </c>
      <c r="J2566" s="85">
        <f t="shared" si="81"/>
        <v>2563</v>
      </c>
      <c r="K2566" s="85">
        <f t="shared" si="80"/>
        <v>0</v>
      </c>
    </row>
    <row r="2567" spans="1:11" ht="15.75">
      <c r="A2567" s="100">
        <v>2564</v>
      </c>
      <c r="D2567" s="484">
        <v>162524181</v>
      </c>
      <c r="E2567" s="85" t="s">
        <v>1231</v>
      </c>
      <c r="F2567" s="105" t="s">
        <v>199</v>
      </c>
      <c r="I2567" s="103" t="s">
        <v>78</v>
      </c>
      <c r="J2567" s="85">
        <f t="shared" si="81"/>
        <v>2564</v>
      </c>
      <c r="K2567" s="85">
        <f t="shared" si="80"/>
        <v>0</v>
      </c>
    </row>
    <row r="2568" spans="1:11" ht="15.75">
      <c r="A2568" s="100">
        <v>2565</v>
      </c>
      <c r="D2568" s="484">
        <v>162524346</v>
      </c>
      <c r="E2568" s="85" t="s">
        <v>2206</v>
      </c>
      <c r="F2568" s="105" t="s">
        <v>379</v>
      </c>
      <c r="I2568" s="103" t="s">
        <v>78</v>
      </c>
      <c r="J2568" s="85">
        <f t="shared" si="81"/>
        <v>2565</v>
      </c>
      <c r="K2568" s="85">
        <f t="shared" si="80"/>
        <v>0</v>
      </c>
    </row>
    <row r="2569" spans="1:11" ht="15.75">
      <c r="A2569" s="100">
        <v>2566</v>
      </c>
      <c r="D2569" s="484">
        <v>152336074</v>
      </c>
      <c r="E2569" s="85" t="s">
        <v>281</v>
      </c>
      <c r="F2569" s="105" t="s">
        <v>642</v>
      </c>
      <c r="I2569" s="103" t="s">
        <v>78</v>
      </c>
      <c r="J2569" s="85">
        <f t="shared" si="81"/>
        <v>2566</v>
      </c>
      <c r="K2569" s="85">
        <f t="shared" si="80"/>
        <v>0</v>
      </c>
    </row>
    <row r="2570" spans="1:11" ht="15.75">
      <c r="A2570" s="100">
        <v>2567</v>
      </c>
      <c r="D2570" s="484">
        <v>152333234</v>
      </c>
      <c r="E2570" s="85" t="s">
        <v>643</v>
      </c>
      <c r="F2570" s="105" t="s">
        <v>649</v>
      </c>
      <c r="I2570" s="103" t="s">
        <v>78</v>
      </c>
      <c r="J2570" s="85">
        <f t="shared" si="81"/>
        <v>2567</v>
      </c>
      <c r="K2570" s="85">
        <f t="shared" si="80"/>
        <v>0</v>
      </c>
    </row>
    <row r="2571" spans="1:11" ht="15.75">
      <c r="A2571" s="100">
        <v>2568</v>
      </c>
      <c r="D2571" s="484">
        <v>162337668</v>
      </c>
      <c r="E2571" s="85" t="s">
        <v>3117</v>
      </c>
      <c r="F2571" s="105" t="s">
        <v>3281</v>
      </c>
      <c r="I2571" s="103" t="s">
        <v>78</v>
      </c>
      <c r="J2571" s="85">
        <f t="shared" si="81"/>
        <v>2568</v>
      </c>
      <c r="K2571" s="85">
        <f t="shared" si="80"/>
        <v>0</v>
      </c>
    </row>
    <row r="2572" spans="1:11" ht="15.75">
      <c r="A2572" s="100">
        <v>2569</v>
      </c>
      <c r="D2572" s="484">
        <v>152333202</v>
      </c>
      <c r="E2572" s="85" t="s">
        <v>1695</v>
      </c>
      <c r="F2572" s="105" t="s">
        <v>1284</v>
      </c>
      <c r="I2572" s="103" t="s">
        <v>78</v>
      </c>
      <c r="J2572" s="85">
        <f t="shared" si="81"/>
        <v>2569</v>
      </c>
      <c r="K2572" s="85">
        <f t="shared" si="80"/>
        <v>0</v>
      </c>
    </row>
    <row r="2573" spans="1:11" ht="15.75">
      <c r="A2573" s="100">
        <v>2570</v>
      </c>
      <c r="D2573" s="484">
        <v>162337638</v>
      </c>
      <c r="E2573" s="85" t="s">
        <v>3282</v>
      </c>
      <c r="F2573" s="105" t="s">
        <v>3235</v>
      </c>
      <c r="I2573" s="103" t="s">
        <v>78</v>
      </c>
      <c r="J2573" s="85">
        <f t="shared" si="81"/>
        <v>2570</v>
      </c>
      <c r="K2573" s="85">
        <f t="shared" si="80"/>
        <v>0</v>
      </c>
    </row>
    <row r="2574" spans="1:11" ht="15.75">
      <c r="A2574" s="100">
        <v>2571</v>
      </c>
      <c r="D2574" s="484">
        <v>162337622</v>
      </c>
      <c r="E2574" s="85" t="s">
        <v>3283</v>
      </c>
      <c r="F2574" s="105" t="s">
        <v>3284</v>
      </c>
      <c r="I2574" s="103" t="s">
        <v>78</v>
      </c>
      <c r="J2574" s="85">
        <f t="shared" si="81"/>
        <v>2571</v>
      </c>
      <c r="K2574" s="85">
        <f t="shared" si="80"/>
        <v>0</v>
      </c>
    </row>
    <row r="2575" spans="1:11" ht="15.75">
      <c r="A2575" s="100">
        <v>2572</v>
      </c>
      <c r="D2575" s="484">
        <v>162163167</v>
      </c>
      <c r="E2575" s="85" t="s">
        <v>293</v>
      </c>
      <c r="F2575" s="105" t="s">
        <v>205</v>
      </c>
      <c r="I2575" s="103" t="s">
        <v>78</v>
      </c>
      <c r="J2575" s="85">
        <f t="shared" si="81"/>
        <v>2572</v>
      </c>
      <c r="K2575" s="85">
        <f t="shared" si="80"/>
        <v>0</v>
      </c>
    </row>
    <row r="2576" spans="1:11" ht="15.75">
      <c r="A2576" s="100">
        <v>2573</v>
      </c>
      <c r="D2576" s="484">
        <v>162333739</v>
      </c>
      <c r="E2576" s="85" t="s">
        <v>613</v>
      </c>
      <c r="F2576" s="105" t="s">
        <v>614</v>
      </c>
      <c r="I2576" s="103" t="s">
        <v>78</v>
      </c>
      <c r="J2576" s="85">
        <f t="shared" si="81"/>
        <v>2573</v>
      </c>
      <c r="K2576" s="85">
        <f t="shared" si="80"/>
        <v>0</v>
      </c>
    </row>
    <row r="2577" spans="1:11" ht="15.75">
      <c r="A2577" s="100">
        <v>2574</v>
      </c>
      <c r="D2577" s="484">
        <v>162333765</v>
      </c>
      <c r="E2577" s="85" t="s">
        <v>632</v>
      </c>
      <c r="F2577" s="105" t="s">
        <v>254</v>
      </c>
      <c r="I2577" s="103" t="s">
        <v>78</v>
      </c>
      <c r="J2577" s="85">
        <f t="shared" si="81"/>
        <v>2574</v>
      </c>
      <c r="K2577" s="85">
        <f t="shared" si="80"/>
        <v>0</v>
      </c>
    </row>
    <row r="2578" spans="1:11" ht="15.75">
      <c r="A2578" s="100">
        <v>2575</v>
      </c>
      <c r="D2578" s="484">
        <v>162343849</v>
      </c>
      <c r="E2578" s="85" t="s">
        <v>524</v>
      </c>
      <c r="F2578" s="105" t="s">
        <v>328</v>
      </c>
      <c r="I2578" s="103" t="s">
        <v>78</v>
      </c>
      <c r="J2578" s="85">
        <f t="shared" si="81"/>
        <v>2575</v>
      </c>
      <c r="K2578" s="85">
        <f t="shared" si="80"/>
        <v>0</v>
      </c>
    </row>
    <row r="2579" spans="1:11" ht="15.75">
      <c r="A2579" s="100">
        <v>2576</v>
      </c>
      <c r="D2579" s="484">
        <v>162343850</v>
      </c>
      <c r="E2579" s="85" t="s">
        <v>583</v>
      </c>
      <c r="F2579" s="105" t="s">
        <v>328</v>
      </c>
      <c r="I2579" s="103" t="s">
        <v>78</v>
      </c>
      <c r="J2579" s="85">
        <f t="shared" si="81"/>
        <v>2576</v>
      </c>
      <c r="K2579" s="85">
        <f t="shared" si="80"/>
        <v>0</v>
      </c>
    </row>
    <row r="2580" spans="1:11" ht="15.75">
      <c r="A2580" s="100">
        <v>2577</v>
      </c>
      <c r="D2580" s="484">
        <v>162343855</v>
      </c>
      <c r="E2580" s="85" t="s">
        <v>602</v>
      </c>
      <c r="F2580" s="105" t="s">
        <v>603</v>
      </c>
      <c r="I2580" s="103" t="s">
        <v>78</v>
      </c>
      <c r="J2580" s="85">
        <f t="shared" si="81"/>
        <v>2577</v>
      </c>
      <c r="K2580" s="85">
        <f t="shared" si="80"/>
        <v>0</v>
      </c>
    </row>
    <row r="2581" spans="1:11" ht="15.75">
      <c r="A2581" s="100">
        <v>2578</v>
      </c>
      <c r="D2581" s="484">
        <v>162343857</v>
      </c>
      <c r="E2581" s="85" t="s">
        <v>695</v>
      </c>
      <c r="F2581" s="105" t="s">
        <v>2024</v>
      </c>
      <c r="I2581" s="103" t="s">
        <v>78</v>
      </c>
      <c r="J2581" s="85">
        <f t="shared" si="81"/>
        <v>2578</v>
      </c>
      <c r="K2581" s="85">
        <f t="shared" si="80"/>
        <v>0</v>
      </c>
    </row>
    <row r="2582" spans="1:11" ht="15.75">
      <c r="A2582" s="100">
        <v>2579</v>
      </c>
      <c r="D2582" s="484">
        <v>162343858</v>
      </c>
      <c r="E2582" s="85" t="s">
        <v>624</v>
      </c>
      <c r="F2582" s="105" t="s">
        <v>625</v>
      </c>
      <c r="I2582" s="103" t="s">
        <v>78</v>
      </c>
      <c r="J2582" s="85">
        <f t="shared" si="81"/>
        <v>2579</v>
      </c>
      <c r="K2582" s="85">
        <f t="shared" si="80"/>
        <v>0</v>
      </c>
    </row>
    <row r="2583" spans="1:11" ht="15.75">
      <c r="A2583" s="100">
        <v>2580</v>
      </c>
      <c r="D2583" s="484">
        <v>162343860</v>
      </c>
      <c r="E2583" s="85" t="s">
        <v>628</v>
      </c>
      <c r="F2583" s="105" t="s">
        <v>629</v>
      </c>
      <c r="I2583" s="103" t="s">
        <v>78</v>
      </c>
      <c r="J2583" s="85">
        <f t="shared" si="81"/>
        <v>2580</v>
      </c>
      <c r="K2583" s="85">
        <f t="shared" si="80"/>
        <v>0</v>
      </c>
    </row>
    <row r="2584" spans="1:11" ht="15.75">
      <c r="A2584" s="100">
        <v>2581</v>
      </c>
      <c r="D2584" s="484">
        <v>162343861</v>
      </c>
      <c r="E2584" s="85" t="s">
        <v>3285</v>
      </c>
      <c r="F2584" s="105" t="s">
        <v>464</v>
      </c>
      <c r="I2584" s="103" t="s">
        <v>78</v>
      </c>
      <c r="J2584" s="85">
        <f t="shared" si="81"/>
        <v>2581</v>
      </c>
      <c r="K2584" s="85">
        <f t="shared" si="80"/>
        <v>0</v>
      </c>
    </row>
    <row r="2585" spans="1:11" ht="15.75">
      <c r="A2585" s="100">
        <v>2582</v>
      </c>
      <c r="D2585" s="484">
        <v>162343864</v>
      </c>
      <c r="E2585" s="85" t="s">
        <v>469</v>
      </c>
      <c r="F2585" s="105" t="s">
        <v>143</v>
      </c>
      <c r="I2585" s="103" t="s">
        <v>78</v>
      </c>
      <c r="J2585" s="85">
        <f t="shared" si="81"/>
        <v>2582</v>
      </c>
      <c r="K2585" s="85">
        <f t="shared" si="80"/>
        <v>0</v>
      </c>
    </row>
    <row r="2586" spans="1:11" ht="15.75">
      <c r="A2586" s="100">
        <v>2583</v>
      </c>
      <c r="D2586" s="484">
        <v>162343865</v>
      </c>
      <c r="E2586" s="85" t="s">
        <v>641</v>
      </c>
      <c r="F2586" s="105" t="s">
        <v>642</v>
      </c>
      <c r="I2586" s="103" t="s">
        <v>78</v>
      </c>
      <c r="J2586" s="85">
        <f t="shared" si="81"/>
        <v>2583</v>
      </c>
      <c r="K2586" s="85">
        <f t="shared" si="80"/>
        <v>0</v>
      </c>
    </row>
    <row r="2587" spans="1:11" ht="15.75">
      <c r="A2587" s="100">
        <v>2584</v>
      </c>
      <c r="D2587" s="484">
        <v>162343867</v>
      </c>
      <c r="E2587" s="85" t="s">
        <v>643</v>
      </c>
      <c r="F2587" s="105" t="s">
        <v>546</v>
      </c>
      <c r="I2587" s="103" t="s">
        <v>78</v>
      </c>
      <c r="J2587" s="85">
        <f t="shared" si="81"/>
        <v>2584</v>
      </c>
      <c r="K2587" s="85">
        <f t="shared" si="80"/>
        <v>0</v>
      </c>
    </row>
    <row r="2588" spans="1:11" ht="15.75">
      <c r="A2588" s="100">
        <v>2585</v>
      </c>
      <c r="D2588" s="484">
        <v>162343868</v>
      </c>
      <c r="E2588" s="85" t="s">
        <v>2064</v>
      </c>
      <c r="F2588" s="105" t="s">
        <v>712</v>
      </c>
      <c r="I2588" s="103" t="s">
        <v>78</v>
      </c>
      <c r="J2588" s="85">
        <f t="shared" si="81"/>
        <v>2585</v>
      </c>
      <c r="K2588" s="85">
        <f t="shared" si="80"/>
        <v>0</v>
      </c>
    </row>
    <row r="2589" spans="1:11" ht="15.75">
      <c r="A2589" s="100">
        <v>2586</v>
      </c>
      <c r="D2589" s="484">
        <v>162343869</v>
      </c>
      <c r="E2589" s="85" t="s">
        <v>653</v>
      </c>
      <c r="F2589" s="105" t="s">
        <v>396</v>
      </c>
      <c r="I2589" s="103" t="s">
        <v>78</v>
      </c>
      <c r="J2589" s="85">
        <f t="shared" si="81"/>
        <v>2586</v>
      </c>
      <c r="K2589" s="85">
        <f t="shared" si="80"/>
        <v>0</v>
      </c>
    </row>
    <row r="2590" spans="1:11" ht="15.75">
      <c r="A2590" s="100">
        <v>2587</v>
      </c>
      <c r="D2590" s="484">
        <v>162343870</v>
      </c>
      <c r="E2590" s="85" t="s">
        <v>655</v>
      </c>
      <c r="F2590" s="105" t="s">
        <v>556</v>
      </c>
      <c r="I2590" s="103" t="s">
        <v>78</v>
      </c>
      <c r="J2590" s="85">
        <f t="shared" si="81"/>
        <v>2587</v>
      </c>
      <c r="K2590" s="85">
        <f t="shared" si="80"/>
        <v>0</v>
      </c>
    </row>
    <row r="2591" spans="1:11" ht="15.75">
      <c r="A2591" s="100">
        <v>2588</v>
      </c>
      <c r="D2591" s="484">
        <v>162343871</v>
      </c>
      <c r="E2591" s="85" t="s">
        <v>350</v>
      </c>
      <c r="F2591" s="105" t="s">
        <v>657</v>
      </c>
      <c r="I2591" s="103" t="s">
        <v>78</v>
      </c>
      <c r="J2591" s="85">
        <f t="shared" si="81"/>
        <v>2588</v>
      </c>
      <c r="K2591" s="85">
        <f t="shared" si="80"/>
        <v>0</v>
      </c>
    </row>
    <row r="2592" spans="1:11" ht="15.75">
      <c r="A2592" s="100">
        <v>2589</v>
      </c>
      <c r="D2592" s="484">
        <v>162343872</v>
      </c>
      <c r="E2592" s="85" t="s">
        <v>659</v>
      </c>
      <c r="F2592" s="105" t="s">
        <v>660</v>
      </c>
      <c r="I2592" s="103" t="s">
        <v>78</v>
      </c>
      <c r="J2592" s="85">
        <f t="shared" si="81"/>
        <v>2589</v>
      </c>
      <c r="K2592" s="85">
        <f t="shared" si="80"/>
        <v>0</v>
      </c>
    </row>
    <row r="2593" spans="1:11" ht="15.75">
      <c r="A2593" s="100">
        <v>2590</v>
      </c>
      <c r="D2593" s="484">
        <v>162343873</v>
      </c>
      <c r="E2593" s="85" t="s">
        <v>661</v>
      </c>
      <c r="F2593" s="105" t="s">
        <v>660</v>
      </c>
      <c r="I2593" s="103" t="s">
        <v>78</v>
      </c>
      <c r="J2593" s="85">
        <f t="shared" si="81"/>
        <v>2590</v>
      </c>
      <c r="K2593" s="85">
        <f t="shared" si="80"/>
        <v>0</v>
      </c>
    </row>
    <row r="2594" spans="1:11" ht="15.75">
      <c r="A2594" s="100">
        <v>2591</v>
      </c>
      <c r="D2594" s="484">
        <v>162343874</v>
      </c>
      <c r="E2594" s="85" t="s">
        <v>663</v>
      </c>
      <c r="F2594" s="105" t="s">
        <v>664</v>
      </c>
      <c r="I2594" s="103" t="s">
        <v>78</v>
      </c>
      <c r="J2594" s="85">
        <f t="shared" si="81"/>
        <v>2591</v>
      </c>
      <c r="K2594" s="85">
        <f t="shared" si="80"/>
        <v>0</v>
      </c>
    </row>
    <row r="2595" spans="1:11" ht="15.75">
      <c r="A2595" s="100">
        <v>2592</v>
      </c>
      <c r="D2595" s="484">
        <v>162343875</v>
      </c>
      <c r="E2595" s="85" t="s">
        <v>2070</v>
      </c>
      <c r="F2595" s="105" t="s">
        <v>730</v>
      </c>
      <c r="I2595" s="103" t="s">
        <v>78</v>
      </c>
      <c r="J2595" s="85">
        <f t="shared" si="81"/>
        <v>2592</v>
      </c>
      <c r="K2595" s="85">
        <f t="shared" si="80"/>
        <v>0</v>
      </c>
    </row>
    <row r="2596" spans="1:11" ht="15.75">
      <c r="A2596" s="100">
        <v>2593</v>
      </c>
      <c r="D2596" s="484">
        <v>162343877</v>
      </c>
      <c r="E2596" s="85" t="s">
        <v>666</v>
      </c>
      <c r="F2596" s="105" t="s">
        <v>2848</v>
      </c>
      <c r="I2596" s="103" t="s">
        <v>78</v>
      </c>
      <c r="J2596" s="85">
        <f t="shared" si="81"/>
        <v>2593</v>
      </c>
      <c r="K2596" s="85">
        <f t="shared" si="80"/>
        <v>0</v>
      </c>
    </row>
    <row r="2597" spans="1:11" ht="15.75">
      <c r="A2597" s="100">
        <v>2594</v>
      </c>
      <c r="D2597" s="484">
        <v>162346442</v>
      </c>
      <c r="E2597" s="85" t="s">
        <v>615</v>
      </c>
      <c r="F2597" s="105" t="s">
        <v>241</v>
      </c>
      <c r="I2597" s="103" t="s">
        <v>78</v>
      </c>
      <c r="J2597" s="85">
        <f t="shared" si="81"/>
        <v>2594</v>
      </c>
      <c r="K2597" s="85">
        <f t="shared" si="80"/>
        <v>0</v>
      </c>
    </row>
    <row r="2598" spans="1:11" ht="15.75">
      <c r="A2598" s="100">
        <v>2595</v>
      </c>
      <c r="D2598" s="484">
        <v>162346936</v>
      </c>
      <c r="E2598" s="85" t="s">
        <v>287</v>
      </c>
      <c r="F2598" s="105" t="s">
        <v>646</v>
      </c>
      <c r="I2598" s="103" t="s">
        <v>78</v>
      </c>
      <c r="J2598" s="85">
        <f t="shared" si="81"/>
        <v>2595</v>
      </c>
      <c r="K2598" s="85">
        <f t="shared" si="80"/>
        <v>0</v>
      </c>
    </row>
    <row r="2599" spans="1:11" ht="15.75">
      <c r="A2599" s="100">
        <v>2596</v>
      </c>
      <c r="D2599" s="484">
        <v>162347057</v>
      </c>
      <c r="E2599" s="85" t="s">
        <v>607</v>
      </c>
      <c r="F2599" s="105" t="s">
        <v>608</v>
      </c>
      <c r="I2599" s="103" t="s">
        <v>78</v>
      </c>
      <c r="J2599" s="85">
        <f t="shared" si="81"/>
        <v>2596</v>
      </c>
      <c r="K2599" s="85">
        <f t="shared" si="80"/>
        <v>0</v>
      </c>
    </row>
    <row r="2600" spans="1:11" ht="15.75">
      <c r="A2600" s="100">
        <v>2597</v>
      </c>
      <c r="D2600" s="484">
        <v>162347182</v>
      </c>
      <c r="E2600" s="85" t="s">
        <v>443</v>
      </c>
      <c r="F2600" s="105" t="s">
        <v>593</v>
      </c>
      <c r="I2600" s="103" t="s">
        <v>78</v>
      </c>
      <c r="J2600" s="85">
        <f t="shared" si="81"/>
        <v>2597</v>
      </c>
      <c r="K2600" s="85">
        <f t="shared" si="80"/>
        <v>0</v>
      </c>
    </row>
    <row r="2601" spans="1:11" ht="15.75">
      <c r="A2601" s="100">
        <v>2598</v>
      </c>
      <c r="D2601" s="484">
        <v>152343272</v>
      </c>
      <c r="E2601" s="85" t="s">
        <v>293</v>
      </c>
      <c r="F2601" s="105" t="s">
        <v>504</v>
      </c>
      <c r="I2601" s="103" t="s">
        <v>78</v>
      </c>
      <c r="J2601" s="85">
        <f t="shared" si="81"/>
        <v>2598</v>
      </c>
      <c r="K2601" s="85">
        <f t="shared" si="80"/>
        <v>0</v>
      </c>
    </row>
    <row r="2602" spans="1:11" ht="15.75">
      <c r="A2602" s="100">
        <v>2599</v>
      </c>
      <c r="D2602" s="484">
        <v>162347267</v>
      </c>
      <c r="E2602" s="85" t="s">
        <v>330</v>
      </c>
      <c r="F2602" s="105" t="s">
        <v>657</v>
      </c>
      <c r="I2602" s="103" t="s">
        <v>78</v>
      </c>
      <c r="J2602" s="85">
        <f t="shared" si="81"/>
        <v>2599</v>
      </c>
      <c r="K2602" s="85">
        <f t="shared" si="80"/>
        <v>0</v>
      </c>
    </row>
    <row r="2603" spans="1:11" ht="15.75">
      <c r="A2603" s="100">
        <v>2600</v>
      </c>
      <c r="D2603" s="484">
        <v>152333155</v>
      </c>
      <c r="E2603" s="85" t="s">
        <v>2069</v>
      </c>
      <c r="F2603" s="105" t="s">
        <v>786</v>
      </c>
      <c r="I2603" s="103" t="s">
        <v>78</v>
      </c>
      <c r="J2603" s="85">
        <f t="shared" si="81"/>
        <v>2600</v>
      </c>
      <c r="K2603" s="85">
        <f t="shared" si="80"/>
        <v>0</v>
      </c>
    </row>
    <row r="2604" spans="1:11" ht="15.75">
      <c r="A2604" s="100">
        <v>2601</v>
      </c>
      <c r="D2604" s="484">
        <v>162524196</v>
      </c>
      <c r="E2604" s="85" t="s">
        <v>589</v>
      </c>
      <c r="F2604" s="105" t="s">
        <v>205</v>
      </c>
      <c r="I2604" s="103" t="s">
        <v>78</v>
      </c>
      <c r="J2604" s="85">
        <f t="shared" si="81"/>
        <v>2601</v>
      </c>
      <c r="K2604" s="85">
        <f t="shared" si="80"/>
        <v>0</v>
      </c>
    </row>
    <row r="2605" spans="1:11" ht="15.75">
      <c r="A2605" s="100">
        <v>2602</v>
      </c>
      <c r="D2605" s="484">
        <v>162356940</v>
      </c>
      <c r="E2605" s="85" t="s">
        <v>735</v>
      </c>
      <c r="F2605" s="105" t="s">
        <v>2663</v>
      </c>
      <c r="I2605" s="103" t="s">
        <v>78</v>
      </c>
      <c r="J2605" s="85">
        <f t="shared" si="81"/>
        <v>2602</v>
      </c>
      <c r="K2605" s="85">
        <f t="shared" si="80"/>
        <v>0</v>
      </c>
    </row>
    <row r="2606" spans="1:11" ht="15.75">
      <c r="A2606" s="100">
        <v>2603</v>
      </c>
      <c r="D2606" s="484">
        <v>162524459</v>
      </c>
      <c r="E2606" s="85" t="s">
        <v>668</v>
      </c>
      <c r="F2606" s="105" t="s">
        <v>486</v>
      </c>
      <c r="I2606" s="103" t="s">
        <v>78</v>
      </c>
      <c r="J2606" s="85">
        <f t="shared" si="81"/>
        <v>2603</v>
      </c>
      <c r="K2606" s="85">
        <f t="shared" si="80"/>
        <v>0</v>
      </c>
    </row>
    <row r="2607" spans="1:11" ht="15.75">
      <c r="A2607" s="100">
        <v>2604</v>
      </c>
      <c r="D2607" s="484">
        <v>162353981</v>
      </c>
      <c r="E2607" s="85" t="s">
        <v>671</v>
      </c>
      <c r="F2607" s="105" t="s">
        <v>672</v>
      </c>
      <c r="I2607" s="103" t="s">
        <v>78</v>
      </c>
      <c r="J2607" s="85">
        <f t="shared" si="81"/>
        <v>2604</v>
      </c>
      <c r="K2607" s="85">
        <f t="shared" si="80"/>
        <v>0</v>
      </c>
    </row>
    <row r="2608" spans="1:11" ht="15.75">
      <c r="A2608" s="100">
        <v>2605</v>
      </c>
      <c r="D2608" s="484">
        <v>162324799</v>
      </c>
      <c r="E2608" s="85" t="s">
        <v>1470</v>
      </c>
      <c r="F2608" s="105" t="s">
        <v>2046</v>
      </c>
      <c r="I2608" s="103" t="s">
        <v>78</v>
      </c>
      <c r="J2608" s="85">
        <f t="shared" si="81"/>
        <v>2605</v>
      </c>
      <c r="K2608" s="85">
        <f t="shared" si="80"/>
        <v>0</v>
      </c>
    </row>
    <row r="2609" spans="1:11" ht="15.75">
      <c r="A2609" s="100">
        <v>2606</v>
      </c>
      <c r="D2609" s="484">
        <v>162353982</v>
      </c>
      <c r="E2609" s="85" t="s">
        <v>2048</v>
      </c>
      <c r="F2609" s="105" t="s">
        <v>1939</v>
      </c>
      <c r="I2609" s="103" t="s">
        <v>78</v>
      </c>
      <c r="J2609" s="85">
        <f t="shared" si="81"/>
        <v>2606</v>
      </c>
      <c r="K2609" s="85">
        <f t="shared" si="80"/>
        <v>0</v>
      </c>
    </row>
    <row r="2610" spans="1:11" ht="15.75">
      <c r="A2610" s="100">
        <v>2607</v>
      </c>
      <c r="D2610" s="484">
        <v>162353984</v>
      </c>
      <c r="E2610" s="85" t="s">
        <v>2049</v>
      </c>
      <c r="F2610" s="105" t="s">
        <v>2050</v>
      </c>
      <c r="I2610" s="103" t="s">
        <v>78</v>
      </c>
      <c r="J2610" s="85">
        <f t="shared" si="81"/>
        <v>2607</v>
      </c>
      <c r="K2610" s="85">
        <f t="shared" si="80"/>
        <v>0</v>
      </c>
    </row>
    <row r="2611" spans="1:11" ht="15.75">
      <c r="A2611" s="100">
        <v>2608</v>
      </c>
      <c r="D2611" s="484">
        <v>162324805</v>
      </c>
      <c r="E2611" s="85" t="s">
        <v>443</v>
      </c>
      <c r="F2611" s="105" t="s">
        <v>495</v>
      </c>
      <c r="I2611" s="103" t="s">
        <v>78</v>
      </c>
      <c r="J2611" s="85">
        <f t="shared" si="81"/>
        <v>2608</v>
      </c>
      <c r="K2611" s="85">
        <f t="shared" si="80"/>
        <v>0</v>
      </c>
    </row>
    <row r="2612" spans="1:11" ht="15.75">
      <c r="A2612" s="100">
        <v>2609</v>
      </c>
      <c r="D2612" s="484">
        <v>162353986</v>
      </c>
      <c r="E2612" s="85" t="s">
        <v>675</v>
      </c>
      <c r="F2612" s="105" t="s">
        <v>193</v>
      </c>
      <c r="I2612" s="103" t="s">
        <v>78</v>
      </c>
      <c r="J2612" s="85">
        <f t="shared" si="81"/>
        <v>2609</v>
      </c>
      <c r="K2612" s="85">
        <f t="shared" si="80"/>
        <v>0</v>
      </c>
    </row>
    <row r="2613" spans="1:11" ht="15.75">
      <c r="A2613" s="100">
        <v>2610</v>
      </c>
      <c r="D2613" s="484">
        <v>162353990</v>
      </c>
      <c r="E2613" s="85" t="s">
        <v>739</v>
      </c>
      <c r="F2613" s="105" t="s">
        <v>193</v>
      </c>
      <c r="I2613" s="103" t="s">
        <v>78</v>
      </c>
      <c r="J2613" s="85">
        <f t="shared" si="81"/>
        <v>2610</v>
      </c>
      <c r="K2613" s="85">
        <f t="shared" si="80"/>
        <v>0</v>
      </c>
    </row>
    <row r="2614" spans="1:11" ht="15.75">
      <c r="A2614" s="100">
        <v>2611</v>
      </c>
      <c r="D2614" s="484">
        <v>162353992</v>
      </c>
      <c r="E2614" s="85" t="s">
        <v>215</v>
      </c>
      <c r="F2614" s="105" t="s">
        <v>323</v>
      </c>
      <c r="I2614" s="103" t="s">
        <v>78</v>
      </c>
      <c r="J2614" s="85">
        <f t="shared" si="81"/>
        <v>2611</v>
      </c>
      <c r="K2614" s="85">
        <f t="shared" si="80"/>
        <v>0</v>
      </c>
    </row>
    <row r="2615" spans="1:11" ht="15.75">
      <c r="A2615" s="100">
        <v>2612</v>
      </c>
      <c r="D2615" s="484">
        <v>162353993</v>
      </c>
      <c r="E2615" s="85" t="s">
        <v>431</v>
      </c>
      <c r="F2615" s="105" t="s">
        <v>323</v>
      </c>
      <c r="I2615" s="103" t="s">
        <v>78</v>
      </c>
      <c r="J2615" s="85">
        <f t="shared" si="81"/>
        <v>2612</v>
      </c>
      <c r="K2615" s="85">
        <f t="shared" si="80"/>
        <v>0</v>
      </c>
    </row>
    <row r="2616" spans="1:11" ht="15.75">
      <c r="A2616" s="100">
        <v>2613</v>
      </c>
      <c r="D2616" s="484">
        <v>162353994</v>
      </c>
      <c r="E2616" s="85" t="s">
        <v>2052</v>
      </c>
      <c r="F2616" s="105" t="s">
        <v>808</v>
      </c>
      <c r="I2616" s="103" t="s">
        <v>78</v>
      </c>
      <c r="J2616" s="85">
        <f t="shared" si="81"/>
        <v>2613</v>
      </c>
      <c r="K2616" s="85">
        <f t="shared" si="80"/>
        <v>0</v>
      </c>
    </row>
    <row r="2617" spans="1:11" ht="15.75">
      <c r="A2617" s="100">
        <v>2614</v>
      </c>
      <c r="D2617" s="484">
        <v>162353995</v>
      </c>
      <c r="E2617" s="85" t="s">
        <v>580</v>
      </c>
      <c r="F2617" s="105" t="s">
        <v>581</v>
      </c>
      <c r="I2617" s="103" t="s">
        <v>78</v>
      </c>
      <c r="J2617" s="85">
        <f t="shared" si="81"/>
        <v>2614</v>
      </c>
      <c r="K2617" s="85">
        <f t="shared" si="80"/>
        <v>0</v>
      </c>
    </row>
    <row r="2618" spans="1:11" ht="15.75">
      <c r="A2618" s="100">
        <v>2615</v>
      </c>
      <c r="D2618" s="484">
        <v>162356521</v>
      </c>
      <c r="E2618" s="85" t="s">
        <v>741</v>
      </c>
      <c r="F2618" s="105" t="s">
        <v>331</v>
      </c>
      <c r="I2618" s="103" t="s">
        <v>78</v>
      </c>
      <c r="J2618" s="85">
        <f t="shared" si="81"/>
        <v>2615</v>
      </c>
      <c r="K2618" s="85">
        <f t="shared" si="80"/>
        <v>0</v>
      </c>
    </row>
    <row r="2619" spans="1:11" ht="15.75">
      <c r="A2619" s="100">
        <v>2616</v>
      </c>
      <c r="D2619" s="484">
        <v>162357268</v>
      </c>
      <c r="E2619" s="85" t="s">
        <v>677</v>
      </c>
      <c r="F2619" s="105" t="s">
        <v>331</v>
      </c>
      <c r="I2619" s="103" t="s">
        <v>78</v>
      </c>
      <c r="J2619" s="85">
        <f t="shared" si="81"/>
        <v>2616</v>
      </c>
      <c r="K2619" s="85">
        <f t="shared" si="80"/>
        <v>0</v>
      </c>
    </row>
    <row r="2620" spans="1:11" ht="15.75">
      <c r="A2620" s="100">
        <v>2617</v>
      </c>
      <c r="D2620" s="484">
        <v>162353997</v>
      </c>
      <c r="E2620" s="85" t="s">
        <v>679</v>
      </c>
      <c r="F2620" s="105" t="s">
        <v>504</v>
      </c>
      <c r="I2620" s="103" t="s">
        <v>78</v>
      </c>
      <c r="J2620" s="85">
        <f t="shared" si="81"/>
        <v>2617</v>
      </c>
      <c r="K2620" s="85">
        <f t="shared" si="80"/>
        <v>0</v>
      </c>
    </row>
    <row r="2621" spans="1:11" ht="15.75">
      <c r="A2621" s="100">
        <v>2618</v>
      </c>
      <c r="D2621" s="484">
        <v>162353999</v>
      </c>
      <c r="E2621" s="85" t="s">
        <v>681</v>
      </c>
      <c r="F2621" s="105" t="s">
        <v>199</v>
      </c>
      <c r="I2621" s="103" t="s">
        <v>78</v>
      </c>
      <c r="J2621" s="85">
        <f t="shared" si="81"/>
        <v>2618</v>
      </c>
      <c r="K2621" s="85">
        <f t="shared" si="80"/>
        <v>0</v>
      </c>
    </row>
    <row r="2622" spans="1:11" ht="15.75">
      <c r="A2622" s="100">
        <v>2619</v>
      </c>
      <c r="D2622" s="484">
        <v>162354000</v>
      </c>
      <c r="E2622" s="85" t="s">
        <v>2055</v>
      </c>
      <c r="F2622" s="105" t="s">
        <v>199</v>
      </c>
      <c r="I2622" s="103" t="s">
        <v>78</v>
      </c>
      <c r="J2622" s="85">
        <f t="shared" si="81"/>
        <v>2619</v>
      </c>
      <c r="K2622" s="85">
        <f t="shared" si="80"/>
        <v>0</v>
      </c>
    </row>
    <row r="2623" spans="1:11" ht="15.75">
      <c r="A2623" s="100">
        <v>2620</v>
      </c>
      <c r="D2623" s="484">
        <v>162354001</v>
      </c>
      <c r="E2623" s="85" t="s">
        <v>743</v>
      </c>
      <c r="F2623" s="105" t="s">
        <v>199</v>
      </c>
      <c r="I2623" s="103" t="s">
        <v>78</v>
      </c>
      <c r="J2623" s="85">
        <f t="shared" si="81"/>
        <v>2620</v>
      </c>
      <c r="K2623" s="85">
        <f t="shared" si="80"/>
        <v>0</v>
      </c>
    </row>
    <row r="2624" spans="1:11" ht="15.75">
      <c r="A2624" s="100">
        <v>2621</v>
      </c>
      <c r="D2624" s="484">
        <v>162357477</v>
      </c>
      <c r="E2624" s="85" t="s">
        <v>695</v>
      </c>
      <c r="F2624" s="105" t="s">
        <v>199</v>
      </c>
      <c r="I2624" s="103" t="s">
        <v>78</v>
      </c>
      <c r="J2624" s="85">
        <f t="shared" si="81"/>
        <v>2621</v>
      </c>
      <c r="K2624" s="85">
        <f t="shared" si="80"/>
        <v>0</v>
      </c>
    </row>
    <row r="2625" spans="1:11" ht="15.75">
      <c r="A2625" s="100">
        <v>2622</v>
      </c>
      <c r="D2625" s="484">
        <v>162324824</v>
      </c>
      <c r="E2625" s="85" t="s">
        <v>585</v>
      </c>
      <c r="F2625" s="105" t="s">
        <v>586</v>
      </c>
      <c r="I2625" s="103" t="s">
        <v>78</v>
      </c>
      <c r="J2625" s="85">
        <f t="shared" si="81"/>
        <v>2622</v>
      </c>
      <c r="K2625" s="85">
        <f t="shared" si="80"/>
        <v>0</v>
      </c>
    </row>
    <row r="2626" spans="1:11" ht="15.75">
      <c r="A2626" s="100">
        <v>2623</v>
      </c>
      <c r="D2626" s="484">
        <v>162354003</v>
      </c>
      <c r="E2626" s="85" t="s">
        <v>682</v>
      </c>
      <c r="F2626" s="105" t="s">
        <v>683</v>
      </c>
      <c r="I2626" s="103" t="s">
        <v>78</v>
      </c>
      <c r="J2626" s="85">
        <f t="shared" si="81"/>
        <v>2623</v>
      </c>
      <c r="K2626" s="85">
        <f t="shared" si="80"/>
        <v>0</v>
      </c>
    </row>
    <row r="2627" spans="1:11" ht="15.75">
      <c r="A2627" s="100">
        <v>2624</v>
      </c>
      <c r="D2627" s="484">
        <v>162357184</v>
      </c>
      <c r="E2627" s="85" t="s">
        <v>684</v>
      </c>
      <c r="F2627" s="105" t="s">
        <v>683</v>
      </c>
      <c r="I2627" s="103" t="s">
        <v>78</v>
      </c>
      <c r="J2627" s="85">
        <f t="shared" si="81"/>
        <v>2624</v>
      </c>
      <c r="K2627" s="85">
        <f t="shared" si="80"/>
        <v>0</v>
      </c>
    </row>
    <row r="2628" spans="1:11" ht="15.75">
      <c r="A2628" s="100">
        <v>2625</v>
      </c>
      <c r="D2628" s="484">
        <v>162354004</v>
      </c>
      <c r="E2628" s="85" t="s">
        <v>745</v>
      </c>
      <c r="F2628" s="105" t="s">
        <v>205</v>
      </c>
      <c r="I2628" s="103" t="s">
        <v>78</v>
      </c>
      <c r="J2628" s="85">
        <f t="shared" si="81"/>
        <v>2625</v>
      </c>
      <c r="K2628" s="85">
        <f t="shared" ref="K2628:K2691" si="82">COUNTIF($D$4:$D$889,D2628)</f>
        <v>0</v>
      </c>
    </row>
    <row r="2629" spans="1:11" ht="15.75">
      <c r="A2629" s="100">
        <v>2626</v>
      </c>
      <c r="D2629" s="484">
        <v>162354005</v>
      </c>
      <c r="E2629" s="85" t="s">
        <v>591</v>
      </c>
      <c r="F2629" s="105" t="s">
        <v>205</v>
      </c>
      <c r="I2629" s="103" t="s">
        <v>78</v>
      </c>
      <c r="J2629" s="85">
        <f t="shared" ref="J2629:J2692" si="83">IF(H2629&lt;&gt;H2628,1,J2628+1)</f>
        <v>2626</v>
      </c>
      <c r="K2629" s="85">
        <f t="shared" si="82"/>
        <v>0</v>
      </c>
    </row>
    <row r="2630" spans="1:11" ht="15.75">
      <c r="A2630" s="100">
        <v>2627</v>
      </c>
      <c r="D2630" s="484">
        <v>162354006</v>
      </c>
      <c r="E2630" s="85" t="s">
        <v>686</v>
      </c>
      <c r="F2630" s="105" t="s">
        <v>687</v>
      </c>
      <c r="I2630" s="103" t="s">
        <v>78</v>
      </c>
      <c r="J2630" s="85">
        <f t="shared" si="83"/>
        <v>2627</v>
      </c>
      <c r="K2630" s="85">
        <f t="shared" si="82"/>
        <v>0</v>
      </c>
    </row>
    <row r="2631" spans="1:11" ht="15.75">
      <c r="A2631" s="100">
        <v>2628</v>
      </c>
      <c r="D2631" s="484">
        <v>162354007</v>
      </c>
      <c r="E2631" s="85" t="s">
        <v>677</v>
      </c>
      <c r="F2631" s="105" t="s">
        <v>208</v>
      </c>
      <c r="I2631" s="103" t="s">
        <v>78</v>
      </c>
      <c r="J2631" s="85">
        <f t="shared" si="83"/>
        <v>2628</v>
      </c>
      <c r="K2631" s="85">
        <f t="shared" si="82"/>
        <v>0</v>
      </c>
    </row>
    <row r="2632" spans="1:11" ht="15.75">
      <c r="A2632" s="100">
        <v>2629</v>
      </c>
      <c r="D2632" s="484">
        <v>162354008</v>
      </c>
      <c r="E2632" s="85" t="s">
        <v>748</v>
      </c>
      <c r="F2632" s="105" t="s">
        <v>749</v>
      </c>
      <c r="I2632" s="103" t="s">
        <v>78</v>
      </c>
      <c r="J2632" s="85">
        <f t="shared" si="83"/>
        <v>2629</v>
      </c>
      <c r="K2632" s="85">
        <f t="shared" si="82"/>
        <v>0</v>
      </c>
    </row>
    <row r="2633" spans="1:11" ht="15.75">
      <c r="A2633" s="100">
        <v>2630</v>
      </c>
      <c r="D2633" s="484">
        <v>162354009</v>
      </c>
      <c r="E2633" s="85" t="s">
        <v>692</v>
      </c>
      <c r="F2633" s="105" t="s">
        <v>211</v>
      </c>
      <c r="I2633" s="103" t="s">
        <v>78</v>
      </c>
      <c r="J2633" s="85">
        <f t="shared" si="83"/>
        <v>2630</v>
      </c>
      <c r="K2633" s="85">
        <f t="shared" si="82"/>
        <v>0</v>
      </c>
    </row>
    <row r="2634" spans="1:11" ht="15.75">
      <c r="A2634" s="100">
        <v>2631</v>
      </c>
      <c r="D2634" s="484">
        <v>162357101</v>
      </c>
      <c r="E2634" s="85" t="s">
        <v>688</v>
      </c>
      <c r="F2634" s="105" t="s">
        <v>211</v>
      </c>
      <c r="I2634" s="103" t="s">
        <v>78</v>
      </c>
      <c r="J2634" s="85">
        <f t="shared" si="83"/>
        <v>2631</v>
      </c>
      <c r="K2634" s="85">
        <f t="shared" si="82"/>
        <v>0</v>
      </c>
    </row>
    <row r="2635" spans="1:11" ht="15.75">
      <c r="A2635" s="100">
        <v>2632</v>
      </c>
      <c r="D2635" s="484">
        <v>162357429</v>
      </c>
      <c r="E2635" s="85" t="s">
        <v>594</v>
      </c>
      <c r="F2635" s="105" t="s">
        <v>595</v>
      </c>
      <c r="I2635" s="103" t="s">
        <v>78</v>
      </c>
      <c r="J2635" s="85">
        <f t="shared" si="83"/>
        <v>2632</v>
      </c>
      <c r="K2635" s="85">
        <f t="shared" si="82"/>
        <v>0</v>
      </c>
    </row>
    <row r="2636" spans="1:11" ht="15.75">
      <c r="A2636" s="100">
        <v>2633</v>
      </c>
      <c r="D2636" s="484">
        <v>162354010</v>
      </c>
      <c r="E2636" s="85" t="s">
        <v>750</v>
      </c>
      <c r="F2636" s="105" t="s">
        <v>751</v>
      </c>
      <c r="I2636" s="103" t="s">
        <v>78</v>
      </c>
      <c r="J2636" s="85">
        <f t="shared" si="83"/>
        <v>2633</v>
      </c>
      <c r="K2636" s="85">
        <f t="shared" si="82"/>
        <v>0</v>
      </c>
    </row>
    <row r="2637" spans="1:11" ht="15.75">
      <c r="A2637" s="100">
        <v>2634</v>
      </c>
      <c r="D2637" s="484">
        <v>162354011</v>
      </c>
      <c r="E2637" s="85" t="s">
        <v>597</v>
      </c>
      <c r="F2637" s="105" t="s">
        <v>437</v>
      </c>
      <c r="I2637" s="103" t="s">
        <v>78</v>
      </c>
      <c r="J2637" s="85">
        <f t="shared" si="83"/>
        <v>2634</v>
      </c>
      <c r="K2637" s="85">
        <f t="shared" si="82"/>
        <v>0</v>
      </c>
    </row>
    <row r="2638" spans="1:11" ht="15.75">
      <c r="A2638" s="100">
        <v>2635</v>
      </c>
      <c r="D2638" s="484">
        <v>162356650</v>
      </c>
      <c r="E2638" s="85" t="s">
        <v>431</v>
      </c>
      <c r="F2638" s="105" t="s">
        <v>437</v>
      </c>
      <c r="I2638" s="103" t="s">
        <v>78</v>
      </c>
      <c r="J2638" s="85">
        <f t="shared" si="83"/>
        <v>2635</v>
      </c>
      <c r="K2638" s="85">
        <f t="shared" si="82"/>
        <v>0</v>
      </c>
    </row>
    <row r="2639" spans="1:11" ht="15.75">
      <c r="A2639" s="100">
        <v>2636</v>
      </c>
      <c r="D2639" s="484">
        <v>162354012</v>
      </c>
      <c r="E2639" s="85" t="s">
        <v>753</v>
      </c>
      <c r="F2639" s="105" t="s">
        <v>601</v>
      </c>
      <c r="I2639" s="103" t="s">
        <v>78</v>
      </c>
      <c r="J2639" s="85">
        <f t="shared" si="83"/>
        <v>2636</v>
      </c>
      <c r="K2639" s="85">
        <f t="shared" si="82"/>
        <v>0</v>
      </c>
    </row>
    <row r="2640" spans="1:11" ht="15.75">
      <c r="A2640" s="100">
        <v>2637</v>
      </c>
      <c r="D2640" s="484">
        <v>162354013</v>
      </c>
      <c r="E2640" s="85" t="s">
        <v>350</v>
      </c>
      <c r="F2640" s="105" t="s">
        <v>601</v>
      </c>
      <c r="I2640" s="103" t="s">
        <v>78</v>
      </c>
      <c r="J2640" s="85">
        <f t="shared" si="83"/>
        <v>2637</v>
      </c>
      <c r="K2640" s="85">
        <f t="shared" si="82"/>
        <v>0</v>
      </c>
    </row>
    <row r="2641" spans="1:11" ht="15.75">
      <c r="A2641" s="100">
        <v>2638</v>
      </c>
      <c r="D2641" s="484">
        <v>162357013</v>
      </c>
      <c r="E2641" s="85" t="s">
        <v>755</v>
      </c>
      <c r="F2641" s="105" t="s">
        <v>601</v>
      </c>
      <c r="I2641" s="103" t="s">
        <v>78</v>
      </c>
      <c r="J2641" s="85">
        <f t="shared" si="83"/>
        <v>2638</v>
      </c>
      <c r="K2641" s="85">
        <f t="shared" si="82"/>
        <v>0</v>
      </c>
    </row>
    <row r="2642" spans="1:11" ht="15.75">
      <c r="A2642" s="100">
        <v>2639</v>
      </c>
      <c r="D2642" s="484">
        <v>162524220</v>
      </c>
      <c r="E2642" s="85" t="s">
        <v>600</v>
      </c>
      <c r="F2642" s="105" t="s">
        <v>601</v>
      </c>
      <c r="I2642" s="103" t="s">
        <v>78</v>
      </c>
      <c r="J2642" s="85">
        <f t="shared" si="83"/>
        <v>2639</v>
      </c>
      <c r="K2642" s="85">
        <f t="shared" si="82"/>
        <v>0</v>
      </c>
    </row>
    <row r="2643" spans="1:11" ht="15.75">
      <c r="A2643" s="100">
        <v>2640</v>
      </c>
      <c r="D2643" s="484">
        <v>162354015</v>
      </c>
      <c r="E2643" s="85" t="s">
        <v>757</v>
      </c>
      <c r="F2643" s="105" t="s">
        <v>758</v>
      </c>
      <c r="I2643" s="103" t="s">
        <v>78</v>
      </c>
      <c r="J2643" s="85">
        <f t="shared" si="83"/>
        <v>2640</v>
      </c>
      <c r="K2643" s="85">
        <f t="shared" si="82"/>
        <v>0</v>
      </c>
    </row>
    <row r="2644" spans="1:11" ht="15.75">
      <c r="A2644" s="100">
        <v>2641</v>
      </c>
      <c r="D2644" s="484">
        <v>162354016</v>
      </c>
      <c r="E2644" s="85" t="s">
        <v>605</v>
      </c>
      <c r="F2644" s="105" t="s">
        <v>221</v>
      </c>
      <c r="I2644" s="103" t="s">
        <v>78</v>
      </c>
      <c r="J2644" s="85">
        <f t="shared" si="83"/>
        <v>2641</v>
      </c>
      <c r="K2644" s="85">
        <f t="shared" si="82"/>
        <v>0</v>
      </c>
    </row>
    <row r="2645" spans="1:11" ht="15.75">
      <c r="A2645" s="100">
        <v>2642</v>
      </c>
      <c r="D2645" s="484">
        <v>162524230</v>
      </c>
      <c r="E2645" s="85" t="s">
        <v>353</v>
      </c>
      <c r="F2645" s="105" t="s">
        <v>224</v>
      </c>
      <c r="I2645" s="103" t="s">
        <v>78</v>
      </c>
      <c r="J2645" s="85">
        <f t="shared" si="83"/>
        <v>2642</v>
      </c>
      <c r="K2645" s="85">
        <f t="shared" si="82"/>
        <v>0</v>
      </c>
    </row>
    <row r="2646" spans="1:11" ht="15.75">
      <c r="A2646" s="100">
        <v>2643</v>
      </c>
      <c r="D2646" s="484">
        <v>162354019</v>
      </c>
      <c r="E2646" s="85" t="s">
        <v>691</v>
      </c>
      <c r="F2646" s="105" t="s">
        <v>692</v>
      </c>
      <c r="I2646" s="103" t="s">
        <v>78</v>
      </c>
      <c r="J2646" s="85">
        <f t="shared" si="83"/>
        <v>2643</v>
      </c>
      <c r="K2646" s="85">
        <f t="shared" si="82"/>
        <v>0</v>
      </c>
    </row>
    <row r="2647" spans="1:11" ht="15.75">
      <c r="A2647" s="100">
        <v>2644</v>
      </c>
      <c r="D2647" s="484">
        <v>162354020</v>
      </c>
      <c r="E2647" s="85" t="s">
        <v>360</v>
      </c>
      <c r="F2647" s="105" t="s">
        <v>238</v>
      </c>
      <c r="I2647" s="103" t="s">
        <v>78</v>
      </c>
      <c r="J2647" s="85">
        <f t="shared" si="83"/>
        <v>2644</v>
      </c>
      <c r="K2647" s="85">
        <f t="shared" si="82"/>
        <v>0</v>
      </c>
    </row>
    <row r="2648" spans="1:11" ht="15.75">
      <c r="A2648" s="100">
        <v>2645</v>
      </c>
      <c r="D2648" s="484">
        <v>162354023</v>
      </c>
      <c r="E2648" s="85" t="s">
        <v>433</v>
      </c>
      <c r="F2648" s="105" t="s">
        <v>238</v>
      </c>
      <c r="I2648" s="103" t="s">
        <v>78</v>
      </c>
      <c r="J2648" s="85">
        <f t="shared" si="83"/>
        <v>2645</v>
      </c>
      <c r="K2648" s="85">
        <f t="shared" si="82"/>
        <v>0</v>
      </c>
    </row>
    <row r="2649" spans="1:11" ht="15.75">
      <c r="A2649" s="100">
        <v>2646</v>
      </c>
      <c r="D2649" s="484">
        <v>162354024</v>
      </c>
      <c r="E2649" s="85" t="s">
        <v>198</v>
      </c>
      <c r="F2649" s="105" t="s">
        <v>238</v>
      </c>
      <c r="I2649" s="103" t="s">
        <v>78</v>
      </c>
      <c r="J2649" s="85">
        <f t="shared" si="83"/>
        <v>2646</v>
      </c>
      <c r="K2649" s="85">
        <f t="shared" si="82"/>
        <v>0</v>
      </c>
    </row>
    <row r="2650" spans="1:11" ht="15.75">
      <c r="A2650" s="100">
        <v>2647</v>
      </c>
      <c r="D2650" s="484">
        <v>162354025</v>
      </c>
      <c r="E2650" s="85" t="s">
        <v>2056</v>
      </c>
      <c r="F2650" s="105" t="s">
        <v>238</v>
      </c>
      <c r="I2650" s="103" t="s">
        <v>78</v>
      </c>
      <c r="J2650" s="85">
        <f t="shared" si="83"/>
        <v>2647</v>
      </c>
      <c r="K2650" s="85">
        <f t="shared" si="82"/>
        <v>0</v>
      </c>
    </row>
    <row r="2651" spans="1:11" ht="15.75">
      <c r="A2651" s="100">
        <v>2648</v>
      </c>
      <c r="D2651" s="484">
        <v>162354027</v>
      </c>
      <c r="E2651" s="85" t="s">
        <v>611</v>
      </c>
      <c r="F2651" s="105" t="s">
        <v>238</v>
      </c>
      <c r="I2651" s="103" t="s">
        <v>78</v>
      </c>
      <c r="J2651" s="85">
        <f t="shared" si="83"/>
        <v>2648</v>
      </c>
      <c r="K2651" s="85">
        <f t="shared" si="82"/>
        <v>0</v>
      </c>
    </row>
    <row r="2652" spans="1:11" ht="15.75">
      <c r="A2652" s="100">
        <v>2649</v>
      </c>
      <c r="D2652" s="484">
        <v>162357430</v>
      </c>
      <c r="E2652" s="85" t="s">
        <v>281</v>
      </c>
      <c r="F2652" s="105" t="s">
        <v>617</v>
      </c>
      <c r="I2652" s="103" t="s">
        <v>78</v>
      </c>
      <c r="J2652" s="85">
        <f t="shared" si="83"/>
        <v>2649</v>
      </c>
      <c r="K2652" s="85">
        <f t="shared" si="82"/>
        <v>0</v>
      </c>
    </row>
    <row r="2653" spans="1:11" ht="15.75">
      <c r="A2653" s="100">
        <v>2650</v>
      </c>
      <c r="D2653" s="484">
        <v>162354028</v>
      </c>
      <c r="E2653" s="85" t="s">
        <v>693</v>
      </c>
      <c r="F2653" s="105" t="s">
        <v>124</v>
      </c>
      <c r="I2653" s="103" t="s">
        <v>78</v>
      </c>
      <c r="J2653" s="85">
        <f t="shared" si="83"/>
        <v>2650</v>
      </c>
      <c r="K2653" s="85">
        <f t="shared" si="82"/>
        <v>0</v>
      </c>
    </row>
    <row r="2654" spans="1:11" ht="15.75">
      <c r="A2654" s="100">
        <v>2651</v>
      </c>
      <c r="D2654" s="484">
        <v>162357359</v>
      </c>
      <c r="E2654" s="85" t="s">
        <v>695</v>
      </c>
      <c r="F2654" s="105" t="s">
        <v>696</v>
      </c>
      <c r="I2654" s="103" t="s">
        <v>78</v>
      </c>
      <c r="J2654" s="85">
        <f t="shared" si="83"/>
        <v>2651</v>
      </c>
      <c r="K2654" s="85">
        <f t="shared" si="82"/>
        <v>0</v>
      </c>
    </row>
    <row r="2655" spans="1:11" ht="15.75">
      <c r="A2655" s="100">
        <v>2652</v>
      </c>
      <c r="D2655" s="484">
        <v>162354030</v>
      </c>
      <c r="E2655" s="85" t="s">
        <v>619</v>
      </c>
      <c r="F2655" s="105" t="s">
        <v>448</v>
      </c>
      <c r="I2655" s="103" t="s">
        <v>78</v>
      </c>
      <c r="J2655" s="85">
        <f t="shared" si="83"/>
        <v>2652</v>
      </c>
      <c r="K2655" s="85">
        <f t="shared" si="82"/>
        <v>0</v>
      </c>
    </row>
    <row r="2656" spans="1:11" ht="15.75">
      <c r="A2656" s="100">
        <v>2653</v>
      </c>
      <c r="D2656" s="484">
        <v>162357579</v>
      </c>
      <c r="E2656" s="85" t="s">
        <v>760</v>
      </c>
      <c r="F2656" s="105" t="s">
        <v>448</v>
      </c>
      <c r="I2656" s="103" t="s">
        <v>78</v>
      </c>
      <c r="J2656" s="85">
        <f t="shared" si="83"/>
        <v>2653</v>
      </c>
      <c r="K2656" s="85">
        <f t="shared" si="82"/>
        <v>0</v>
      </c>
    </row>
    <row r="2657" spans="1:11" ht="15.75">
      <c r="A2657" s="100">
        <v>2654</v>
      </c>
      <c r="D2657" s="484">
        <v>162413919</v>
      </c>
      <c r="E2657" s="85" t="s">
        <v>761</v>
      </c>
      <c r="F2657" s="105" t="s">
        <v>448</v>
      </c>
      <c r="I2657" s="103" t="s">
        <v>78</v>
      </c>
      <c r="J2657" s="85">
        <f t="shared" si="83"/>
        <v>2654</v>
      </c>
      <c r="K2657" s="85">
        <f t="shared" si="82"/>
        <v>0</v>
      </c>
    </row>
    <row r="2658" spans="1:11" ht="15.75">
      <c r="A2658" s="100">
        <v>2655</v>
      </c>
      <c r="D2658" s="484">
        <v>162354031</v>
      </c>
      <c r="E2658" s="85" t="s">
        <v>2057</v>
      </c>
      <c r="F2658" s="105" t="s">
        <v>342</v>
      </c>
      <c r="I2658" s="103" t="s">
        <v>78</v>
      </c>
      <c r="J2658" s="85">
        <f t="shared" si="83"/>
        <v>2655</v>
      </c>
      <c r="K2658" s="85">
        <f t="shared" si="82"/>
        <v>0</v>
      </c>
    </row>
    <row r="2659" spans="1:11" ht="15.75">
      <c r="A2659" s="100">
        <v>2656</v>
      </c>
      <c r="D2659" s="484">
        <v>162354032</v>
      </c>
      <c r="E2659" s="85" t="s">
        <v>762</v>
      </c>
      <c r="F2659" s="105" t="s">
        <v>342</v>
      </c>
      <c r="I2659" s="103" t="s">
        <v>78</v>
      </c>
      <c r="J2659" s="85">
        <f t="shared" si="83"/>
        <v>2656</v>
      </c>
      <c r="K2659" s="85">
        <f t="shared" si="82"/>
        <v>0</v>
      </c>
    </row>
    <row r="2660" spans="1:11" ht="15.75">
      <c r="A2660" s="100">
        <v>2657</v>
      </c>
      <c r="D2660" s="484">
        <v>162354034</v>
      </c>
      <c r="E2660" s="85" t="s">
        <v>2058</v>
      </c>
      <c r="F2660" s="105" t="s">
        <v>342</v>
      </c>
      <c r="I2660" s="103" t="s">
        <v>78</v>
      </c>
      <c r="J2660" s="85">
        <f t="shared" si="83"/>
        <v>2657</v>
      </c>
      <c r="K2660" s="85">
        <f t="shared" si="82"/>
        <v>0</v>
      </c>
    </row>
    <row r="2661" spans="1:11" ht="15.75">
      <c r="A2661" s="100">
        <v>2658</v>
      </c>
      <c r="D2661" s="484">
        <v>162324871</v>
      </c>
      <c r="E2661" s="85" t="s">
        <v>621</v>
      </c>
      <c r="F2661" s="105" t="s">
        <v>622</v>
      </c>
      <c r="I2661" s="103" t="s">
        <v>78</v>
      </c>
      <c r="J2661" s="85">
        <f t="shared" si="83"/>
        <v>2658</v>
      </c>
      <c r="K2661" s="85">
        <f t="shared" si="82"/>
        <v>0</v>
      </c>
    </row>
    <row r="2662" spans="1:11" ht="15.75">
      <c r="A2662" s="100">
        <v>2659</v>
      </c>
      <c r="D2662" s="484">
        <v>162354037</v>
      </c>
      <c r="E2662" s="85" t="s">
        <v>764</v>
      </c>
      <c r="F2662" s="105" t="s">
        <v>453</v>
      </c>
      <c r="I2662" s="103" t="s">
        <v>78</v>
      </c>
      <c r="J2662" s="85">
        <f t="shared" si="83"/>
        <v>2659</v>
      </c>
      <c r="K2662" s="85">
        <f t="shared" si="82"/>
        <v>0</v>
      </c>
    </row>
    <row r="2663" spans="1:11" ht="15.75">
      <c r="A2663" s="100">
        <v>2660</v>
      </c>
      <c r="D2663" s="484">
        <v>162354038</v>
      </c>
      <c r="E2663" s="85" t="s">
        <v>661</v>
      </c>
      <c r="F2663" s="105" t="s">
        <v>453</v>
      </c>
      <c r="I2663" s="103" t="s">
        <v>78</v>
      </c>
      <c r="J2663" s="85">
        <f t="shared" si="83"/>
        <v>2660</v>
      </c>
      <c r="K2663" s="85">
        <f t="shared" si="82"/>
        <v>0</v>
      </c>
    </row>
    <row r="2664" spans="1:11" ht="15.75">
      <c r="A2664" s="100">
        <v>2661</v>
      </c>
      <c r="D2664" s="484">
        <v>162354039</v>
      </c>
      <c r="E2664" s="85" t="s">
        <v>766</v>
      </c>
      <c r="F2664" s="105" t="s">
        <v>767</v>
      </c>
      <c r="I2664" s="103" t="s">
        <v>78</v>
      </c>
      <c r="J2664" s="85">
        <f t="shared" si="83"/>
        <v>2661</v>
      </c>
      <c r="K2664" s="85">
        <f t="shared" si="82"/>
        <v>0</v>
      </c>
    </row>
    <row r="2665" spans="1:11" ht="15.75">
      <c r="A2665" s="100">
        <v>2662</v>
      </c>
      <c r="D2665" s="484">
        <v>162354040</v>
      </c>
      <c r="E2665" s="85" t="s">
        <v>769</v>
      </c>
      <c r="F2665" s="105" t="s">
        <v>459</v>
      </c>
      <c r="I2665" s="103" t="s">
        <v>78</v>
      </c>
      <c r="J2665" s="85">
        <f t="shared" si="83"/>
        <v>2662</v>
      </c>
      <c r="K2665" s="85">
        <f t="shared" si="82"/>
        <v>0</v>
      </c>
    </row>
    <row r="2666" spans="1:11" ht="15.75">
      <c r="A2666" s="100">
        <v>2663</v>
      </c>
      <c r="D2666" s="484">
        <v>162354042</v>
      </c>
      <c r="E2666" s="85" t="s">
        <v>3044</v>
      </c>
      <c r="F2666" s="105" t="s">
        <v>459</v>
      </c>
      <c r="I2666" s="103" t="s">
        <v>78</v>
      </c>
      <c r="J2666" s="85">
        <f t="shared" si="83"/>
        <v>2663</v>
      </c>
      <c r="K2666" s="85">
        <f t="shared" si="82"/>
        <v>0</v>
      </c>
    </row>
    <row r="2667" spans="1:11" ht="15.75">
      <c r="A2667" s="100">
        <v>2664</v>
      </c>
      <c r="D2667" s="484">
        <v>162354043</v>
      </c>
      <c r="E2667" s="85" t="s">
        <v>698</v>
      </c>
      <c r="F2667" s="105" t="s">
        <v>459</v>
      </c>
      <c r="I2667" s="103" t="s">
        <v>78</v>
      </c>
      <c r="J2667" s="85">
        <f t="shared" si="83"/>
        <v>2664</v>
      </c>
      <c r="K2667" s="85">
        <f t="shared" si="82"/>
        <v>0</v>
      </c>
    </row>
    <row r="2668" spans="1:11" ht="15.75">
      <c r="A2668" s="100">
        <v>2665</v>
      </c>
      <c r="D2668" s="484">
        <v>162354044</v>
      </c>
      <c r="E2668" s="85" t="s">
        <v>2060</v>
      </c>
      <c r="F2668" s="105" t="s">
        <v>345</v>
      </c>
      <c r="I2668" s="103" t="s">
        <v>78</v>
      </c>
      <c r="J2668" s="85">
        <f t="shared" si="83"/>
        <v>2665</v>
      </c>
      <c r="K2668" s="85">
        <f t="shared" si="82"/>
        <v>0</v>
      </c>
    </row>
    <row r="2669" spans="1:11" ht="15.75">
      <c r="A2669" s="100">
        <v>2666</v>
      </c>
      <c r="D2669" s="484">
        <v>162357580</v>
      </c>
      <c r="E2669" s="85" t="s">
        <v>3286</v>
      </c>
      <c r="F2669" s="105" t="s">
        <v>3287</v>
      </c>
      <c r="I2669" s="103" t="s">
        <v>78</v>
      </c>
      <c r="J2669" s="85">
        <f t="shared" si="83"/>
        <v>2666</v>
      </c>
      <c r="K2669" s="85">
        <f t="shared" si="82"/>
        <v>0</v>
      </c>
    </row>
    <row r="2670" spans="1:11" ht="15.75">
      <c r="A2670" s="100">
        <v>2667</v>
      </c>
      <c r="D2670" s="484">
        <v>162354045</v>
      </c>
      <c r="E2670" s="85" t="s">
        <v>427</v>
      </c>
      <c r="F2670" s="105" t="s">
        <v>348</v>
      </c>
      <c r="I2670" s="103" t="s">
        <v>78</v>
      </c>
      <c r="J2670" s="85">
        <f t="shared" si="83"/>
        <v>2667</v>
      </c>
      <c r="K2670" s="85">
        <f t="shared" si="82"/>
        <v>0</v>
      </c>
    </row>
    <row r="2671" spans="1:11" ht="15.75">
      <c r="A2671" s="100">
        <v>2668</v>
      </c>
      <c r="D2671" s="484">
        <v>162354046</v>
      </c>
      <c r="E2671" s="85" t="s">
        <v>773</v>
      </c>
      <c r="F2671" s="105" t="s">
        <v>464</v>
      </c>
      <c r="I2671" s="103" t="s">
        <v>78</v>
      </c>
      <c r="J2671" s="85">
        <f t="shared" si="83"/>
        <v>2668</v>
      </c>
      <c r="K2671" s="85">
        <f t="shared" si="82"/>
        <v>0</v>
      </c>
    </row>
    <row r="2672" spans="1:11" ht="15.75">
      <c r="A2672" s="100">
        <v>2669</v>
      </c>
      <c r="D2672" s="484">
        <v>162357269</v>
      </c>
      <c r="E2672" s="85" t="s">
        <v>775</v>
      </c>
      <c r="F2672" s="105" t="s">
        <v>254</v>
      </c>
      <c r="I2672" s="103" t="s">
        <v>78</v>
      </c>
      <c r="J2672" s="85">
        <f t="shared" si="83"/>
        <v>2669</v>
      </c>
      <c r="K2672" s="85">
        <f t="shared" si="82"/>
        <v>0</v>
      </c>
    </row>
    <row r="2673" spans="1:11" ht="15.75">
      <c r="A2673" s="100">
        <v>2670</v>
      </c>
      <c r="D2673" s="484">
        <v>162354048</v>
      </c>
      <c r="E2673" s="85" t="s">
        <v>700</v>
      </c>
      <c r="F2673" s="105" t="s">
        <v>532</v>
      </c>
      <c r="I2673" s="103" t="s">
        <v>78</v>
      </c>
      <c r="J2673" s="85">
        <f t="shared" si="83"/>
        <v>2670</v>
      </c>
      <c r="K2673" s="85">
        <f t="shared" si="82"/>
        <v>0</v>
      </c>
    </row>
    <row r="2674" spans="1:11" ht="15.75">
      <c r="A2674" s="100">
        <v>2671</v>
      </c>
      <c r="D2674" s="484">
        <v>162354050</v>
      </c>
      <c r="E2674" s="85" t="s">
        <v>369</v>
      </c>
      <c r="F2674" s="105" t="s">
        <v>259</v>
      </c>
      <c r="I2674" s="103" t="s">
        <v>78</v>
      </c>
      <c r="J2674" s="85">
        <f t="shared" si="83"/>
        <v>2671</v>
      </c>
      <c r="K2674" s="85">
        <f t="shared" si="82"/>
        <v>0</v>
      </c>
    </row>
    <row r="2675" spans="1:11" ht="15.75">
      <c r="A2675" s="100">
        <v>2672</v>
      </c>
      <c r="D2675" s="484">
        <v>162354051</v>
      </c>
      <c r="E2675" s="85" t="s">
        <v>777</v>
      </c>
      <c r="F2675" s="105" t="s">
        <v>259</v>
      </c>
      <c r="I2675" s="103" t="s">
        <v>78</v>
      </c>
      <c r="J2675" s="85">
        <f t="shared" si="83"/>
        <v>2672</v>
      </c>
      <c r="K2675" s="85">
        <f t="shared" si="82"/>
        <v>0</v>
      </c>
    </row>
    <row r="2676" spans="1:11" ht="15.75">
      <c r="A2676" s="100">
        <v>2673</v>
      </c>
      <c r="D2676" s="484">
        <v>162354052</v>
      </c>
      <c r="E2676" s="85" t="s">
        <v>2061</v>
      </c>
      <c r="F2676" s="105" t="s">
        <v>121</v>
      </c>
      <c r="I2676" s="103" t="s">
        <v>78</v>
      </c>
      <c r="J2676" s="85">
        <f t="shared" si="83"/>
        <v>2673</v>
      </c>
      <c r="K2676" s="85">
        <f t="shared" si="82"/>
        <v>0</v>
      </c>
    </row>
    <row r="2677" spans="1:11" ht="15.75">
      <c r="A2677" s="100">
        <v>2674</v>
      </c>
      <c r="D2677" s="484">
        <v>162354053</v>
      </c>
      <c r="E2677" s="85" t="s">
        <v>129</v>
      </c>
      <c r="F2677" s="105" t="s">
        <v>121</v>
      </c>
      <c r="I2677" s="103" t="s">
        <v>78</v>
      </c>
      <c r="J2677" s="85">
        <f t="shared" si="83"/>
        <v>2674</v>
      </c>
      <c r="K2677" s="85">
        <f t="shared" si="82"/>
        <v>0</v>
      </c>
    </row>
    <row r="2678" spans="1:11" ht="15.75">
      <c r="A2678" s="100">
        <v>2675</v>
      </c>
      <c r="D2678" s="484">
        <v>162354055</v>
      </c>
      <c r="E2678" s="85" t="s">
        <v>2062</v>
      </c>
      <c r="F2678" s="105" t="s">
        <v>121</v>
      </c>
      <c r="I2678" s="103" t="s">
        <v>78</v>
      </c>
      <c r="J2678" s="85">
        <f t="shared" si="83"/>
        <v>2675</v>
      </c>
      <c r="K2678" s="85">
        <f t="shared" si="82"/>
        <v>0</v>
      </c>
    </row>
    <row r="2679" spans="1:11" ht="15.75">
      <c r="A2679" s="100">
        <v>2676</v>
      </c>
      <c r="D2679" s="484">
        <v>162354057</v>
      </c>
      <c r="E2679" s="85" t="s">
        <v>780</v>
      </c>
      <c r="F2679" s="105" t="s">
        <v>270</v>
      </c>
      <c r="I2679" s="103" t="s">
        <v>78</v>
      </c>
      <c r="J2679" s="85">
        <f t="shared" si="83"/>
        <v>2676</v>
      </c>
      <c r="K2679" s="85">
        <f t="shared" si="82"/>
        <v>0</v>
      </c>
    </row>
    <row r="2680" spans="1:11" ht="15.75">
      <c r="A2680" s="100">
        <v>2677</v>
      </c>
      <c r="D2680" s="484">
        <v>162354058</v>
      </c>
      <c r="E2680" s="85" t="s">
        <v>702</v>
      </c>
      <c r="F2680" s="105" t="s">
        <v>270</v>
      </c>
      <c r="I2680" s="103" t="s">
        <v>78</v>
      </c>
      <c r="J2680" s="85">
        <f t="shared" si="83"/>
        <v>2677</v>
      </c>
      <c r="K2680" s="85">
        <f t="shared" si="82"/>
        <v>0</v>
      </c>
    </row>
    <row r="2681" spans="1:11" ht="15.75">
      <c r="A2681" s="100">
        <v>2678</v>
      </c>
      <c r="D2681" s="484">
        <v>162354059</v>
      </c>
      <c r="E2681" s="85" t="s">
        <v>635</v>
      </c>
      <c r="F2681" s="105" t="s">
        <v>636</v>
      </c>
      <c r="I2681" s="103" t="s">
        <v>78</v>
      </c>
      <c r="J2681" s="85">
        <f t="shared" si="83"/>
        <v>2678</v>
      </c>
      <c r="K2681" s="85">
        <f t="shared" si="82"/>
        <v>0</v>
      </c>
    </row>
    <row r="2682" spans="1:11" ht="15.75">
      <c r="A2682" s="100">
        <v>2679</v>
      </c>
      <c r="D2682" s="484">
        <v>152353446</v>
      </c>
      <c r="E2682" s="85" t="s">
        <v>237</v>
      </c>
      <c r="F2682" s="105" t="s">
        <v>2063</v>
      </c>
      <c r="I2682" s="103" t="s">
        <v>78</v>
      </c>
      <c r="J2682" s="85">
        <f t="shared" si="83"/>
        <v>2679</v>
      </c>
      <c r="K2682" s="85">
        <f t="shared" si="82"/>
        <v>0</v>
      </c>
    </row>
    <row r="2683" spans="1:11" ht="15.75">
      <c r="A2683" s="100">
        <v>2680</v>
      </c>
      <c r="D2683" s="484">
        <v>162354062</v>
      </c>
      <c r="E2683" s="85" t="s">
        <v>781</v>
      </c>
      <c r="F2683" s="105" t="s">
        <v>276</v>
      </c>
      <c r="I2683" s="103" t="s">
        <v>78</v>
      </c>
      <c r="J2683" s="85">
        <f t="shared" si="83"/>
        <v>2680</v>
      </c>
      <c r="K2683" s="85">
        <f t="shared" si="82"/>
        <v>0</v>
      </c>
    </row>
    <row r="2684" spans="1:11" ht="15.75">
      <c r="A2684" s="100">
        <v>2681</v>
      </c>
      <c r="D2684" s="484">
        <v>162354063</v>
      </c>
      <c r="E2684" s="85" t="s">
        <v>638</v>
      </c>
      <c r="F2684" s="105" t="s">
        <v>276</v>
      </c>
      <c r="I2684" s="103" t="s">
        <v>78</v>
      </c>
      <c r="J2684" s="85">
        <f t="shared" si="83"/>
        <v>2681</v>
      </c>
      <c r="K2684" s="85">
        <f t="shared" si="82"/>
        <v>0</v>
      </c>
    </row>
    <row r="2685" spans="1:11" ht="15.75">
      <c r="A2685" s="100">
        <v>2682</v>
      </c>
      <c r="D2685" s="484">
        <v>162354064</v>
      </c>
      <c r="E2685" s="85" t="s">
        <v>703</v>
      </c>
      <c r="F2685" s="105" t="s">
        <v>282</v>
      </c>
      <c r="I2685" s="103" t="s">
        <v>78</v>
      </c>
      <c r="J2685" s="85">
        <f t="shared" si="83"/>
        <v>2682</v>
      </c>
      <c r="K2685" s="85">
        <f t="shared" si="82"/>
        <v>0</v>
      </c>
    </row>
    <row r="2686" spans="1:11" ht="15.75">
      <c r="A2686" s="100">
        <v>2683</v>
      </c>
      <c r="D2686" s="484">
        <v>162354065</v>
      </c>
      <c r="E2686" s="85" t="s">
        <v>704</v>
      </c>
      <c r="F2686" s="105" t="s">
        <v>379</v>
      </c>
      <c r="I2686" s="103" t="s">
        <v>78</v>
      </c>
      <c r="J2686" s="85">
        <f t="shared" si="83"/>
        <v>2683</v>
      </c>
      <c r="K2686" s="85">
        <f t="shared" si="82"/>
        <v>0</v>
      </c>
    </row>
    <row r="2687" spans="1:11" ht="15.75">
      <c r="A2687" s="100">
        <v>2684</v>
      </c>
      <c r="D2687" s="484">
        <v>162354066</v>
      </c>
      <c r="E2687" s="85" t="s">
        <v>783</v>
      </c>
      <c r="F2687" s="105" t="s">
        <v>143</v>
      </c>
      <c r="I2687" s="103" t="s">
        <v>78</v>
      </c>
      <c r="J2687" s="85">
        <f t="shared" si="83"/>
        <v>2684</v>
      </c>
      <c r="K2687" s="85">
        <f t="shared" si="82"/>
        <v>0</v>
      </c>
    </row>
    <row r="2688" spans="1:11" ht="15.75">
      <c r="A2688" s="100">
        <v>2685</v>
      </c>
      <c r="D2688" s="484">
        <v>162524357</v>
      </c>
      <c r="E2688" s="85" t="s">
        <v>706</v>
      </c>
      <c r="F2688" s="105" t="s">
        <v>381</v>
      </c>
      <c r="I2688" s="103" t="s">
        <v>78</v>
      </c>
      <c r="J2688" s="85">
        <f t="shared" si="83"/>
        <v>2685</v>
      </c>
      <c r="K2688" s="85">
        <f t="shared" si="82"/>
        <v>0</v>
      </c>
    </row>
    <row r="2689" spans="1:11" ht="15.75">
      <c r="A2689" s="100">
        <v>2686</v>
      </c>
      <c r="D2689" s="484">
        <v>162357185</v>
      </c>
      <c r="E2689" s="85" t="s">
        <v>2039</v>
      </c>
      <c r="F2689" s="105" t="s">
        <v>546</v>
      </c>
      <c r="I2689" s="103" t="s">
        <v>78</v>
      </c>
      <c r="J2689" s="85">
        <f t="shared" si="83"/>
        <v>2686</v>
      </c>
      <c r="K2689" s="85">
        <f t="shared" si="82"/>
        <v>0</v>
      </c>
    </row>
    <row r="2690" spans="1:11" ht="15.75">
      <c r="A2690" s="100">
        <v>2687</v>
      </c>
      <c r="D2690" s="484">
        <v>162324914</v>
      </c>
      <c r="E2690" s="85" t="s">
        <v>322</v>
      </c>
      <c r="F2690" s="105" t="s">
        <v>546</v>
      </c>
      <c r="I2690" s="103" t="s">
        <v>78</v>
      </c>
      <c r="J2690" s="85">
        <f t="shared" si="83"/>
        <v>2687</v>
      </c>
      <c r="K2690" s="85">
        <f t="shared" si="82"/>
        <v>0</v>
      </c>
    </row>
    <row r="2691" spans="1:11" ht="15.75">
      <c r="A2691" s="100">
        <v>2688</v>
      </c>
      <c r="D2691" s="484">
        <v>162354069</v>
      </c>
      <c r="E2691" s="85" t="s">
        <v>1464</v>
      </c>
      <c r="F2691" s="105" t="s">
        <v>546</v>
      </c>
      <c r="I2691" s="103" t="s">
        <v>78</v>
      </c>
      <c r="J2691" s="85">
        <f t="shared" si="83"/>
        <v>2688</v>
      </c>
      <c r="K2691" s="85">
        <f t="shared" si="82"/>
        <v>0</v>
      </c>
    </row>
    <row r="2692" spans="1:11" ht="15.75">
      <c r="A2692" s="100">
        <v>2689</v>
      </c>
      <c r="D2692" s="484">
        <v>162354070</v>
      </c>
      <c r="E2692" s="85" t="s">
        <v>322</v>
      </c>
      <c r="F2692" s="105" t="s">
        <v>546</v>
      </c>
      <c r="I2692" s="103" t="s">
        <v>78</v>
      </c>
      <c r="J2692" s="85">
        <f t="shared" si="83"/>
        <v>2689</v>
      </c>
      <c r="K2692" s="85">
        <f t="shared" ref="K2692:K2755" si="84">COUNTIF($D$4:$D$889,D2692)</f>
        <v>0</v>
      </c>
    </row>
    <row r="2693" spans="1:11" ht="15.75">
      <c r="A2693" s="100">
        <v>2690</v>
      </c>
      <c r="D2693" s="484">
        <v>162354071</v>
      </c>
      <c r="E2693" s="85" t="s">
        <v>707</v>
      </c>
      <c r="F2693" s="105" t="s">
        <v>546</v>
      </c>
      <c r="I2693" s="103" t="s">
        <v>78</v>
      </c>
      <c r="J2693" s="85">
        <f t="shared" ref="J2693:J2756" si="85">IF(H2693&lt;&gt;H2692,1,J2692+1)</f>
        <v>2690</v>
      </c>
      <c r="K2693" s="85">
        <f t="shared" si="84"/>
        <v>0</v>
      </c>
    </row>
    <row r="2694" spans="1:11" ht="15.75">
      <c r="A2694" s="100">
        <v>2691</v>
      </c>
      <c r="D2694" s="484">
        <v>162413944</v>
      </c>
      <c r="E2694" s="85" t="s">
        <v>708</v>
      </c>
      <c r="F2694" s="105" t="s">
        <v>546</v>
      </c>
      <c r="I2694" s="103" t="s">
        <v>78</v>
      </c>
      <c r="J2694" s="85">
        <f t="shared" si="85"/>
        <v>2691</v>
      </c>
      <c r="K2694" s="85">
        <f t="shared" si="84"/>
        <v>0</v>
      </c>
    </row>
    <row r="2695" spans="1:11" ht="15.75">
      <c r="A2695" s="100">
        <v>2692</v>
      </c>
      <c r="D2695" s="484">
        <v>162354074</v>
      </c>
      <c r="E2695" s="85" t="s">
        <v>281</v>
      </c>
      <c r="F2695" s="105" t="s">
        <v>649</v>
      </c>
      <c r="I2695" s="103" t="s">
        <v>78</v>
      </c>
      <c r="J2695" s="85">
        <f t="shared" si="85"/>
        <v>2692</v>
      </c>
      <c r="K2695" s="85">
        <f t="shared" si="84"/>
        <v>0</v>
      </c>
    </row>
    <row r="2696" spans="1:11" ht="15.75">
      <c r="A2696" s="100">
        <v>2693</v>
      </c>
      <c r="D2696" s="484">
        <v>162354075</v>
      </c>
      <c r="E2696" s="85" t="s">
        <v>648</v>
      </c>
      <c r="F2696" s="105" t="s">
        <v>649</v>
      </c>
      <c r="I2696" s="103" t="s">
        <v>78</v>
      </c>
      <c r="J2696" s="85">
        <f t="shared" si="85"/>
        <v>2693</v>
      </c>
      <c r="K2696" s="85">
        <f t="shared" si="84"/>
        <v>0</v>
      </c>
    </row>
    <row r="2697" spans="1:11" ht="15.75">
      <c r="A2697" s="100">
        <v>2694</v>
      </c>
      <c r="D2697" s="484">
        <v>162354076</v>
      </c>
      <c r="E2697" s="85" t="s">
        <v>650</v>
      </c>
      <c r="F2697" s="105" t="s">
        <v>649</v>
      </c>
      <c r="I2697" s="103" t="s">
        <v>78</v>
      </c>
      <c r="J2697" s="85">
        <f t="shared" si="85"/>
        <v>2694</v>
      </c>
      <c r="K2697" s="85">
        <f t="shared" si="84"/>
        <v>0</v>
      </c>
    </row>
    <row r="2698" spans="1:11" ht="15.75">
      <c r="A2698" s="100">
        <v>2695</v>
      </c>
      <c r="D2698" s="484">
        <v>162354077</v>
      </c>
      <c r="E2698" s="85" t="s">
        <v>784</v>
      </c>
      <c r="F2698" s="105" t="s">
        <v>649</v>
      </c>
      <c r="I2698" s="103" t="s">
        <v>78</v>
      </c>
      <c r="J2698" s="85">
        <f t="shared" si="85"/>
        <v>2695</v>
      </c>
      <c r="K2698" s="85">
        <f t="shared" si="84"/>
        <v>0</v>
      </c>
    </row>
    <row r="2699" spans="1:11" ht="15.75">
      <c r="A2699" s="100">
        <v>2696</v>
      </c>
      <c r="D2699" s="484">
        <v>162354078</v>
      </c>
      <c r="E2699" s="85" t="s">
        <v>711</v>
      </c>
      <c r="F2699" s="105" t="s">
        <v>712</v>
      </c>
      <c r="I2699" s="103" t="s">
        <v>78</v>
      </c>
      <c r="J2699" s="85">
        <f t="shared" si="85"/>
        <v>2696</v>
      </c>
      <c r="K2699" s="85">
        <f t="shared" si="84"/>
        <v>0</v>
      </c>
    </row>
    <row r="2700" spans="1:11" ht="15.75">
      <c r="A2700" s="100">
        <v>2697</v>
      </c>
      <c r="D2700" s="484">
        <v>152353476</v>
      </c>
      <c r="E2700" s="85" t="s">
        <v>1010</v>
      </c>
      <c r="F2700" s="105" t="s">
        <v>652</v>
      </c>
      <c r="I2700" s="103" t="s">
        <v>78</v>
      </c>
      <c r="J2700" s="85">
        <f t="shared" si="85"/>
        <v>2697</v>
      </c>
      <c r="K2700" s="85">
        <f t="shared" si="84"/>
        <v>0</v>
      </c>
    </row>
    <row r="2701" spans="1:11" ht="15.75">
      <c r="A2701" s="100">
        <v>2698</v>
      </c>
      <c r="D2701" s="484">
        <v>162356523</v>
      </c>
      <c r="E2701" s="85" t="s">
        <v>714</v>
      </c>
      <c r="F2701" s="105" t="s">
        <v>288</v>
      </c>
      <c r="I2701" s="103" t="s">
        <v>78</v>
      </c>
      <c r="J2701" s="85">
        <f t="shared" si="85"/>
        <v>2698</v>
      </c>
      <c r="K2701" s="85">
        <f t="shared" si="84"/>
        <v>0</v>
      </c>
    </row>
    <row r="2702" spans="1:11" ht="15.75">
      <c r="A2702" s="100">
        <v>2699</v>
      </c>
      <c r="D2702" s="484">
        <v>162524385</v>
      </c>
      <c r="E2702" s="85" t="s">
        <v>198</v>
      </c>
      <c r="F2702" s="105" t="s">
        <v>288</v>
      </c>
      <c r="I2702" s="103" t="s">
        <v>78</v>
      </c>
      <c r="J2702" s="85">
        <f t="shared" si="85"/>
        <v>2699</v>
      </c>
      <c r="K2702" s="85">
        <f t="shared" si="84"/>
        <v>0</v>
      </c>
    </row>
    <row r="2703" spans="1:11" ht="15.75">
      <c r="A2703" s="100">
        <v>2700</v>
      </c>
      <c r="D2703" s="484">
        <v>162354080</v>
      </c>
      <c r="E2703" s="85" t="s">
        <v>2065</v>
      </c>
      <c r="F2703" s="105" t="s">
        <v>548</v>
      </c>
      <c r="I2703" s="103" t="s">
        <v>78</v>
      </c>
      <c r="J2703" s="85">
        <f t="shared" si="85"/>
        <v>2700</v>
      </c>
      <c r="K2703" s="85">
        <f t="shared" si="84"/>
        <v>0</v>
      </c>
    </row>
    <row r="2704" spans="1:11" ht="15.75">
      <c r="A2704" s="100">
        <v>2701</v>
      </c>
      <c r="D2704" s="484">
        <v>162324930</v>
      </c>
      <c r="E2704" s="85" t="s">
        <v>2066</v>
      </c>
      <c r="F2704" s="105" t="s">
        <v>291</v>
      </c>
      <c r="I2704" s="103" t="s">
        <v>78</v>
      </c>
      <c r="J2704" s="85">
        <f t="shared" si="85"/>
        <v>2701</v>
      </c>
      <c r="K2704" s="85">
        <f t="shared" si="84"/>
        <v>0</v>
      </c>
    </row>
    <row r="2705" spans="1:11" ht="15.75">
      <c r="A2705" s="100">
        <v>2702</v>
      </c>
      <c r="D2705" s="484">
        <v>162354081</v>
      </c>
      <c r="E2705" s="85" t="s">
        <v>717</v>
      </c>
      <c r="F2705" s="105" t="s">
        <v>291</v>
      </c>
      <c r="I2705" s="103" t="s">
        <v>78</v>
      </c>
      <c r="J2705" s="85">
        <f t="shared" si="85"/>
        <v>2702</v>
      </c>
      <c r="K2705" s="85">
        <f t="shared" si="84"/>
        <v>0</v>
      </c>
    </row>
    <row r="2706" spans="1:11" ht="15.75">
      <c r="A2706" s="100">
        <v>2703</v>
      </c>
      <c r="D2706" s="484">
        <v>162354082</v>
      </c>
      <c r="E2706" s="85" t="s">
        <v>198</v>
      </c>
      <c r="F2706" s="105" t="s">
        <v>719</v>
      </c>
      <c r="I2706" s="103" t="s">
        <v>78</v>
      </c>
      <c r="J2706" s="85">
        <f t="shared" si="85"/>
        <v>2703</v>
      </c>
      <c r="K2706" s="85">
        <f t="shared" si="84"/>
        <v>0</v>
      </c>
    </row>
    <row r="2707" spans="1:11" ht="15.75">
      <c r="A2707" s="100">
        <v>2704</v>
      </c>
      <c r="D2707" s="484">
        <v>162354083</v>
      </c>
      <c r="E2707" s="85" t="s">
        <v>2067</v>
      </c>
      <c r="F2707" s="105" t="s">
        <v>396</v>
      </c>
      <c r="I2707" s="103" t="s">
        <v>78</v>
      </c>
      <c r="J2707" s="85">
        <f t="shared" si="85"/>
        <v>2704</v>
      </c>
      <c r="K2707" s="85">
        <f t="shared" si="84"/>
        <v>0</v>
      </c>
    </row>
    <row r="2708" spans="1:11" ht="15.75">
      <c r="A2708" s="100">
        <v>2705</v>
      </c>
      <c r="D2708" s="484">
        <v>162336519</v>
      </c>
      <c r="E2708" s="85" t="s">
        <v>720</v>
      </c>
      <c r="F2708" s="105" t="s">
        <v>294</v>
      </c>
      <c r="I2708" s="103" t="s">
        <v>78</v>
      </c>
      <c r="J2708" s="85">
        <f t="shared" si="85"/>
        <v>2705</v>
      </c>
      <c r="K2708" s="85">
        <f t="shared" si="84"/>
        <v>0</v>
      </c>
    </row>
    <row r="2709" spans="1:11" ht="15.75">
      <c r="A2709" s="100">
        <v>2706</v>
      </c>
      <c r="D2709" s="484">
        <v>162354086</v>
      </c>
      <c r="E2709" s="85" t="s">
        <v>529</v>
      </c>
      <c r="F2709" s="105" t="s">
        <v>722</v>
      </c>
      <c r="I2709" s="103" t="s">
        <v>78</v>
      </c>
      <c r="J2709" s="85">
        <f t="shared" si="85"/>
        <v>2706</v>
      </c>
      <c r="K2709" s="85">
        <f t="shared" si="84"/>
        <v>0</v>
      </c>
    </row>
    <row r="2710" spans="1:11" ht="15.75">
      <c r="A2710" s="100">
        <v>2707</v>
      </c>
      <c r="D2710" s="484">
        <v>162354087</v>
      </c>
      <c r="E2710" s="85" t="s">
        <v>2068</v>
      </c>
      <c r="F2710" s="105" t="s">
        <v>1334</v>
      </c>
      <c r="I2710" s="103" t="s">
        <v>78</v>
      </c>
      <c r="J2710" s="85">
        <f t="shared" si="85"/>
        <v>2707</v>
      </c>
      <c r="K2710" s="85">
        <f t="shared" si="84"/>
        <v>0</v>
      </c>
    </row>
    <row r="2711" spans="1:11" ht="15.75">
      <c r="A2711" s="100">
        <v>2708</v>
      </c>
      <c r="D2711" s="484">
        <v>162354088</v>
      </c>
      <c r="E2711" s="85" t="s">
        <v>724</v>
      </c>
      <c r="F2711" s="105" t="s">
        <v>657</v>
      </c>
      <c r="I2711" s="103" t="s">
        <v>78</v>
      </c>
      <c r="J2711" s="85">
        <f t="shared" si="85"/>
        <v>2708</v>
      </c>
      <c r="K2711" s="85">
        <f t="shared" si="84"/>
        <v>0</v>
      </c>
    </row>
    <row r="2712" spans="1:11" ht="15.75">
      <c r="A2712" s="100">
        <v>2709</v>
      </c>
      <c r="D2712" s="484">
        <v>162324950</v>
      </c>
      <c r="E2712" s="85" t="s">
        <v>529</v>
      </c>
      <c r="F2712" s="105" t="s">
        <v>786</v>
      </c>
      <c r="I2712" s="103" t="s">
        <v>78</v>
      </c>
      <c r="J2712" s="85">
        <f t="shared" si="85"/>
        <v>2709</v>
      </c>
      <c r="K2712" s="85">
        <f t="shared" si="84"/>
        <v>0</v>
      </c>
    </row>
    <row r="2713" spans="1:11" ht="15.75">
      <c r="A2713" s="100">
        <v>2710</v>
      </c>
      <c r="D2713" s="484">
        <v>162357102</v>
      </c>
      <c r="E2713" s="85" t="s">
        <v>787</v>
      </c>
      <c r="F2713" s="105" t="s">
        <v>788</v>
      </c>
      <c r="I2713" s="103" t="s">
        <v>78</v>
      </c>
      <c r="J2713" s="85">
        <f t="shared" si="85"/>
        <v>2710</v>
      </c>
      <c r="K2713" s="85">
        <f t="shared" si="84"/>
        <v>0</v>
      </c>
    </row>
    <row r="2714" spans="1:11" ht="15.75">
      <c r="A2714" s="100">
        <v>2711</v>
      </c>
      <c r="D2714" s="484">
        <v>162354092</v>
      </c>
      <c r="E2714" s="85" t="s">
        <v>725</v>
      </c>
      <c r="F2714" s="105" t="s">
        <v>726</v>
      </c>
      <c r="I2714" s="103" t="s">
        <v>78</v>
      </c>
      <c r="J2714" s="85">
        <f t="shared" si="85"/>
        <v>2711</v>
      </c>
      <c r="K2714" s="85">
        <f t="shared" si="84"/>
        <v>0</v>
      </c>
    </row>
    <row r="2715" spans="1:11" ht="15.75">
      <c r="A2715" s="100">
        <v>2712</v>
      </c>
      <c r="D2715" s="484">
        <v>162354093</v>
      </c>
      <c r="E2715" s="85" t="s">
        <v>269</v>
      </c>
      <c r="F2715" s="105" t="s">
        <v>726</v>
      </c>
      <c r="I2715" s="103" t="s">
        <v>78</v>
      </c>
      <c r="J2715" s="85">
        <f t="shared" si="85"/>
        <v>2712</v>
      </c>
      <c r="K2715" s="85">
        <f t="shared" si="84"/>
        <v>0</v>
      </c>
    </row>
    <row r="2716" spans="1:11" ht="15.75">
      <c r="A2716" s="100">
        <v>2713</v>
      </c>
      <c r="D2716" s="484">
        <v>162354095</v>
      </c>
      <c r="E2716" s="85" t="s">
        <v>791</v>
      </c>
      <c r="F2716" s="105" t="s">
        <v>303</v>
      </c>
      <c r="I2716" s="103" t="s">
        <v>78</v>
      </c>
      <c r="J2716" s="85">
        <f t="shared" si="85"/>
        <v>2713</v>
      </c>
      <c r="K2716" s="85">
        <f t="shared" si="84"/>
        <v>0</v>
      </c>
    </row>
    <row r="2717" spans="1:11" ht="15.75">
      <c r="A2717" s="100">
        <v>2714</v>
      </c>
      <c r="D2717" s="484">
        <v>162354096</v>
      </c>
      <c r="E2717" s="85" t="s">
        <v>353</v>
      </c>
      <c r="F2717" s="105" t="s">
        <v>303</v>
      </c>
      <c r="I2717" s="103" t="s">
        <v>78</v>
      </c>
      <c r="J2717" s="85">
        <f t="shared" si="85"/>
        <v>2714</v>
      </c>
      <c r="K2717" s="85">
        <f t="shared" si="84"/>
        <v>0</v>
      </c>
    </row>
    <row r="2718" spans="1:11" ht="15.75">
      <c r="A2718" s="100">
        <v>2715</v>
      </c>
      <c r="D2718" s="484">
        <v>162354097</v>
      </c>
      <c r="E2718" s="85" t="s">
        <v>793</v>
      </c>
      <c r="F2718" s="105" t="s">
        <v>303</v>
      </c>
      <c r="I2718" s="103" t="s">
        <v>78</v>
      </c>
      <c r="J2718" s="85">
        <f t="shared" si="85"/>
        <v>2715</v>
      </c>
      <c r="K2718" s="85">
        <f t="shared" si="84"/>
        <v>0</v>
      </c>
    </row>
    <row r="2719" spans="1:11" ht="15.75">
      <c r="A2719" s="100">
        <v>2716</v>
      </c>
      <c r="D2719" s="484">
        <v>162354100</v>
      </c>
      <c r="E2719" s="85" t="s">
        <v>529</v>
      </c>
      <c r="F2719" s="105" t="s">
        <v>303</v>
      </c>
      <c r="I2719" s="103" t="s">
        <v>78</v>
      </c>
      <c r="J2719" s="85">
        <f t="shared" si="85"/>
        <v>2716</v>
      </c>
      <c r="K2719" s="85">
        <f t="shared" si="84"/>
        <v>0</v>
      </c>
    </row>
    <row r="2720" spans="1:11" ht="15.75">
      <c r="A2720" s="100">
        <v>2717</v>
      </c>
      <c r="D2720" s="484">
        <v>162357669</v>
      </c>
      <c r="E2720" s="85" t="s">
        <v>3288</v>
      </c>
      <c r="F2720" s="105" t="s">
        <v>2661</v>
      </c>
      <c r="I2720" s="103" t="s">
        <v>78</v>
      </c>
      <c r="J2720" s="85">
        <f t="shared" si="85"/>
        <v>2717</v>
      </c>
      <c r="K2720" s="85">
        <f t="shared" si="84"/>
        <v>0</v>
      </c>
    </row>
    <row r="2721" spans="1:11" ht="15.75">
      <c r="A2721" s="100">
        <v>2718</v>
      </c>
      <c r="D2721" s="484">
        <v>162354101</v>
      </c>
      <c r="E2721" s="85" t="s">
        <v>1537</v>
      </c>
      <c r="F2721" s="105" t="s">
        <v>305</v>
      </c>
      <c r="I2721" s="103" t="s">
        <v>78</v>
      </c>
      <c r="J2721" s="85">
        <f t="shared" si="85"/>
        <v>2718</v>
      </c>
      <c r="K2721" s="85">
        <f t="shared" si="84"/>
        <v>0</v>
      </c>
    </row>
    <row r="2722" spans="1:11" ht="15.75">
      <c r="A2722" s="100">
        <v>2719</v>
      </c>
      <c r="D2722" s="484">
        <v>162354103</v>
      </c>
      <c r="E2722" s="85" t="s">
        <v>134</v>
      </c>
      <c r="F2722" s="105" t="s">
        <v>795</v>
      </c>
      <c r="I2722" s="103" t="s">
        <v>78</v>
      </c>
      <c r="J2722" s="85">
        <f t="shared" si="85"/>
        <v>2719</v>
      </c>
      <c r="K2722" s="85">
        <f t="shared" si="84"/>
        <v>0</v>
      </c>
    </row>
    <row r="2723" spans="1:11" ht="15.75">
      <c r="A2723" s="100">
        <v>2720</v>
      </c>
      <c r="D2723" s="484">
        <v>162357186</v>
      </c>
      <c r="E2723" s="85" t="s">
        <v>797</v>
      </c>
      <c r="F2723" s="105" t="s">
        <v>405</v>
      </c>
      <c r="I2723" s="103" t="s">
        <v>78</v>
      </c>
      <c r="J2723" s="85">
        <f t="shared" si="85"/>
        <v>2720</v>
      </c>
      <c r="K2723" s="85">
        <f t="shared" si="84"/>
        <v>0</v>
      </c>
    </row>
    <row r="2724" spans="1:11" ht="15.75">
      <c r="A2724" s="100">
        <v>2721</v>
      </c>
      <c r="D2724" s="484">
        <v>162354106</v>
      </c>
      <c r="E2724" s="85" t="s">
        <v>727</v>
      </c>
      <c r="F2724" s="105" t="s">
        <v>132</v>
      </c>
      <c r="I2724" s="103" t="s">
        <v>78</v>
      </c>
      <c r="J2724" s="85">
        <f t="shared" si="85"/>
        <v>2721</v>
      </c>
      <c r="K2724" s="85">
        <f t="shared" si="84"/>
        <v>0</v>
      </c>
    </row>
    <row r="2725" spans="1:11" ht="15.75">
      <c r="A2725" s="100">
        <v>2722</v>
      </c>
      <c r="D2725" s="484">
        <v>162357431</v>
      </c>
      <c r="E2725" s="85" t="s">
        <v>729</v>
      </c>
      <c r="F2725" s="105" t="s">
        <v>730</v>
      </c>
      <c r="I2725" s="103" t="s">
        <v>78</v>
      </c>
      <c r="J2725" s="85">
        <f t="shared" si="85"/>
        <v>2722</v>
      </c>
      <c r="K2725" s="85">
        <f t="shared" si="84"/>
        <v>0</v>
      </c>
    </row>
    <row r="2726" spans="1:11" ht="15.75">
      <c r="A2726" s="100">
        <v>2723</v>
      </c>
      <c r="D2726" s="484">
        <v>162354108</v>
      </c>
      <c r="E2726" s="85" t="s">
        <v>732</v>
      </c>
      <c r="F2726" s="105" t="s">
        <v>565</v>
      </c>
      <c r="I2726" s="103" t="s">
        <v>78</v>
      </c>
      <c r="J2726" s="85">
        <f t="shared" si="85"/>
        <v>2723</v>
      </c>
      <c r="K2726" s="85">
        <f t="shared" si="84"/>
        <v>0</v>
      </c>
    </row>
    <row r="2727" spans="1:11" ht="15.75">
      <c r="A2727" s="100">
        <v>2724</v>
      </c>
      <c r="D2727" s="484">
        <v>162354109</v>
      </c>
      <c r="E2727" s="85" t="s">
        <v>281</v>
      </c>
      <c r="F2727" s="105" t="s">
        <v>308</v>
      </c>
      <c r="I2727" s="103" t="s">
        <v>78</v>
      </c>
      <c r="J2727" s="85">
        <f t="shared" si="85"/>
        <v>2724</v>
      </c>
      <c r="K2727" s="85">
        <f t="shared" si="84"/>
        <v>0</v>
      </c>
    </row>
    <row r="2728" spans="1:11" ht="15.75">
      <c r="A2728" s="100">
        <v>2725</v>
      </c>
      <c r="D2728" s="484">
        <v>162354111</v>
      </c>
      <c r="E2728" s="85" t="s">
        <v>799</v>
      </c>
      <c r="F2728" s="105" t="s">
        <v>569</v>
      </c>
      <c r="I2728" s="103" t="s">
        <v>78</v>
      </c>
      <c r="J2728" s="85">
        <f t="shared" si="85"/>
        <v>2725</v>
      </c>
      <c r="K2728" s="85">
        <f t="shared" si="84"/>
        <v>0</v>
      </c>
    </row>
    <row r="2729" spans="1:11" ht="15.75">
      <c r="A2729" s="100">
        <v>2726</v>
      </c>
      <c r="D2729" s="484">
        <v>162356841</v>
      </c>
      <c r="E2729" s="85" t="s">
        <v>350</v>
      </c>
      <c r="F2729" s="105" t="s">
        <v>734</v>
      </c>
      <c r="I2729" s="103" t="s">
        <v>78</v>
      </c>
      <c r="J2729" s="85">
        <f t="shared" si="85"/>
        <v>2726</v>
      </c>
      <c r="K2729" s="85">
        <f t="shared" si="84"/>
        <v>0</v>
      </c>
    </row>
    <row r="2730" spans="1:11" ht="15.75">
      <c r="A2730" s="100">
        <v>2727</v>
      </c>
      <c r="D2730" s="484">
        <v>162354112</v>
      </c>
      <c r="E2730" s="85" t="s">
        <v>412</v>
      </c>
      <c r="F2730" s="105" t="s">
        <v>800</v>
      </c>
      <c r="I2730" s="103" t="s">
        <v>78</v>
      </c>
      <c r="J2730" s="85">
        <f t="shared" si="85"/>
        <v>2727</v>
      </c>
      <c r="K2730" s="85">
        <f t="shared" si="84"/>
        <v>0</v>
      </c>
    </row>
    <row r="2731" spans="1:11" ht="15.75">
      <c r="A2731" s="100">
        <v>2728</v>
      </c>
      <c r="D2731" s="484">
        <v>162163205</v>
      </c>
      <c r="E2731" s="85" t="s">
        <v>2071</v>
      </c>
      <c r="F2731" s="105" t="s">
        <v>571</v>
      </c>
      <c r="I2731" s="103" t="s">
        <v>78</v>
      </c>
      <c r="J2731" s="85">
        <f t="shared" si="85"/>
        <v>2728</v>
      </c>
      <c r="K2731" s="85">
        <f t="shared" si="84"/>
        <v>0</v>
      </c>
    </row>
    <row r="2732" spans="1:11" ht="15.75">
      <c r="A2732" s="100">
        <v>2729</v>
      </c>
      <c r="D2732" s="484">
        <v>162123035</v>
      </c>
      <c r="E2732" s="85" t="s">
        <v>1492</v>
      </c>
      <c r="F2732" s="105" t="s">
        <v>975</v>
      </c>
      <c r="I2732" s="103" t="s">
        <v>78</v>
      </c>
      <c r="J2732" s="85">
        <f t="shared" si="85"/>
        <v>2729</v>
      </c>
      <c r="K2732" s="85">
        <f t="shared" si="84"/>
        <v>0</v>
      </c>
    </row>
    <row r="2733" spans="1:11" ht="15.75">
      <c r="A2733" s="100">
        <v>2730</v>
      </c>
      <c r="D2733" s="484">
        <v>162163198</v>
      </c>
      <c r="E2733" s="85" t="s">
        <v>304</v>
      </c>
      <c r="F2733" s="105" t="s">
        <v>480</v>
      </c>
      <c r="I2733" s="103" t="s">
        <v>78</v>
      </c>
      <c r="J2733" s="85">
        <f t="shared" si="85"/>
        <v>2730</v>
      </c>
      <c r="K2733" s="85">
        <f t="shared" si="84"/>
        <v>0</v>
      </c>
    </row>
    <row r="2734" spans="1:11" ht="15.75">
      <c r="A2734" s="100">
        <v>2731</v>
      </c>
      <c r="D2734" s="484">
        <v>162253668</v>
      </c>
      <c r="E2734" s="85" t="s">
        <v>1612</v>
      </c>
      <c r="F2734" s="105" t="s">
        <v>303</v>
      </c>
      <c r="I2734" s="103" t="s">
        <v>78</v>
      </c>
      <c r="J2734" s="85">
        <f t="shared" si="85"/>
        <v>2731</v>
      </c>
      <c r="K2734" s="85">
        <f t="shared" si="84"/>
        <v>0</v>
      </c>
    </row>
    <row r="2735" spans="1:11" ht="15.75">
      <c r="A2735" s="100">
        <v>2732</v>
      </c>
      <c r="D2735" s="484">
        <v>162314754</v>
      </c>
      <c r="E2735" s="85" t="s">
        <v>1564</v>
      </c>
      <c r="F2735" s="105" t="s">
        <v>726</v>
      </c>
      <c r="I2735" s="103" t="s">
        <v>78</v>
      </c>
      <c r="J2735" s="85">
        <f t="shared" si="85"/>
        <v>2732</v>
      </c>
      <c r="K2735" s="85">
        <f t="shared" si="84"/>
        <v>0</v>
      </c>
    </row>
    <row r="2736" spans="1:11" ht="15.75">
      <c r="A2736" s="100">
        <v>2733</v>
      </c>
      <c r="D2736" s="484">
        <v>162314772</v>
      </c>
      <c r="E2736" s="85" t="s">
        <v>452</v>
      </c>
      <c r="F2736" s="105" t="s">
        <v>924</v>
      </c>
      <c r="I2736" s="103" t="s">
        <v>78</v>
      </c>
      <c r="J2736" s="85">
        <f t="shared" si="85"/>
        <v>2733</v>
      </c>
      <c r="K2736" s="85">
        <f t="shared" si="84"/>
        <v>0</v>
      </c>
    </row>
    <row r="2737" spans="1:11" ht="15.75">
      <c r="A2737" s="100">
        <v>2734</v>
      </c>
      <c r="D2737" s="484">
        <v>162324887</v>
      </c>
      <c r="E2737" s="85" t="s">
        <v>2241</v>
      </c>
      <c r="F2737" s="105" t="s">
        <v>467</v>
      </c>
      <c r="I2737" s="103" t="s">
        <v>78</v>
      </c>
      <c r="J2737" s="85">
        <f t="shared" si="85"/>
        <v>2734</v>
      </c>
      <c r="K2737" s="85">
        <f t="shared" si="84"/>
        <v>0</v>
      </c>
    </row>
    <row r="2738" spans="1:11" ht="15.75">
      <c r="A2738" s="100">
        <v>2735</v>
      </c>
      <c r="D2738" s="484">
        <v>162333697</v>
      </c>
      <c r="E2738" s="85" t="s">
        <v>1024</v>
      </c>
      <c r="F2738" s="105" t="s">
        <v>672</v>
      </c>
      <c r="I2738" s="103" t="s">
        <v>78</v>
      </c>
      <c r="J2738" s="85">
        <f t="shared" si="85"/>
        <v>2735</v>
      </c>
      <c r="K2738" s="85">
        <f t="shared" si="84"/>
        <v>0</v>
      </c>
    </row>
    <row r="2739" spans="1:11" ht="15.75">
      <c r="A2739" s="100">
        <v>2736</v>
      </c>
      <c r="D2739" s="484">
        <v>162337621</v>
      </c>
      <c r="E2739" s="85" t="s">
        <v>123</v>
      </c>
      <c r="F2739" s="105" t="s">
        <v>453</v>
      </c>
      <c r="I2739" s="103" t="s">
        <v>78</v>
      </c>
      <c r="J2739" s="85">
        <f t="shared" si="85"/>
        <v>2736</v>
      </c>
      <c r="K2739" s="85">
        <f t="shared" si="84"/>
        <v>0</v>
      </c>
    </row>
    <row r="2740" spans="1:11" ht="15.75">
      <c r="A2740" s="100">
        <v>2737</v>
      </c>
      <c r="D2740" s="484">
        <v>162343851</v>
      </c>
      <c r="E2740" s="85" t="s">
        <v>1452</v>
      </c>
      <c r="F2740" s="105" t="s">
        <v>432</v>
      </c>
      <c r="I2740" s="103" t="s">
        <v>78</v>
      </c>
      <c r="J2740" s="85">
        <f t="shared" si="85"/>
        <v>2737</v>
      </c>
      <c r="K2740" s="85">
        <f t="shared" si="84"/>
        <v>0</v>
      </c>
    </row>
    <row r="2741" spans="1:11" ht="15.75">
      <c r="A2741" s="100">
        <v>2738</v>
      </c>
      <c r="D2741" s="484">
        <v>162347266</v>
      </c>
      <c r="E2741" s="85" t="s">
        <v>198</v>
      </c>
      <c r="F2741" s="105" t="s">
        <v>1479</v>
      </c>
      <c r="I2741" s="103" t="s">
        <v>78</v>
      </c>
      <c r="J2741" s="85">
        <f t="shared" si="85"/>
        <v>2738</v>
      </c>
      <c r="K2741" s="85">
        <f t="shared" si="84"/>
        <v>0</v>
      </c>
    </row>
    <row r="2742" spans="1:11" ht="15.75">
      <c r="A2742" s="100">
        <v>2739</v>
      </c>
      <c r="D2742" s="484">
        <v>162353985</v>
      </c>
      <c r="E2742" s="85" t="s">
        <v>1360</v>
      </c>
      <c r="F2742" s="105" t="s">
        <v>1122</v>
      </c>
      <c r="I2742" s="103" t="s">
        <v>78</v>
      </c>
      <c r="J2742" s="85">
        <f t="shared" si="85"/>
        <v>2739</v>
      </c>
      <c r="K2742" s="85">
        <f t="shared" si="84"/>
        <v>0</v>
      </c>
    </row>
    <row r="2743" spans="1:11" ht="15.75">
      <c r="A2743" s="100">
        <v>2740</v>
      </c>
      <c r="D2743" s="484">
        <v>162356522</v>
      </c>
      <c r="E2743" s="85" t="s">
        <v>2279</v>
      </c>
      <c r="F2743" s="105" t="s">
        <v>539</v>
      </c>
      <c r="I2743" s="103" t="s">
        <v>78</v>
      </c>
      <c r="J2743" s="85">
        <f t="shared" si="85"/>
        <v>2740</v>
      </c>
      <c r="K2743" s="85">
        <f t="shared" si="84"/>
        <v>0</v>
      </c>
    </row>
    <row r="2744" spans="1:11" ht="15.75">
      <c r="A2744" s="100">
        <v>2741</v>
      </c>
      <c r="D2744" s="484">
        <v>162413960</v>
      </c>
      <c r="E2744" s="85" t="s">
        <v>1565</v>
      </c>
      <c r="F2744" s="105" t="s">
        <v>1241</v>
      </c>
      <c r="I2744" s="103" t="s">
        <v>78</v>
      </c>
      <c r="J2744" s="85">
        <f t="shared" si="85"/>
        <v>2741</v>
      </c>
      <c r="K2744" s="85">
        <f t="shared" si="84"/>
        <v>0</v>
      </c>
    </row>
    <row r="2745" spans="1:11" ht="15.75">
      <c r="A2745" s="100">
        <v>2742</v>
      </c>
      <c r="D2745" s="484">
        <v>162524114</v>
      </c>
      <c r="E2745" s="85" t="s">
        <v>1436</v>
      </c>
      <c r="F2745" s="105" t="s">
        <v>2663</v>
      </c>
      <c r="I2745" s="103" t="s">
        <v>78</v>
      </c>
      <c r="J2745" s="85">
        <f t="shared" si="85"/>
        <v>2742</v>
      </c>
      <c r="K2745" s="85">
        <f t="shared" si="84"/>
        <v>0</v>
      </c>
    </row>
    <row r="2746" spans="1:11" ht="15.75">
      <c r="A2746" s="100">
        <v>2743</v>
      </c>
      <c r="D2746" s="484">
        <v>162524115</v>
      </c>
      <c r="E2746" s="85" t="s">
        <v>1357</v>
      </c>
      <c r="F2746" s="105" t="s">
        <v>1348</v>
      </c>
      <c r="I2746" s="103" t="s">
        <v>78</v>
      </c>
      <c r="J2746" s="85">
        <f t="shared" si="85"/>
        <v>2743</v>
      </c>
      <c r="K2746" s="85">
        <f t="shared" si="84"/>
        <v>0</v>
      </c>
    </row>
    <row r="2747" spans="1:11" ht="15.75">
      <c r="A2747" s="100">
        <v>2744</v>
      </c>
      <c r="D2747" s="484">
        <v>162524116</v>
      </c>
      <c r="E2747" s="85" t="s">
        <v>1487</v>
      </c>
      <c r="F2747" s="105" t="s">
        <v>486</v>
      </c>
      <c r="I2747" s="103" t="s">
        <v>78</v>
      </c>
      <c r="J2747" s="85">
        <f t="shared" si="85"/>
        <v>2744</v>
      </c>
      <c r="K2747" s="85">
        <f t="shared" si="84"/>
        <v>0</v>
      </c>
    </row>
    <row r="2748" spans="1:11" ht="15.75">
      <c r="A2748" s="100">
        <v>2745</v>
      </c>
      <c r="D2748" s="484">
        <v>162524117</v>
      </c>
      <c r="E2748" s="85" t="s">
        <v>1038</v>
      </c>
      <c r="F2748" s="105" t="s">
        <v>486</v>
      </c>
      <c r="I2748" s="103" t="s">
        <v>78</v>
      </c>
      <c r="J2748" s="85">
        <f t="shared" si="85"/>
        <v>2745</v>
      </c>
      <c r="K2748" s="85">
        <f t="shared" si="84"/>
        <v>0</v>
      </c>
    </row>
    <row r="2749" spans="1:11" ht="15.75">
      <c r="A2749" s="100">
        <v>2746</v>
      </c>
      <c r="D2749" s="484">
        <v>162524118</v>
      </c>
      <c r="E2749" s="85" t="s">
        <v>126</v>
      </c>
      <c r="F2749" s="105" t="s">
        <v>486</v>
      </c>
      <c r="I2749" s="103" t="s">
        <v>78</v>
      </c>
      <c r="J2749" s="85">
        <f t="shared" si="85"/>
        <v>2746</v>
      </c>
      <c r="K2749" s="85">
        <f t="shared" si="84"/>
        <v>0</v>
      </c>
    </row>
    <row r="2750" spans="1:11" ht="15.75">
      <c r="A2750" s="100">
        <v>2747</v>
      </c>
      <c r="D2750" s="484">
        <v>162524123</v>
      </c>
      <c r="E2750" s="85" t="s">
        <v>1525</v>
      </c>
      <c r="F2750" s="105" t="s">
        <v>486</v>
      </c>
      <c r="I2750" s="103" t="s">
        <v>78</v>
      </c>
      <c r="J2750" s="85">
        <f t="shared" si="85"/>
        <v>2747</v>
      </c>
      <c r="K2750" s="85">
        <f t="shared" si="84"/>
        <v>0</v>
      </c>
    </row>
    <row r="2751" spans="1:11" ht="15.75">
      <c r="A2751" s="100">
        <v>2748</v>
      </c>
      <c r="D2751" s="484">
        <v>162524124</v>
      </c>
      <c r="E2751" s="85" t="s">
        <v>1529</v>
      </c>
      <c r="F2751" s="105" t="s">
        <v>486</v>
      </c>
      <c r="I2751" s="103" t="s">
        <v>78</v>
      </c>
      <c r="J2751" s="85">
        <f t="shared" si="85"/>
        <v>2748</v>
      </c>
      <c r="K2751" s="85">
        <f t="shared" si="84"/>
        <v>0</v>
      </c>
    </row>
    <row r="2752" spans="1:11" ht="15.75">
      <c r="A2752" s="100">
        <v>2749</v>
      </c>
      <c r="D2752" s="484">
        <v>162524125</v>
      </c>
      <c r="E2752" s="85" t="s">
        <v>1491</v>
      </c>
      <c r="F2752" s="105" t="s">
        <v>486</v>
      </c>
      <c r="I2752" s="103" t="s">
        <v>78</v>
      </c>
      <c r="J2752" s="85">
        <f t="shared" si="85"/>
        <v>2749</v>
      </c>
      <c r="K2752" s="85">
        <f t="shared" si="84"/>
        <v>0</v>
      </c>
    </row>
    <row r="2753" spans="1:11" ht="15.75">
      <c r="A2753" s="100">
        <v>2750</v>
      </c>
      <c r="D2753" s="484">
        <v>162524127</v>
      </c>
      <c r="E2753" s="85" t="s">
        <v>1496</v>
      </c>
      <c r="F2753" s="105" t="s">
        <v>486</v>
      </c>
      <c r="I2753" s="103" t="s">
        <v>78</v>
      </c>
      <c r="J2753" s="85">
        <f t="shared" si="85"/>
        <v>2750</v>
      </c>
      <c r="K2753" s="85">
        <f t="shared" si="84"/>
        <v>0</v>
      </c>
    </row>
    <row r="2754" spans="1:11" ht="15.75">
      <c r="A2754" s="100">
        <v>2751</v>
      </c>
      <c r="D2754" s="484">
        <v>162524128</v>
      </c>
      <c r="E2754" s="85" t="s">
        <v>1441</v>
      </c>
      <c r="F2754" s="105" t="s">
        <v>486</v>
      </c>
      <c r="I2754" s="103" t="s">
        <v>78</v>
      </c>
      <c r="J2754" s="85">
        <f t="shared" si="85"/>
        <v>2751</v>
      </c>
      <c r="K2754" s="85">
        <f t="shared" si="84"/>
        <v>0</v>
      </c>
    </row>
    <row r="2755" spans="1:11" ht="15.75">
      <c r="A2755" s="100">
        <v>2752</v>
      </c>
      <c r="D2755" s="484">
        <v>162524129</v>
      </c>
      <c r="E2755" s="85" t="s">
        <v>2222</v>
      </c>
      <c r="F2755" s="105" t="s">
        <v>486</v>
      </c>
      <c r="I2755" s="103" t="s">
        <v>78</v>
      </c>
      <c r="J2755" s="85">
        <f t="shared" si="85"/>
        <v>2752</v>
      </c>
      <c r="K2755" s="85">
        <f t="shared" si="84"/>
        <v>0</v>
      </c>
    </row>
    <row r="2756" spans="1:11" ht="15.75">
      <c r="A2756" s="100">
        <v>2753</v>
      </c>
      <c r="D2756" s="484">
        <v>162524130</v>
      </c>
      <c r="E2756" s="85" t="s">
        <v>611</v>
      </c>
      <c r="F2756" s="105" t="s">
        <v>2668</v>
      </c>
      <c r="I2756" s="103" t="s">
        <v>78</v>
      </c>
      <c r="J2756" s="85">
        <f t="shared" si="85"/>
        <v>2753</v>
      </c>
      <c r="K2756" s="85">
        <f t="shared" ref="K2756:K2819" si="86">COUNTIF($D$4:$D$889,D2756)</f>
        <v>0</v>
      </c>
    </row>
    <row r="2757" spans="1:11" ht="15.75">
      <c r="A2757" s="100">
        <v>2754</v>
      </c>
      <c r="D2757" s="484">
        <v>162524132</v>
      </c>
      <c r="E2757" s="85" t="s">
        <v>1493</v>
      </c>
      <c r="F2757" s="105" t="s">
        <v>914</v>
      </c>
      <c r="I2757" s="103" t="s">
        <v>78</v>
      </c>
      <c r="J2757" s="85">
        <f t="shared" ref="J2757:J2820" si="87">IF(H2757&lt;&gt;H2756,1,J2756+1)</f>
        <v>2754</v>
      </c>
      <c r="K2757" s="85">
        <f t="shared" si="86"/>
        <v>0</v>
      </c>
    </row>
    <row r="2758" spans="1:11" ht="15.75">
      <c r="A2758" s="100">
        <v>2755</v>
      </c>
      <c r="D2758" s="484">
        <v>162524133</v>
      </c>
      <c r="E2758" s="85" t="s">
        <v>2257</v>
      </c>
      <c r="F2758" s="105" t="s">
        <v>408</v>
      </c>
      <c r="I2758" s="103" t="s">
        <v>78</v>
      </c>
      <c r="J2758" s="85">
        <f t="shared" si="87"/>
        <v>2755</v>
      </c>
      <c r="K2758" s="85">
        <f t="shared" si="86"/>
        <v>0</v>
      </c>
    </row>
    <row r="2759" spans="1:11" ht="15.75">
      <c r="A2759" s="100">
        <v>2756</v>
      </c>
      <c r="D2759" s="484">
        <v>162524134</v>
      </c>
      <c r="E2759" s="85" t="s">
        <v>1024</v>
      </c>
      <c r="F2759" s="105" t="s">
        <v>2285</v>
      </c>
      <c r="I2759" s="103" t="s">
        <v>78</v>
      </c>
      <c r="J2759" s="85">
        <f t="shared" si="87"/>
        <v>2756</v>
      </c>
      <c r="K2759" s="85">
        <f t="shared" si="86"/>
        <v>0</v>
      </c>
    </row>
    <row r="2760" spans="1:11" ht="15.75">
      <c r="A2760" s="100">
        <v>2757</v>
      </c>
      <c r="D2760" s="484">
        <v>162524136</v>
      </c>
      <c r="E2760" s="85" t="s">
        <v>1577</v>
      </c>
      <c r="F2760" s="105" t="s">
        <v>1578</v>
      </c>
      <c r="I2760" s="103" t="s">
        <v>78</v>
      </c>
      <c r="J2760" s="85">
        <f t="shared" si="87"/>
        <v>2757</v>
      </c>
      <c r="K2760" s="85">
        <f t="shared" si="86"/>
        <v>0</v>
      </c>
    </row>
    <row r="2761" spans="1:11" ht="15.75">
      <c r="A2761" s="100">
        <v>2758</v>
      </c>
      <c r="D2761" s="484">
        <v>162524137</v>
      </c>
      <c r="E2761" s="85" t="s">
        <v>1487</v>
      </c>
      <c r="F2761" s="105" t="s">
        <v>1118</v>
      </c>
      <c r="I2761" s="103" t="s">
        <v>78</v>
      </c>
      <c r="J2761" s="85">
        <f t="shared" si="87"/>
        <v>2758</v>
      </c>
      <c r="K2761" s="85">
        <f t="shared" si="86"/>
        <v>0</v>
      </c>
    </row>
    <row r="2762" spans="1:11" ht="15.75">
      <c r="A2762" s="100">
        <v>2759</v>
      </c>
      <c r="D2762" s="484">
        <v>162524139</v>
      </c>
      <c r="E2762" s="85" t="s">
        <v>2225</v>
      </c>
      <c r="F2762" s="105" t="s">
        <v>1579</v>
      </c>
      <c r="I2762" s="103" t="s">
        <v>78</v>
      </c>
      <c r="J2762" s="85">
        <f t="shared" si="87"/>
        <v>2759</v>
      </c>
      <c r="K2762" s="85">
        <f t="shared" si="86"/>
        <v>0</v>
      </c>
    </row>
    <row r="2763" spans="1:11" ht="15.75">
      <c r="A2763" s="100">
        <v>2760</v>
      </c>
      <c r="D2763" s="484">
        <v>162524140</v>
      </c>
      <c r="E2763" s="85" t="s">
        <v>688</v>
      </c>
      <c r="F2763" s="105" t="s">
        <v>1579</v>
      </c>
      <c r="I2763" s="103" t="s">
        <v>78</v>
      </c>
      <c r="J2763" s="85">
        <f t="shared" si="87"/>
        <v>2760</v>
      </c>
      <c r="K2763" s="85">
        <f t="shared" si="86"/>
        <v>0</v>
      </c>
    </row>
    <row r="2764" spans="1:11" ht="15.75">
      <c r="A2764" s="100">
        <v>2761</v>
      </c>
      <c r="D2764" s="484">
        <v>162524141</v>
      </c>
      <c r="E2764" s="85" t="s">
        <v>2227</v>
      </c>
      <c r="F2764" s="105" t="s">
        <v>1579</v>
      </c>
      <c r="I2764" s="103" t="s">
        <v>78</v>
      </c>
      <c r="J2764" s="85">
        <f t="shared" si="87"/>
        <v>2761</v>
      </c>
      <c r="K2764" s="85">
        <f t="shared" si="86"/>
        <v>0</v>
      </c>
    </row>
    <row r="2765" spans="1:11" ht="15.75">
      <c r="A2765" s="100">
        <v>2762</v>
      </c>
      <c r="D2765" s="484">
        <v>162524142</v>
      </c>
      <c r="E2765" s="85" t="s">
        <v>1010</v>
      </c>
      <c r="F2765" s="105" t="s">
        <v>1022</v>
      </c>
      <c r="I2765" s="103" t="s">
        <v>78</v>
      </c>
      <c r="J2765" s="85">
        <f t="shared" si="87"/>
        <v>2762</v>
      </c>
      <c r="K2765" s="85">
        <f t="shared" si="86"/>
        <v>0</v>
      </c>
    </row>
    <row r="2766" spans="1:11" ht="15.75">
      <c r="A2766" s="100">
        <v>2763</v>
      </c>
      <c r="D2766" s="484">
        <v>162524143</v>
      </c>
      <c r="E2766" s="85" t="s">
        <v>1444</v>
      </c>
      <c r="F2766" s="105" t="s">
        <v>1445</v>
      </c>
      <c r="I2766" s="103" t="s">
        <v>78</v>
      </c>
      <c r="J2766" s="85">
        <f t="shared" si="87"/>
        <v>2763</v>
      </c>
      <c r="K2766" s="85">
        <f t="shared" si="86"/>
        <v>0</v>
      </c>
    </row>
    <row r="2767" spans="1:11" ht="15.75">
      <c r="A2767" s="100">
        <v>2764</v>
      </c>
      <c r="D2767" s="484">
        <v>162524147</v>
      </c>
      <c r="E2767" s="85" t="s">
        <v>1494</v>
      </c>
      <c r="F2767" s="105" t="s">
        <v>417</v>
      </c>
      <c r="I2767" s="103" t="s">
        <v>78</v>
      </c>
      <c r="J2767" s="85">
        <f t="shared" si="87"/>
        <v>2764</v>
      </c>
      <c r="K2767" s="85">
        <f t="shared" si="86"/>
        <v>0</v>
      </c>
    </row>
    <row r="2768" spans="1:11" ht="15.75">
      <c r="A2768" s="100">
        <v>2765</v>
      </c>
      <c r="D2768" s="484">
        <v>162524149</v>
      </c>
      <c r="E2768" s="85" t="s">
        <v>114</v>
      </c>
      <c r="F2768" s="105" t="s">
        <v>417</v>
      </c>
      <c r="I2768" s="103" t="s">
        <v>78</v>
      </c>
      <c r="J2768" s="85">
        <f t="shared" si="87"/>
        <v>2765</v>
      </c>
      <c r="K2768" s="85">
        <f t="shared" si="86"/>
        <v>0</v>
      </c>
    </row>
    <row r="2769" spans="1:11" ht="15.75">
      <c r="A2769" s="100">
        <v>2766</v>
      </c>
      <c r="D2769" s="484">
        <v>162524150</v>
      </c>
      <c r="E2769" s="85" t="s">
        <v>1495</v>
      </c>
      <c r="F2769" s="105" t="s">
        <v>420</v>
      </c>
      <c r="I2769" s="103" t="s">
        <v>78</v>
      </c>
      <c r="J2769" s="85">
        <f t="shared" si="87"/>
        <v>2766</v>
      </c>
      <c r="K2769" s="85">
        <f t="shared" si="86"/>
        <v>0</v>
      </c>
    </row>
    <row r="2770" spans="1:11" ht="15.75">
      <c r="A2770" s="100">
        <v>2767</v>
      </c>
      <c r="D2770" s="484">
        <v>162524151</v>
      </c>
      <c r="E2770" s="85" t="s">
        <v>1583</v>
      </c>
      <c r="F2770" s="105" t="s">
        <v>184</v>
      </c>
      <c r="I2770" s="103" t="s">
        <v>78</v>
      </c>
      <c r="J2770" s="85">
        <f t="shared" si="87"/>
        <v>2767</v>
      </c>
      <c r="K2770" s="85">
        <f t="shared" si="86"/>
        <v>0</v>
      </c>
    </row>
    <row r="2771" spans="1:11" ht="15.75">
      <c r="A2771" s="100">
        <v>2768</v>
      </c>
      <c r="D2771" s="484">
        <v>162524154</v>
      </c>
      <c r="E2771" s="85" t="s">
        <v>471</v>
      </c>
      <c r="F2771" s="105" t="s">
        <v>317</v>
      </c>
      <c r="I2771" s="103" t="s">
        <v>78</v>
      </c>
      <c r="J2771" s="85">
        <f t="shared" si="87"/>
        <v>2768</v>
      </c>
      <c r="K2771" s="85">
        <f t="shared" si="86"/>
        <v>0</v>
      </c>
    </row>
    <row r="2772" spans="1:11" ht="15.75">
      <c r="A2772" s="100">
        <v>2769</v>
      </c>
      <c r="D2772" s="484">
        <v>162524155</v>
      </c>
      <c r="E2772" s="85" t="s">
        <v>2228</v>
      </c>
      <c r="F2772" s="105" t="s">
        <v>1983</v>
      </c>
      <c r="I2772" s="103" t="s">
        <v>78</v>
      </c>
      <c r="J2772" s="85">
        <f t="shared" si="87"/>
        <v>2769</v>
      </c>
      <c r="K2772" s="85">
        <f t="shared" si="86"/>
        <v>0</v>
      </c>
    </row>
    <row r="2773" spans="1:11" ht="15.75">
      <c r="A2773" s="100">
        <v>2770</v>
      </c>
      <c r="D2773" s="484">
        <v>162524157</v>
      </c>
      <c r="E2773" s="85" t="s">
        <v>1446</v>
      </c>
      <c r="F2773" s="105" t="s">
        <v>193</v>
      </c>
      <c r="I2773" s="103" t="s">
        <v>78</v>
      </c>
      <c r="J2773" s="85">
        <f t="shared" si="87"/>
        <v>2770</v>
      </c>
      <c r="K2773" s="85">
        <f t="shared" si="86"/>
        <v>0</v>
      </c>
    </row>
    <row r="2774" spans="1:11" ht="15.75">
      <c r="A2774" s="100">
        <v>2771</v>
      </c>
      <c r="D2774" s="484">
        <v>162524158</v>
      </c>
      <c r="E2774" s="85" t="s">
        <v>2258</v>
      </c>
      <c r="F2774" s="105" t="s">
        <v>323</v>
      </c>
      <c r="I2774" s="103" t="s">
        <v>78</v>
      </c>
      <c r="J2774" s="85">
        <f t="shared" si="87"/>
        <v>2771</v>
      </c>
      <c r="K2774" s="85">
        <f t="shared" si="86"/>
        <v>0</v>
      </c>
    </row>
    <row r="2775" spans="1:11" ht="15.75">
      <c r="A2775" s="100">
        <v>2772</v>
      </c>
      <c r="D2775" s="484">
        <v>162524159</v>
      </c>
      <c r="E2775" s="85" t="s">
        <v>1496</v>
      </c>
      <c r="F2775" s="105" t="s">
        <v>323</v>
      </c>
      <c r="I2775" s="103" t="s">
        <v>78</v>
      </c>
      <c r="J2775" s="85">
        <f t="shared" si="87"/>
        <v>2772</v>
      </c>
      <c r="K2775" s="85">
        <f t="shared" si="86"/>
        <v>0</v>
      </c>
    </row>
    <row r="2776" spans="1:11" ht="15.75">
      <c r="A2776" s="100">
        <v>2773</v>
      </c>
      <c r="D2776" s="484">
        <v>162524160</v>
      </c>
      <c r="E2776" s="85" t="s">
        <v>1414</v>
      </c>
      <c r="F2776" s="105" t="s">
        <v>323</v>
      </c>
      <c r="I2776" s="103" t="s">
        <v>78</v>
      </c>
      <c r="J2776" s="85">
        <f t="shared" si="87"/>
        <v>2773</v>
      </c>
      <c r="K2776" s="85">
        <f t="shared" si="86"/>
        <v>0</v>
      </c>
    </row>
    <row r="2777" spans="1:11" ht="15.75">
      <c r="A2777" s="100">
        <v>2774</v>
      </c>
      <c r="D2777" s="484">
        <v>162524162</v>
      </c>
      <c r="E2777" s="85" t="s">
        <v>2229</v>
      </c>
      <c r="F2777" s="105" t="s">
        <v>323</v>
      </c>
      <c r="I2777" s="103" t="s">
        <v>78</v>
      </c>
      <c r="J2777" s="85">
        <f t="shared" si="87"/>
        <v>2774</v>
      </c>
      <c r="K2777" s="85">
        <f t="shared" si="86"/>
        <v>0</v>
      </c>
    </row>
    <row r="2778" spans="1:11" ht="15.75">
      <c r="A2778" s="100">
        <v>2775</v>
      </c>
      <c r="D2778" s="484">
        <v>162524163</v>
      </c>
      <c r="E2778" s="85" t="s">
        <v>2230</v>
      </c>
      <c r="F2778" s="105" t="s">
        <v>323</v>
      </c>
      <c r="I2778" s="103" t="s">
        <v>78</v>
      </c>
      <c r="J2778" s="85">
        <f t="shared" si="87"/>
        <v>2775</v>
      </c>
      <c r="K2778" s="85">
        <f t="shared" si="86"/>
        <v>0</v>
      </c>
    </row>
    <row r="2779" spans="1:11" ht="15.75">
      <c r="A2779" s="100">
        <v>2776</v>
      </c>
      <c r="D2779" s="484">
        <v>162524165</v>
      </c>
      <c r="E2779" s="85" t="s">
        <v>2259</v>
      </c>
      <c r="F2779" s="105" t="s">
        <v>808</v>
      </c>
      <c r="I2779" s="103" t="s">
        <v>78</v>
      </c>
      <c r="J2779" s="85">
        <f t="shared" si="87"/>
        <v>2776</v>
      </c>
      <c r="K2779" s="85">
        <f t="shared" si="86"/>
        <v>0</v>
      </c>
    </row>
    <row r="2780" spans="1:11" ht="15.75">
      <c r="A2780" s="100">
        <v>2777</v>
      </c>
      <c r="D2780" s="484">
        <v>162524167</v>
      </c>
      <c r="E2780" s="85" t="s">
        <v>1532</v>
      </c>
      <c r="F2780" s="105" t="s">
        <v>115</v>
      </c>
      <c r="I2780" s="103" t="s">
        <v>78</v>
      </c>
      <c r="J2780" s="85">
        <f t="shared" si="87"/>
        <v>2777</v>
      </c>
      <c r="K2780" s="85">
        <f t="shared" si="86"/>
        <v>0</v>
      </c>
    </row>
    <row r="2781" spans="1:11" ht="15.75">
      <c r="A2781" s="100">
        <v>2778</v>
      </c>
      <c r="D2781" s="484">
        <v>162524169</v>
      </c>
      <c r="E2781" s="85" t="s">
        <v>1497</v>
      </c>
      <c r="F2781" s="105" t="s">
        <v>328</v>
      </c>
      <c r="I2781" s="103" t="s">
        <v>78</v>
      </c>
      <c r="J2781" s="85">
        <f t="shared" si="87"/>
        <v>2778</v>
      </c>
      <c r="K2781" s="85">
        <f t="shared" si="86"/>
        <v>0</v>
      </c>
    </row>
    <row r="2782" spans="1:11" ht="15.75">
      <c r="A2782" s="100">
        <v>2779</v>
      </c>
      <c r="D2782" s="484">
        <v>162524170</v>
      </c>
      <c r="E2782" s="85" t="s">
        <v>2232</v>
      </c>
      <c r="F2782" s="105" t="s">
        <v>328</v>
      </c>
      <c r="I2782" s="103" t="s">
        <v>78</v>
      </c>
      <c r="J2782" s="85">
        <f t="shared" si="87"/>
        <v>2779</v>
      </c>
      <c r="K2782" s="85">
        <f t="shared" si="86"/>
        <v>0</v>
      </c>
    </row>
    <row r="2783" spans="1:11" ht="15.75">
      <c r="A2783" s="100">
        <v>2780</v>
      </c>
      <c r="D2783" s="484">
        <v>162524171</v>
      </c>
      <c r="E2783" s="85" t="s">
        <v>2286</v>
      </c>
      <c r="F2783" s="105" t="s">
        <v>328</v>
      </c>
      <c r="I2783" s="103" t="s">
        <v>78</v>
      </c>
      <c r="J2783" s="85">
        <f t="shared" si="87"/>
        <v>2780</v>
      </c>
      <c r="K2783" s="85">
        <f t="shared" si="86"/>
        <v>0</v>
      </c>
    </row>
    <row r="2784" spans="1:11" ht="15.75">
      <c r="A2784" s="100">
        <v>2781</v>
      </c>
      <c r="D2784" s="484">
        <v>162524172</v>
      </c>
      <c r="E2784" s="85" t="s">
        <v>1533</v>
      </c>
      <c r="F2784" s="105" t="s">
        <v>1534</v>
      </c>
      <c r="I2784" s="103" t="s">
        <v>78</v>
      </c>
      <c r="J2784" s="85">
        <f t="shared" si="87"/>
        <v>2781</v>
      </c>
      <c r="K2784" s="85">
        <f t="shared" si="86"/>
        <v>0</v>
      </c>
    </row>
    <row r="2785" spans="1:11" ht="15.75">
      <c r="A2785" s="100">
        <v>2782</v>
      </c>
      <c r="D2785" s="484">
        <v>162524173</v>
      </c>
      <c r="E2785" s="85" t="s">
        <v>607</v>
      </c>
      <c r="F2785" s="105" t="s">
        <v>504</v>
      </c>
      <c r="I2785" s="103" t="s">
        <v>78</v>
      </c>
      <c r="J2785" s="85">
        <f t="shared" si="87"/>
        <v>2782</v>
      </c>
      <c r="K2785" s="85">
        <f t="shared" si="86"/>
        <v>0</v>
      </c>
    </row>
    <row r="2786" spans="1:11" ht="15.75">
      <c r="A2786" s="100">
        <v>2783</v>
      </c>
      <c r="D2786" s="484">
        <v>162524176</v>
      </c>
      <c r="E2786" s="85" t="s">
        <v>2287</v>
      </c>
      <c r="F2786" s="105" t="s">
        <v>504</v>
      </c>
      <c r="I2786" s="103" t="s">
        <v>78</v>
      </c>
      <c r="J2786" s="85">
        <f t="shared" si="87"/>
        <v>2783</v>
      </c>
      <c r="K2786" s="85">
        <f t="shared" si="86"/>
        <v>0</v>
      </c>
    </row>
    <row r="2787" spans="1:11" ht="15.75">
      <c r="A2787" s="100">
        <v>2784</v>
      </c>
      <c r="D2787" s="484">
        <v>162524178</v>
      </c>
      <c r="E2787" s="85" t="s">
        <v>484</v>
      </c>
      <c r="F2787" s="105" t="s">
        <v>199</v>
      </c>
      <c r="I2787" s="103" t="s">
        <v>78</v>
      </c>
      <c r="J2787" s="85">
        <f t="shared" si="87"/>
        <v>2784</v>
      </c>
      <c r="K2787" s="85">
        <f t="shared" si="86"/>
        <v>0</v>
      </c>
    </row>
    <row r="2788" spans="1:11" ht="15.75">
      <c r="A2788" s="100">
        <v>2785</v>
      </c>
      <c r="D2788" s="484">
        <v>162524179</v>
      </c>
      <c r="E2788" s="85" t="s">
        <v>1381</v>
      </c>
      <c r="F2788" s="105" t="s">
        <v>199</v>
      </c>
      <c r="I2788" s="103" t="s">
        <v>78</v>
      </c>
      <c r="J2788" s="85">
        <f t="shared" si="87"/>
        <v>2785</v>
      </c>
      <c r="K2788" s="85">
        <f t="shared" si="86"/>
        <v>0</v>
      </c>
    </row>
    <row r="2789" spans="1:11" ht="15.75">
      <c r="A2789" s="100">
        <v>2786</v>
      </c>
      <c r="D2789" s="484">
        <v>162524180</v>
      </c>
      <c r="E2789" s="85" t="s">
        <v>452</v>
      </c>
      <c r="F2789" s="105" t="s">
        <v>199</v>
      </c>
      <c r="I2789" s="103" t="s">
        <v>78</v>
      </c>
      <c r="J2789" s="85">
        <f t="shared" si="87"/>
        <v>2786</v>
      </c>
      <c r="K2789" s="85">
        <f t="shared" si="86"/>
        <v>0</v>
      </c>
    </row>
    <row r="2790" spans="1:11" ht="15.75">
      <c r="A2790" s="100">
        <v>2787</v>
      </c>
      <c r="D2790" s="484">
        <v>162524182</v>
      </c>
      <c r="E2790" s="85" t="s">
        <v>2260</v>
      </c>
      <c r="F2790" s="105" t="s">
        <v>199</v>
      </c>
      <c r="I2790" s="103" t="s">
        <v>78</v>
      </c>
      <c r="J2790" s="85">
        <f t="shared" si="87"/>
        <v>2787</v>
      </c>
      <c r="K2790" s="85">
        <f t="shared" si="86"/>
        <v>0</v>
      </c>
    </row>
    <row r="2791" spans="1:11" ht="15.75">
      <c r="A2791" s="100">
        <v>2788</v>
      </c>
      <c r="D2791" s="484">
        <v>162524183</v>
      </c>
      <c r="E2791" s="85" t="s">
        <v>2289</v>
      </c>
      <c r="F2791" s="105" t="s">
        <v>428</v>
      </c>
      <c r="I2791" s="103" t="s">
        <v>78</v>
      </c>
      <c r="J2791" s="85">
        <f t="shared" si="87"/>
        <v>2788</v>
      </c>
      <c r="K2791" s="85">
        <f t="shared" si="86"/>
        <v>0</v>
      </c>
    </row>
    <row r="2792" spans="1:11" ht="15.75">
      <c r="A2792" s="100">
        <v>2789</v>
      </c>
      <c r="D2792" s="484">
        <v>162524184</v>
      </c>
      <c r="E2792" s="85" t="s">
        <v>2291</v>
      </c>
      <c r="F2792" s="105" t="s">
        <v>428</v>
      </c>
      <c r="I2792" s="103" t="s">
        <v>78</v>
      </c>
      <c r="J2792" s="85">
        <f t="shared" si="87"/>
        <v>2789</v>
      </c>
      <c r="K2792" s="85">
        <f t="shared" si="86"/>
        <v>0</v>
      </c>
    </row>
    <row r="2793" spans="1:11" ht="15.75">
      <c r="A2793" s="100">
        <v>2790</v>
      </c>
      <c r="D2793" s="484">
        <v>162524186</v>
      </c>
      <c r="E2793" s="85" t="s">
        <v>198</v>
      </c>
      <c r="F2793" s="105" t="s">
        <v>428</v>
      </c>
      <c r="I2793" s="103" t="s">
        <v>78</v>
      </c>
      <c r="J2793" s="85">
        <f t="shared" si="87"/>
        <v>2790</v>
      </c>
      <c r="K2793" s="85">
        <f t="shared" si="86"/>
        <v>0</v>
      </c>
    </row>
    <row r="2794" spans="1:11" ht="15.75">
      <c r="A2794" s="100">
        <v>2791</v>
      </c>
      <c r="D2794" s="484">
        <v>162524187</v>
      </c>
      <c r="E2794" s="85" t="s">
        <v>2233</v>
      </c>
      <c r="F2794" s="105" t="s">
        <v>586</v>
      </c>
      <c r="I2794" s="103" t="s">
        <v>78</v>
      </c>
      <c r="J2794" s="85">
        <f t="shared" si="87"/>
        <v>2791</v>
      </c>
      <c r="K2794" s="85">
        <f t="shared" si="86"/>
        <v>0</v>
      </c>
    </row>
    <row r="2795" spans="1:11" ht="15.75">
      <c r="A2795" s="100">
        <v>2792</v>
      </c>
      <c r="D2795" s="484">
        <v>162524189</v>
      </c>
      <c r="E2795" s="85" t="s">
        <v>1357</v>
      </c>
      <c r="F2795" s="105" t="s">
        <v>1447</v>
      </c>
      <c r="I2795" s="103" t="s">
        <v>78</v>
      </c>
      <c r="J2795" s="85">
        <f t="shared" si="87"/>
        <v>2792</v>
      </c>
      <c r="K2795" s="85">
        <f t="shared" si="86"/>
        <v>0</v>
      </c>
    </row>
    <row r="2796" spans="1:11" ht="15.75">
      <c r="A2796" s="100">
        <v>2793</v>
      </c>
      <c r="D2796" s="484">
        <v>162524192</v>
      </c>
      <c r="E2796" s="85" t="s">
        <v>1498</v>
      </c>
      <c r="F2796" s="105" t="s">
        <v>683</v>
      </c>
      <c r="I2796" s="103" t="s">
        <v>78</v>
      </c>
      <c r="J2796" s="85">
        <f t="shared" si="87"/>
        <v>2793</v>
      </c>
      <c r="K2796" s="85">
        <f t="shared" si="86"/>
        <v>0</v>
      </c>
    </row>
    <row r="2797" spans="1:11" ht="15.75">
      <c r="A2797" s="100">
        <v>2794</v>
      </c>
      <c r="D2797" s="484">
        <v>162524193</v>
      </c>
      <c r="E2797" s="85" t="s">
        <v>1536</v>
      </c>
      <c r="F2797" s="105" t="s">
        <v>683</v>
      </c>
      <c r="I2797" s="103" t="s">
        <v>78</v>
      </c>
      <c r="J2797" s="85">
        <f t="shared" si="87"/>
        <v>2794</v>
      </c>
      <c r="K2797" s="85">
        <f t="shared" si="86"/>
        <v>0</v>
      </c>
    </row>
    <row r="2798" spans="1:11" ht="15.75">
      <c r="A2798" s="100">
        <v>2795</v>
      </c>
      <c r="D2798" s="484">
        <v>162524194</v>
      </c>
      <c r="E2798" s="85" t="s">
        <v>1661</v>
      </c>
      <c r="F2798" s="105" t="s">
        <v>2081</v>
      </c>
      <c r="I2798" s="103" t="s">
        <v>78</v>
      </c>
      <c r="J2798" s="85">
        <f t="shared" si="87"/>
        <v>2795</v>
      </c>
      <c r="K2798" s="85">
        <f t="shared" si="86"/>
        <v>0</v>
      </c>
    </row>
    <row r="2799" spans="1:11" ht="15.75">
      <c r="A2799" s="100">
        <v>2796</v>
      </c>
      <c r="D2799" s="484">
        <v>162524195</v>
      </c>
      <c r="E2799" s="85" t="s">
        <v>1451</v>
      </c>
      <c r="F2799" s="105" t="s">
        <v>205</v>
      </c>
      <c r="I2799" s="103" t="s">
        <v>78</v>
      </c>
      <c r="J2799" s="85">
        <f t="shared" si="87"/>
        <v>2796</v>
      </c>
      <c r="K2799" s="85">
        <f t="shared" si="86"/>
        <v>0</v>
      </c>
    </row>
    <row r="2800" spans="1:11" ht="15.75">
      <c r="A2800" s="100">
        <v>2797</v>
      </c>
      <c r="D2800" s="484">
        <v>162524198</v>
      </c>
      <c r="E2800" s="85" t="s">
        <v>1537</v>
      </c>
      <c r="F2800" s="105" t="s">
        <v>1538</v>
      </c>
      <c r="I2800" s="103" t="s">
        <v>78</v>
      </c>
      <c r="J2800" s="85">
        <f t="shared" si="87"/>
        <v>2797</v>
      </c>
      <c r="K2800" s="85">
        <f t="shared" si="86"/>
        <v>0</v>
      </c>
    </row>
    <row r="2801" spans="1:11" ht="15.75">
      <c r="A2801" s="100">
        <v>2798</v>
      </c>
      <c r="D2801" s="484">
        <v>162524200</v>
      </c>
      <c r="E2801" s="85" t="s">
        <v>198</v>
      </c>
      <c r="F2801" s="105" t="s">
        <v>432</v>
      </c>
      <c r="I2801" s="103" t="s">
        <v>78</v>
      </c>
      <c r="J2801" s="85">
        <f t="shared" si="87"/>
        <v>2798</v>
      </c>
      <c r="K2801" s="85">
        <f t="shared" si="86"/>
        <v>0</v>
      </c>
    </row>
    <row r="2802" spans="1:11" ht="15.75">
      <c r="A2802" s="100">
        <v>2799</v>
      </c>
      <c r="D2802" s="484">
        <v>162524202</v>
      </c>
      <c r="E2802" s="85" t="s">
        <v>1539</v>
      </c>
      <c r="F2802" s="105" t="s">
        <v>687</v>
      </c>
      <c r="I2802" s="103" t="s">
        <v>78</v>
      </c>
      <c r="J2802" s="85">
        <f t="shared" si="87"/>
        <v>2799</v>
      </c>
      <c r="K2802" s="85">
        <f t="shared" si="86"/>
        <v>0</v>
      </c>
    </row>
    <row r="2803" spans="1:11" ht="15.75">
      <c r="A2803" s="100">
        <v>2800</v>
      </c>
      <c r="D2803" s="484">
        <v>162524205</v>
      </c>
      <c r="E2803" s="85" t="s">
        <v>330</v>
      </c>
      <c r="F2803" s="105" t="s">
        <v>208</v>
      </c>
      <c r="I2803" s="103" t="s">
        <v>78</v>
      </c>
      <c r="J2803" s="85">
        <f t="shared" si="87"/>
        <v>2800</v>
      </c>
      <c r="K2803" s="85">
        <f t="shared" si="86"/>
        <v>0</v>
      </c>
    </row>
    <row r="2804" spans="1:11" ht="15.75">
      <c r="A2804" s="100">
        <v>2801</v>
      </c>
      <c r="D2804" s="484">
        <v>162524206</v>
      </c>
      <c r="E2804" s="85" t="s">
        <v>1536</v>
      </c>
      <c r="F2804" s="105" t="s">
        <v>208</v>
      </c>
      <c r="I2804" s="103" t="s">
        <v>78</v>
      </c>
      <c r="J2804" s="85">
        <f t="shared" si="87"/>
        <v>2801</v>
      </c>
      <c r="K2804" s="85">
        <f t="shared" si="86"/>
        <v>0</v>
      </c>
    </row>
    <row r="2805" spans="1:11" ht="15.75">
      <c r="A2805" s="100">
        <v>2802</v>
      </c>
      <c r="D2805" s="484">
        <v>162524207</v>
      </c>
      <c r="E2805" s="85" t="s">
        <v>1454</v>
      </c>
      <c r="F2805" s="105" t="s">
        <v>208</v>
      </c>
      <c r="I2805" s="103" t="s">
        <v>78</v>
      </c>
      <c r="J2805" s="85">
        <f t="shared" si="87"/>
        <v>2802</v>
      </c>
      <c r="K2805" s="85">
        <f t="shared" si="86"/>
        <v>0</v>
      </c>
    </row>
    <row r="2806" spans="1:11" ht="15.75">
      <c r="A2806" s="100">
        <v>2803</v>
      </c>
      <c r="D2806" s="484">
        <v>162524208</v>
      </c>
      <c r="E2806" s="85" t="s">
        <v>1900</v>
      </c>
      <c r="F2806" s="105" t="s">
        <v>211</v>
      </c>
      <c r="I2806" s="103" t="s">
        <v>78</v>
      </c>
      <c r="J2806" s="85">
        <f t="shared" si="87"/>
        <v>2803</v>
      </c>
      <c r="K2806" s="85">
        <f t="shared" si="86"/>
        <v>0</v>
      </c>
    </row>
    <row r="2807" spans="1:11" ht="15.75">
      <c r="A2807" s="100">
        <v>2804</v>
      </c>
      <c r="D2807" s="484">
        <v>162524209</v>
      </c>
      <c r="E2807" s="85" t="s">
        <v>1455</v>
      </c>
      <c r="F2807" s="105" t="s">
        <v>211</v>
      </c>
      <c r="I2807" s="103" t="s">
        <v>78</v>
      </c>
      <c r="J2807" s="85">
        <f t="shared" si="87"/>
        <v>2804</v>
      </c>
      <c r="K2807" s="85">
        <f t="shared" si="86"/>
        <v>0</v>
      </c>
    </row>
    <row r="2808" spans="1:11" ht="15.75">
      <c r="A2808" s="100">
        <v>2805</v>
      </c>
      <c r="D2808" s="484">
        <v>162524210</v>
      </c>
      <c r="E2808" s="85" t="s">
        <v>1499</v>
      </c>
      <c r="F2808" s="105" t="s">
        <v>211</v>
      </c>
      <c r="I2808" s="103" t="s">
        <v>78</v>
      </c>
      <c r="J2808" s="85">
        <f t="shared" si="87"/>
        <v>2805</v>
      </c>
      <c r="K2808" s="85">
        <f t="shared" si="86"/>
        <v>0</v>
      </c>
    </row>
    <row r="2809" spans="1:11" ht="15.75">
      <c r="A2809" s="100">
        <v>2806</v>
      </c>
      <c r="D2809" s="484">
        <v>162524211</v>
      </c>
      <c r="E2809" s="85" t="s">
        <v>695</v>
      </c>
      <c r="F2809" s="105" t="s">
        <v>751</v>
      </c>
      <c r="I2809" s="103" t="s">
        <v>78</v>
      </c>
      <c r="J2809" s="85">
        <f t="shared" si="87"/>
        <v>2806</v>
      </c>
      <c r="K2809" s="85">
        <f t="shared" si="86"/>
        <v>0</v>
      </c>
    </row>
    <row r="2810" spans="1:11" ht="15.75">
      <c r="A2810" s="100">
        <v>2807</v>
      </c>
      <c r="D2810" s="484">
        <v>162524213</v>
      </c>
      <c r="E2810" s="85" t="s">
        <v>269</v>
      </c>
      <c r="F2810" s="105" t="s">
        <v>146</v>
      </c>
      <c r="I2810" s="103" t="s">
        <v>78</v>
      </c>
      <c r="J2810" s="85">
        <f t="shared" si="87"/>
        <v>2807</v>
      </c>
      <c r="K2810" s="85">
        <f t="shared" si="86"/>
        <v>0</v>
      </c>
    </row>
    <row r="2811" spans="1:11" ht="15.75">
      <c r="A2811" s="100">
        <v>2808</v>
      </c>
      <c r="D2811" s="484">
        <v>162524217</v>
      </c>
      <c r="E2811" s="85" t="s">
        <v>2261</v>
      </c>
      <c r="F2811" s="105" t="s">
        <v>218</v>
      </c>
      <c r="I2811" s="103" t="s">
        <v>78</v>
      </c>
      <c r="J2811" s="85">
        <f t="shared" si="87"/>
        <v>2808</v>
      </c>
      <c r="K2811" s="85">
        <f t="shared" si="86"/>
        <v>0</v>
      </c>
    </row>
    <row r="2812" spans="1:11" ht="15.75">
      <c r="A2812" s="100">
        <v>2809</v>
      </c>
      <c r="D2812" s="484">
        <v>162524219</v>
      </c>
      <c r="E2812" s="85" t="s">
        <v>1541</v>
      </c>
      <c r="F2812" s="105" t="s">
        <v>601</v>
      </c>
      <c r="I2812" s="103" t="s">
        <v>78</v>
      </c>
      <c r="J2812" s="85">
        <f t="shared" si="87"/>
        <v>2809</v>
      </c>
      <c r="K2812" s="85">
        <f t="shared" si="86"/>
        <v>0</v>
      </c>
    </row>
    <row r="2813" spans="1:11" ht="15.75">
      <c r="A2813" s="100">
        <v>2810</v>
      </c>
      <c r="D2813" s="484">
        <v>162524222</v>
      </c>
      <c r="E2813" s="85" t="s">
        <v>452</v>
      </c>
      <c r="F2813" s="105" t="s">
        <v>601</v>
      </c>
      <c r="I2813" s="103" t="s">
        <v>78</v>
      </c>
      <c r="J2813" s="85">
        <f t="shared" si="87"/>
        <v>2810</v>
      </c>
      <c r="K2813" s="85">
        <f t="shared" si="86"/>
        <v>0</v>
      </c>
    </row>
    <row r="2814" spans="1:11" ht="15.75">
      <c r="A2814" s="100">
        <v>2811</v>
      </c>
      <c r="D2814" s="484">
        <v>162524224</v>
      </c>
      <c r="E2814" s="85" t="s">
        <v>1543</v>
      </c>
      <c r="F2814" s="105" t="s">
        <v>1544</v>
      </c>
      <c r="I2814" s="103" t="s">
        <v>78</v>
      </c>
      <c r="J2814" s="85">
        <f t="shared" si="87"/>
        <v>2811</v>
      </c>
      <c r="K2814" s="85">
        <f t="shared" si="86"/>
        <v>0</v>
      </c>
    </row>
    <row r="2815" spans="1:11" ht="15.75">
      <c r="A2815" s="100">
        <v>2812</v>
      </c>
      <c r="D2815" s="484">
        <v>162524227</v>
      </c>
      <c r="E2815" s="85" t="s">
        <v>416</v>
      </c>
      <c r="F2815" s="105" t="s">
        <v>1628</v>
      </c>
      <c r="I2815" s="103" t="s">
        <v>78</v>
      </c>
      <c r="J2815" s="85">
        <f t="shared" si="87"/>
        <v>2812</v>
      </c>
      <c r="K2815" s="85">
        <f t="shared" si="86"/>
        <v>0</v>
      </c>
    </row>
    <row r="2816" spans="1:11" ht="15.75">
      <c r="A2816" s="100">
        <v>2813</v>
      </c>
      <c r="D2816" s="484">
        <v>162524228</v>
      </c>
      <c r="E2816" s="85" t="s">
        <v>1458</v>
      </c>
      <c r="F2816" s="105" t="s">
        <v>221</v>
      </c>
      <c r="I2816" s="103" t="s">
        <v>78</v>
      </c>
      <c r="J2816" s="85">
        <f t="shared" si="87"/>
        <v>2813</v>
      </c>
      <c r="K2816" s="85">
        <f t="shared" si="86"/>
        <v>0</v>
      </c>
    </row>
    <row r="2817" spans="1:11" ht="15.75">
      <c r="A2817" s="100">
        <v>2814</v>
      </c>
      <c r="D2817" s="484">
        <v>162524229</v>
      </c>
      <c r="E2817" s="85" t="s">
        <v>2235</v>
      </c>
      <c r="F2817" s="105" t="s">
        <v>221</v>
      </c>
      <c r="I2817" s="103" t="s">
        <v>78</v>
      </c>
      <c r="J2817" s="85">
        <f t="shared" si="87"/>
        <v>2814</v>
      </c>
      <c r="K2817" s="85">
        <f t="shared" si="86"/>
        <v>0</v>
      </c>
    </row>
    <row r="2818" spans="1:11" ht="15.75">
      <c r="A2818" s="100">
        <v>2815</v>
      </c>
      <c r="D2818" s="484">
        <v>162524233</v>
      </c>
      <c r="E2818" s="85" t="s">
        <v>2236</v>
      </c>
      <c r="F2818" s="105" t="s">
        <v>2237</v>
      </c>
      <c r="I2818" s="103" t="s">
        <v>78</v>
      </c>
      <c r="J2818" s="85">
        <f t="shared" si="87"/>
        <v>2815</v>
      </c>
      <c r="K2818" s="85">
        <f t="shared" si="86"/>
        <v>0</v>
      </c>
    </row>
    <row r="2819" spans="1:11" ht="15.75">
      <c r="A2819" s="100">
        <v>2816</v>
      </c>
      <c r="D2819" s="484">
        <v>162524235</v>
      </c>
      <c r="E2819" s="85" t="s">
        <v>198</v>
      </c>
      <c r="F2819" s="105" t="s">
        <v>440</v>
      </c>
      <c r="I2819" s="103" t="s">
        <v>78</v>
      </c>
      <c r="J2819" s="85">
        <f t="shared" si="87"/>
        <v>2816</v>
      </c>
      <c r="K2819" s="85">
        <f t="shared" si="86"/>
        <v>0</v>
      </c>
    </row>
    <row r="2820" spans="1:11" ht="15.75">
      <c r="A2820" s="100">
        <v>2817</v>
      </c>
      <c r="D2820" s="484">
        <v>162524236</v>
      </c>
      <c r="E2820" s="85" t="s">
        <v>240</v>
      </c>
      <c r="F2820" s="105" t="s">
        <v>1545</v>
      </c>
      <c r="I2820" s="103" t="s">
        <v>78</v>
      </c>
      <c r="J2820" s="85">
        <f t="shared" si="87"/>
        <v>2817</v>
      </c>
      <c r="K2820" s="85">
        <f t="shared" ref="K2820:K2883" si="88">COUNTIF($D$4:$D$889,D2820)</f>
        <v>0</v>
      </c>
    </row>
    <row r="2821" spans="1:11" ht="15.75">
      <c r="A2821" s="100">
        <v>2818</v>
      </c>
      <c r="D2821" s="484">
        <v>162524240</v>
      </c>
      <c r="E2821" s="85" t="s">
        <v>1991</v>
      </c>
      <c r="F2821" s="105" t="s">
        <v>519</v>
      </c>
      <c r="I2821" s="103" t="s">
        <v>78</v>
      </c>
      <c r="J2821" s="85">
        <f t="shared" ref="J2821:J2884" si="89">IF(H2821&lt;&gt;H2820,1,J2820+1)</f>
        <v>2818</v>
      </c>
      <c r="K2821" s="85">
        <f t="shared" si="88"/>
        <v>0</v>
      </c>
    </row>
    <row r="2822" spans="1:11" ht="15.75">
      <c r="A2822" s="100">
        <v>2819</v>
      </c>
      <c r="D2822" s="484">
        <v>162524243</v>
      </c>
      <c r="E2822" s="85" t="s">
        <v>1398</v>
      </c>
      <c r="F2822" s="105" t="s">
        <v>235</v>
      </c>
      <c r="I2822" s="103" t="s">
        <v>78</v>
      </c>
      <c r="J2822" s="85">
        <f t="shared" si="89"/>
        <v>2819</v>
      </c>
      <c r="K2822" s="85">
        <f t="shared" si="88"/>
        <v>0</v>
      </c>
    </row>
    <row r="2823" spans="1:11" ht="15.75">
      <c r="A2823" s="100">
        <v>2820</v>
      </c>
      <c r="D2823" s="484">
        <v>162524244</v>
      </c>
      <c r="E2823" s="85" t="s">
        <v>429</v>
      </c>
      <c r="F2823" s="105" t="s">
        <v>238</v>
      </c>
      <c r="I2823" s="103" t="s">
        <v>78</v>
      </c>
      <c r="J2823" s="85">
        <f t="shared" si="89"/>
        <v>2820</v>
      </c>
      <c r="K2823" s="85">
        <f t="shared" si="88"/>
        <v>0</v>
      </c>
    </row>
    <row r="2824" spans="1:11" ht="15.75">
      <c r="A2824" s="100">
        <v>2821</v>
      </c>
      <c r="D2824" s="484">
        <v>162524245</v>
      </c>
      <c r="E2824" s="85" t="s">
        <v>2292</v>
      </c>
      <c r="F2824" s="105" t="s">
        <v>238</v>
      </c>
      <c r="I2824" s="103" t="s">
        <v>78</v>
      </c>
      <c r="J2824" s="85">
        <f t="shared" si="89"/>
        <v>2821</v>
      </c>
      <c r="K2824" s="85">
        <f t="shared" si="88"/>
        <v>0</v>
      </c>
    </row>
    <row r="2825" spans="1:11" ht="15.75">
      <c r="A2825" s="100">
        <v>2822</v>
      </c>
      <c r="D2825" s="484">
        <v>162524246</v>
      </c>
      <c r="E2825" s="85" t="s">
        <v>2265</v>
      </c>
      <c r="F2825" s="105" t="s">
        <v>238</v>
      </c>
      <c r="I2825" s="103" t="s">
        <v>78</v>
      </c>
      <c r="J2825" s="85">
        <f t="shared" si="89"/>
        <v>2822</v>
      </c>
      <c r="K2825" s="85">
        <f t="shared" si="88"/>
        <v>0</v>
      </c>
    </row>
    <row r="2826" spans="1:11" ht="15.75">
      <c r="A2826" s="100">
        <v>2823</v>
      </c>
      <c r="D2826" s="484">
        <v>162524248</v>
      </c>
      <c r="E2826" s="85" t="s">
        <v>1459</v>
      </c>
      <c r="F2826" s="105" t="s">
        <v>238</v>
      </c>
      <c r="I2826" s="103" t="s">
        <v>78</v>
      </c>
      <c r="J2826" s="85">
        <f t="shared" si="89"/>
        <v>2823</v>
      </c>
      <c r="K2826" s="85">
        <f t="shared" si="88"/>
        <v>0</v>
      </c>
    </row>
    <row r="2827" spans="1:11" ht="15.75">
      <c r="A2827" s="100">
        <v>2824</v>
      </c>
      <c r="D2827" s="484">
        <v>162524249</v>
      </c>
      <c r="E2827" s="85" t="s">
        <v>2266</v>
      </c>
      <c r="F2827" s="105" t="s">
        <v>238</v>
      </c>
      <c r="I2827" s="103" t="s">
        <v>78</v>
      </c>
      <c r="J2827" s="85">
        <f t="shared" si="89"/>
        <v>2824</v>
      </c>
      <c r="K2827" s="85">
        <f t="shared" si="88"/>
        <v>0</v>
      </c>
    </row>
    <row r="2828" spans="1:11" ht="15.75">
      <c r="A2828" s="100">
        <v>2825</v>
      </c>
      <c r="D2828" s="484">
        <v>162524255</v>
      </c>
      <c r="E2828" s="85" t="s">
        <v>2238</v>
      </c>
      <c r="F2828" s="105" t="s">
        <v>1143</v>
      </c>
      <c r="I2828" s="103" t="s">
        <v>78</v>
      </c>
      <c r="J2828" s="85">
        <f t="shared" si="89"/>
        <v>2825</v>
      </c>
      <c r="K2828" s="85">
        <f t="shared" si="88"/>
        <v>0</v>
      </c>
    </row>
    <row r="2829" spans="1:11" ht="15.75">
      <c r="A2829" s="100">
        <v>2826</v>
      </c>
      <c r="D2829" s="484">
        <v>162524257</v>
      </c>
      <c r="E2829" s="85" t="s">
        <v>1460</v>
      </c>
      <c r="F2829" s="105" t="s">
        <v>112</v>
      </c>
      <c r="I2829" s="103" t="s">
        <v>78</v>
      </c>
      <c r="J2829" s="85">
        <f t="shared" si="89"/>
        <v>2826</v>
      </c>
      <c r="K2829" s="85">
        <f t="shared" si="88"/>
        <v>0</v>
      </c>
    </row>
    <row r="2830" spans="1:11" ht="15.75">
      <c r="A2830" s="100">
        <v>2827</v>
      </c>
      <c r="D2830" s="484">
        <v>162524258</v>
      </c>
      <c r="E2830" s="85" t="s">
        <v>2239</v>
      </c>
      <c r="F2830" s="105" t="s">
        <v>112</v>
      </c>
      <c r="I2830" s="103" t="s">
        <v>78</v>
      </c>
      <c r="J2830" s="85">
        <f t="shared" si="89"/>
        <v>2827</v>
      </c>
      <c r="K2830" s="85">
        <f t="shared" si="88"/>
        <v>0</v>
      </c>
    </row>
    <row r="2831" spans="1:11" ht="15.75">
      <c r="A2831" s="100">
        <v>2828</v>
      </c>
      <c r="D2831" s="484">
        <v>162524260</v>
      </c>
      <c r="E2831" s="85" t="s">
        <v>1461</v>
      </c>
      <c r="F2831" s="105" t="s">
        <v>1207</v>
      </c>
      <c r="I2831" s="103" t="s">
        <v>78</v>
      </c>
      <c r="J2831" s="85">
        <f t="shared" si="89"/>
        <v>2828</v>
      </c>
      <c r="K2831" s="85">
        <f t="shared" si="88"/>
        <v>0</v>
      </c>
    </row>
    <row r="2832" spans="1:11" ht="15.75">
      <c r="A2832" s="100">
        <v>2829</v>
      </c>
      <c r="D2832" s="484">
        <v>162524262</v>
      </c>
      <c r="E2832" s="85" t="s">
        <v>198</v>
      </c>
      <c r="F2832" s="105" t="s">
        <v>124</v>
      </c>
      <c r="I2832" s="103" t="s">
        <v>78</v>
      </c>
      <c r="J2832" s="85">
        <f t="shared" si="89"/>
        <v>2829</v>
      </c>
      <c r="K2832" s="85">
        <f t="shared" si="88"/>
        <v>0</v>
      </c>
    </row>
    <row r="2833" spans="1:11" ht="15.75">
      <c r="A2833" s="100">
        <v>2830</v>
      </c>
      <c r="D2833" s="484">
        <v>162524263</v>
      </c>
      <c r="E2833" s="85" t="s">
        <v>1547</v>
      </c>
      <c r="F2833" s="105" t="s">
        <v>124</v>
      </c>
      <c r="I2833" s="103" t="s">
        <v>78</v>
      </c>
      <c r="J2833" s="85">
        <f t="shared" si="89"/>
        <v>2830</v>
      </c>
      <c r="K2833" s="85">
        <f t="shared" si="88"/>
        <v>0</v>
      </c>
    </row>
    <row r="2834" spans="1:11" ht="15.75">
      <c r="A2834" s="100">
        <v>2831</v>
      </c>
      <c r="D2834" s="484">
        <v>162524264</v>
      </c>
      <c r="E2834" s="85" t="s">
        <v>385</v>
      </c>
      <c r="F2834" s="105" t="s">
        <v>124</v>
      </c>
      <c r="I2834" s="103" t="s">
        <v>78</v>
      </c>
      <c r="J2834" s="85">
        <f t="shared" si="89"/>
        <v>2831</v>
      </c>
      <c r="K2834" s="85">
        <f t="shared" si="88"/>
        <v>0</v>
      </c>
    </row>
    <row r="2835" spans="1:11" ht="15.75">
      <c r="A2835" s="100">
        <v>2832</v>
      </c>
      <c r="D2835" s="484">
        <v>162524265</v>
      </c>
      <c r="E2835" s="85" t="s">
        <v>2267</v>
      </c>
      <c r="F2835" s="105" t="s">
        <v>124</v>
      </c>
      <c r="I2835" s="103" t="s">
        <v>78</v>
      </c>
      <c r="J2835" s="85">
        <f t="shared" si="89"/>
        <v>2832</v>
      </c>
      <c r="K2835" s="85">
        <f t="shared" si="88"/>
        <v>0</v>
      </c>
    </row>
    <row r="2836" spans="1:11" ht="15.75">
      <c r="A2836" s="100">
        <v>2833</v>
      </c>
      <c r="D2836" s="484">
        <v>162524268</v>
      </c>
      <c r="E2836" s="85" t="s">
        <v>240</v>
      </c>
      <c r="F2836" s="105" t="s">
        <v>246</v>
      </c>
      <c r="I2836" s="103" t="s">
        <v>78</v>
      </c>
      <c r="J2836" s="85">
        <f t="shared" si="89"/>
        <v>2833</v>
      </c>
      <c r="K2836" s="85">
        <f t="shared" si="88"/>
        <v>0</v>
      </c>
    </row>
    <row r="2837" spans="1:11" ht="15.75">
      <c r="A2837" s="100">
        <v>2834</v>
      </c>
      <c r="D2837" s="484">
        <v>162524269</v>
      </c>
      <c r="E2837" s="85" t="s">
        <v>1074</v>
      </c>
      <c r="F2837" s="105" t="s">
        <v>139</v>
      </c>
      <c r="I2837" s="103" t="s">
        <v>78</v>
      </c>
      <c r="J2837" s="85">
        <f t="shared" si="89"/>
        <v>2834</v>
      </c>
      <c r="K2837" s="85">
        <f t="shared" si="88"/>
        <v>0</v>
      </c>
    </row>
    <row r="2838" spans="1:11" ht="15.75">
      <c r="A2838" s="100">
        <v>2835</v>
      </c>
      <c r="D2838" s="484">
        <v>162524270</v>
      </c>
      <c r="E2838" s="85" t="s">
        <v>766</v>
      </c>
      <c r="F2838" s="105" t="s">
        <v>139</v>
      </c>
      <c r="I2838" s="103" t="s">
        <v>78</v>
      </c>
      <c r="J2838" s="85">
        <f t="shared" si="89"/>
        <v>2835</v>
      </c>
      <c r="K2838" s="85">
        <f t="shared" si="88"/>
        <v>0</v>
      </c>
    </row>
    <row r="2839" spans="1:11" ht="15.75">
      <c r="A2839" s="100">
        <v>2836</v>
      </c>
      <c r="D2839" s="484">
        <v>162524271</v>
      </c>
      <c r="E2839" s="85" t="s">
        <v>1898</v>
      </c>
      <c r="F2839" s="105" t="s">
        <v>139</v>
      </c>
      <c r="I2839" s="103" t="s">
        <v>78</v>
      </c>
      <c r="J2839" s="85">
        <f t="shared" si="89"/>
        <v>2836</v>
      </c>
      <c r="K2839" s="85">
        <f t="shared" si="88"/>
        <v>0</v>
      </c>
    </row>
    <row r="2840" spans="1:11" ht="15.75">
      <c r="A2840" s="100">
        <v>2837</v>
      </c>
      <c r="D2840" s="484">
        <v>162524272</v>
      </c>
      <c r="E2840" s="85" t="s">
        <v>607</v>
      </c>
      <c r="F2840" s="105" t="s">
        <v>696</v>
      </c>
      <c r="I2840" s="103" t="s">
        <v>78</v>
      </c>
      <c r="J2840" s="85">
        <f t="shared" si="89"/>
        <v>2837</v>
      </c>
      <c r="K2840" s="85">
        <f t="shared" si="88"/>
        <v>0</v>
      </c>
    </row>
    <row r="2841" spans="1:11" ht="15.75">
      <c r="A2841" s="100">
        <v>2838</v>
      </c>
      <c r="D2841" s="484">
        <v>162524273</v>
      </c>
      <c r="E2841" s="85" t="s">
        <v>1462</v>
      </c>
      <c r="F2841" s="105" t="s">
        <v>448</v>
      </c>
      <c r="I2841" s="103" t="s">
        <v>78</v>
      </c>
      <c r="J2841" s="85">
        <f t="shared" si="89"/>
        <v>2838</v>
      </c>
      <c r="K2841" s="85">
        <f t="shared" si="88"/>
        <v>0</v>
      </c>
    </row>
    <row r="2842" spans="1:11" ht="15.75">
      <c r="A2842" s="100">
        <v>2839</v>
      </c>
      <c r="D2842" s="484">
        <v>162524274</v>
      </c>
      <c r="E2842" s="85" t="s">
        <v>1463</v>
      </c>
      <c r="F2842" s="105" t="s">
        <v>448</v>
      </c>
      <c r="I2842" s="103" t="s">
        <v>78</v>
      </c>
      <c r="J2842" s="85">
        <f t="shared" si="89"/>
        <v>2839</v>
      </c>
      <c r="K2842" s="85">
        <f t="shared" si="88"/>
        <v>0</v>
      </c>
    </row>
    <row r="2843" spans="1:11" ht="15.75">
      <c r="A2843" s="100">
        <v>2840</v>
      </c>
      <c r="D2843" s="484">
        <v>162524277</v>
      </c>
      <c r="E2843" s="85" t="s">
        <v>1502</v>
      </c>
      <c r="F2843" s="105" t="s">
        <v>622</v>
      </c>
      <c r="I2843" s="103" t="s">
        <v>78</v>
      </c>
      <c r="J2843" s="85">
        <f t="shared" si="89"/>
        <v>2840</v>
      </c>
      <c r="K2843" s="85">
        <f t="shared" si="88"/>
        <v>0</v>
      </c>
    </row>
    <row r="2844" spans="1:11" ht="15.75">
      <c r="A2844" s="100">
        <v>2841</v>
      </c>
      <c r="D2844" s="484">
        <v>162524278</v>
      </c>
      <c r="E2844" s="85" t="s">
        <v>401</v>
      </c>
      <c r="F2844" s="105" t="s">
        <v>1089</v>
      </c>
      <c r="I2844" s="103" t="s">
        <v>78</v>
      </c>
      <c r="J2844" s="85">
        <f t="shared" si="89"/>
        <v>2841</v>
      </c>
      <c r="K2844" s="85">
        <f t="shared" si="88"/>
        <v>0</v>
      </c>
    </row>
    <row r="2845" spans="1:11" ht="15.75">
      <c r="A2845" s="100">
        <v>2842</v>
      </c>
      <c r="D2845" s="484">
        <v>162524280</v>
      </c>
      <c r="E2845" s="85" t="s">
        <v>2294</v>
      </c>
      <c r="F2845" s="105" t="s">
        <v>453</v>
      </c>
      <c r="I2845" s="103" t="s">
        <v>78</v>
      </c>
      <c r="J2845" s="85">
        <f t="shared" si="89"/>
        <v>2842</v>
      </c>
      <c r="K2845" s="85">
        <f t="shared" si="88"/>
        <v>0</v>
      </c>
    </row>
    <row r="2846" spans="1:11" ht="15.75">
      <c r="A2846" s="100">
        <v>2843</v>
      </c>
      <c r="D2846" s="484">
        <v>162524281</v>
      </c>
      <c r="E2846" s="85" t="s">
        <v>688</v>
      </c>
      <c r="F2846" s="105" t="s">
        <v>453</v>
      </c>
      <c r="I2846" s="103" t="s">
        <v>78</v>
      </c>
      <c r="J2846" s="85">
        <f t="shared" si="89"/>
        <v>2843</v>
      </c>
      <c r="K2846" s="85">
        <f t="shared" si="88"/>
        <v>0</v>
      </c>
    </row>
    <row r="2847" spans="1:11" ht="15.75">
      <c r="A2847" s="100">
        <v>2844</v>
      </c>
      <c r="D2847" s="484">
        <v>162524282</v>
      </c>
      <c r="E2847" s="85" t="s">
        <v>1487</v>
      </c>
      <c r="F2847" s="105" t="s">
        <v>455</v>
      </c>
      <c r="I2847" s="103" t="s">
        <v>78</v>
      </c>
      <c r="J2847" s="85">
        <f t="shared" si="89"/>
        <v>2844</v>
      </c>
      <c r="K2847" s="85">
        <f t="shared" si="88"/>
        <v>0</v>
      </c>
    </row>
    <row r="2848" spans="1:11" ht="15.75">
      <c r="A2848" s="100">
        <v>2845</v>
      </c>
      <c r="D2848" s="484">
        <v>162524283</v>
      </c>
      <c r="E2848" s="85" t="s">
        <v>1464</v>
      </c>
      <c r="F2848" s="105" t="s">
        <v>455</v>
      </c>
      <c r="I2848" s="103" t="s">
        <v>78</v>
      </c>
      <c r="J2848" s="85">
        <f t="shared" si="89"/>
        <v>2845</v>
      </c>
      <c r="K2848" s="85">
        <f t="shared" si="88"/>
        <v>0</v>
      </c>
    </row>
    <row r="2849" spans="1:11" ht="15.75">
      <c r="A2849" s="100">
        <v>2846</v>
      </c>
      <c r="D2849" s="484">
        <v>162524284</v>
      </c>
      <c r="E2849" s="85" t="s">
        <v>1032</v>
      </c>
      <c r="F2849" s="105" t="s">
        <v>767</v>
      </c>
      <c r="I2849" s="103" t="s">
        <v>78</v>
      </c>
      <c r="J2849" s="85">
        <f t="shared" si="89"/>
        <v>2846</v>
      </c>
      <c r="K2849" s="85">
        <f t="shared" si="88"/>
        <v>0</v>
      </c>
    </row>
    <row r="2850" spans="1:11" ht="15.75">
      <c r="A2850" s="100">
        <v>2847</v>
      </c>
      <c r="D2850" s="484">
        <v>162524286</v>
      </c>
      <c r="E2850" s="85" t="s">
        <v>1548</v>
      </c>
      <c r="F2850" s="105" t="s">
        <v>459</v>
      </c>
      <c r="I2850" s="103" t="s">
        <v>78</v>
      </c>
      <c r="J2850" s="85">
        <f t="shared" si="89"/>
        <v>2847</v>
      </c>
      <c r="K2850" s="85">
        <f t="shared" si="88"/>
        <v>0</v>
      </c>
    </row>
    <row r="2851" spans="1:11" ht="15.75">
      <c r="A2851" s="100">
        <v>2848</v>
      </c>
      <c r="D2851" s="484">
        <v>162524287</v>
      </c>
      <c r="E2851" s="85" t="s">
        <v>2240</v>
      </c>
      <c r="F2851" s="105" t="s">
        <v>459</v>
      </c>
      <c r="I2851" s="103" t="s">
        <v>78</v>
      </c>
      <c r="J2851" s="85">
        <f t="shared" si="89"/>
        <v>2848</v>
      </c>
      <c r="K2851" s="85">
        <f t="shared" si="88"/>
        <v>0</v>
      </c>
    </row>
    <row r="2852" spans="1:11" ht="15.75">
      <c r="A2852" s="100">
        <v>2849</v>
      </c>
      <c r="D2852" s="484">
        <v>162524288</v>
      </c>
      <c r="E2852" s="85" t="s">
        <v>1589</v>
      </c>
      <c r="F2852" s="105" t="s">
        <v>459</v>
      </c>
      <c r="I2852" s="103" t="s">
        <v>78</v>
      </c>
      <c r="J2852" s="85">
        <f t="shared" si="89"/>
        <v>2849</v>
      </c>
      <c r="K2852" s="85">
        <f t="shared" si="88"/>
        <v>0</v>
      </c>
    </row>
    <row r="2853" spans="1:11" ht="15.75">
      <c r="A2853" s="100">
        <v>2850</v>
      </c>
      <c r="D2853" s="484">
        <v>162524289</v>
      </c>
      <c r="E2853" s="85" t="s">
        <v>2268</v>
      </c>
      <c r="F2853" s="105" t="s">
        <v>459</v>
      </c>
      <c r="I2853" s="103" t="s">
        <v>78</v>
      </c>
      <c r="J2853" s="85">
        <f t="shared" si="89"/>
        <v>2850</v>
      </c>
      <c r="K2853" s="85">
        <f t="shared" si="88"/>
        <v>0</v>
      </c>
    </row>
    <row r="2854" spans="1:11" ht="15.75">
      <c r="A2854" s="100">
        <v>2851</v>
      </c>
      <c r="D2854" s="484">
        <v>162524290</v>
      </c>
      <c r="E2854" s="85" t="s">
        <v>2270</v>
      </c>
      <c r="F2854" s="105" t="s">
        <v>459</v>
      </c>
      <c r="I2854" s="103" t="s">
        <v>78</v>
      </c>
      <c r="J2854" s="85">
        <f t="shared" si="89"/>
        <v>2851</v>
      </c>
      <c r="K2854" s="85">
        <f t="shared" si="88"/>
        <v>0</v>
      </c>
    </row>
    <row r="2855" spans="1:11" ht="15.75">
      <c r="A2855" s="100">
        <v>2852</v>
      </c>
      <c r="D2855" s="484">
        <v>162524291</v>
      </c>
      <c r="E2855" s="85" t="s">
        <v>2271</v>
      </c>
      <c r="F2855" s="105" t="s">
        <v>459</v>
      </c>
      <c r="I2855" s="103" t="s">
        <v>78</v>
      </c>
      <c r="J2855" s="85">
        <f t="shared" si="89"/>
        <v>2852</v>
      </c>
      <c r="K2855" s="85">
        <f t="shared" si="88"/>
        <v>0</v>
      </c>
    </row>
    <row r="2856" spans="1:11" ht="15.75">
      <c r="A2856" s="100">
        <v>2853</v>
      </c>
      <c r="D2856" s="484">
        <v>162524293</v>
      </c>
      <c r="E2856" s="85" t="s">
        <v>1505</v>
      </c>
      <c r="F2856" s="105" t="s">
        <v>345</v>
      </c>
      <c r="I2856" s="103" t="s">
        <v>78</v>
      </c>
      <c r="J2856" s="85">
        <f t="shared" si="89"/>
        <v>2853</v>
      </c>
      <c r="K2856" s="85">
        <f t="shared" si="88"/>
        <v>0</v>
      </c>
    </row>
    <row r="2857" spans="1:11" ht="15.75">
      <c r="A2857" s="100">
        <v>2854</v>
      </c>
      <c r="D2857" s="484">
        <v>162524294</v>
      </c>
      <c r="E2857" s="85" t="s">
        <v>1549</v>
      </c>
      <c r="F2857" s="105" t="s">
        <v>1550</v>
      </c>
      <c r="I2857" s="103" t="s">
        <v>78</v>
      </c>
      <c r="J2857" s="85">
        <f t="shared" si="89"/>
        <v>2854</v>
      </c>
      <c r="K2857" s="85">
        <f t="shared" si="88"/>
        <v>0</v>
      </c>
    </row>
    <row r="2858" spans="1:11" ht="15.75">
      <c r="A2858" s="100">
        <v>2855</v>
      </c>
      <c r="D2858" s="484">
        <v>162524295</v>
      </c>
      <c r="E2858" s="85" t="s">
        <v>2273</v>
      </c>
      <c r="F2858" s="105" t="s">
        <v>2274</v>
      </c>
      <c r="I2858" s="103" t="s">
        <v>78</v>
      </c>
      <c r="J2858" s="85">
        <f t="shared" si="89"/>
        <v>2855</v>
      </c>
      <c r="K2858" s="85">
        <f t="shared" si="88"/>
        <v>0</v>
      </c>
    </row>
    <row r="2859" spans="1:11" ht="15.75">
      <c r="A2859" s="100">
        <v>2856</v>
      </c>
      <c r="D2859" s="484">
        <v>162524296</v>
      </c>
      <c r="E2859" s="85" t="s">
        <v>1661</v>
      </c>
      <c r="F2859" s="105" t="s">
        <v>2274</v>
      </c>
      <c r="I2859" s="103" t="s">
        <v>78</v>
      </c>
      <c r="J2859" s="85">
        <f t="shared" si="89"/>
        <v>2856</v>
      </c>
      <c r="K2859" s="85">
        <f t="shared" si="88"/>
        <v>0</v>
      </c>
    </row>
    <row r="2860" spans="1:11" ht="15.75">
      <c r="A2860" s="100">
        <v>2857</v>
      </c>
      <c r="D2860" s="484">
        <v>162524301</v>
      </c>
      <c r="E2860" s="85" t="s">
        <v>1552</v>
      </c>
      <c r="F2860" s="105" t="s">
        <v>1553</v>
      </c>
      <c r="I2860" s="103" t="s">
        <v>78</v>
      </c>
      <c r="J2860" s="85">
        <f t="shared" si="89"/>
        <v>2857</v>
      </c>
      <c r="K2860" s="85">
        <f t="shared" si="88"/>
        <v>0</v>
      </c>
    </row>
    <row r="2861" spans="1:11" ht="15.75">
      <c r="A2861" s="100">
        <v>2858</v>
      </c>
      <c r="D2861" s="484">
        <v>162524303</v>
      </c>
      <c r="E2861" s="85" t="s">
        <v>1506</v>
      </c>
      <c r="F2861" s="105" t="s">
        <v>254</v>
      </c>
      <c r="I2861" s="103" t="s">
        <v>78</v>
      </c>
      <c r="J2861" s="85">
        <f t="shared" si="89"/>
        <v>2858</v>
      </c>
      <c r="K2861" s="85">
        <f t="shared" si="88"/>
        <v>0</v>
      </c>
    </row>
    <row r="2862" spans="1:11" ht="15.75">
      <c r="A2862" s="100">
        <v>2859</v>
      </c>
      <c r="D2862" s="484">
        <v>162524304</v>
      </c>
      <c r="E2862" s="85" t="s">
        <v>2296</v>
      </c>
      <c r="F2862" s="105" t="s">
        <v>254</v>
      </c>
      <c r="I2862" s="103" t="s">
        <v>78</v>
      </c>
      <c r="J2862" s="85">
        <f t="shared" si="89"/>
        <v>2859</v>
      </c>
      <c r="K2862" s="85">
        <f t="shared" si="88"/>
        <v>0</v>
      </c>
    </row>
    <row r="2863" spans="1:11" ht="15.75">
      <c r="A2863" s="100">
        <v>2860</v>
      </c>
      <c r="D2863" s="484">
        <v>162524307</v>
      </c>
      <c r="E2863" s="85" t="s">
        <v>1466</v>
      </c>
      <c r="F2863" s="105" t="s">
        <v>1467</v>
      </c>
      <c r="I2863" s="103" t="s">
        <v>78</v>
      </c>
      <c r="J2863" s="85">
        <f t="shared" si="89"/>
        <v>2860</v>
      </c>
      <c r="K2863" s="85">
        <f t="shared" si="88"/>
        <v>0</v>
      </c>
    </row>
    <row r="2864" spans="1:11" ht="15.75">
      <c r="A2864" s="100">
        <v>2861</v>
      </c>
      <c r="D2864" s="484">
        <v>162524309</v>
      </c>
      <c r="E2864" s="85" t="s">
        <v>2276</v>
      </c>
      <c r="F2864" s="105" t="s">
        <v>532</v>
      </c>
      <c r="I2864" s="103" t="s">
        <v>78</v>
      </c>
      <c r="J2864" s="85">
        <f t="shared" si="89"/>
        <v>2861</v>
      </c>
      <c r="K2864" s="85">
        <f t="shared" si="88"/>
        <v>0</v>
      </c>
    </row>
    <row r="2865" spans="1:11" ht="15.75">
      <c r="A2865" s="100">
        <v>2862</v>
      </c>
      <c r="D2865" s="484">
        <v>162524310</v>
      </c>
      <c r="E2865" s="85" t="s">
        <v>1496</v>
      </c>
      <c r="F2865" s="105" t="s">
        <v>532</v>
      </c>
      <c r="I2865" s="103" t="s">
        <v>78</v>
      </c>
      <c r="J2865" s="85">
        <f t="shared" si="89"/>
        <v>2862</v>
      </c>
      <c r="K2865" s="85">
        <f t="shared" si="88"/>
        <v>0</v>
      </c>
    </row>
    <row r="2866" spans="1:11" ht="15.75">
      <c r="A2866" s="100">
        <v>2863</v>
      </c>
      <c r="D2866" s="484">
        <v>162524311</v>
      </c>
      <c r="E2866" s="85" t="s">
        <v>1468</v>
      </c>
      <c r="F2866" s="105" t="s">
        <v>532</v>
      </c>
      <c r="I2866" s="103" t="s">
        <v>78</v>
      </c>
      <c r="J2866" s="85">
        <f t="shared" si="89"/>
        <v>2863</v>
      </c>
      <c r="K2866" s="85">
        <f t="shared" si="88"/>
        <v>0</v>
      </c>
    </row>
    <row r="2867" spans="1:11" ht="15.75">
      <c r="A2867" s="100">
        <v>2864</v>
      </c>
      <c r="D2867" s="484">
        <v>162524312</v>
      </c>
      <c r="E2867" s="85" t="s">
        <v>661</v>
      </c>
      <c r="F2867" s="105" t="s">
        <v>532</v>
      </c>
      <c r="I2867" s="103" t="s">
        <v>78</v>
      </c>
      <c r="J2867" s="85">
        <f t="shared" si="89"/>
        <v>2864</v>
      </c>
      <c r="K2867" s="85">
        <f t="shared" si="88"/>
        <v>0</v>
      </c>
    </row>
    <row r="2868" spans="1:11" ht="15.75">
      <c r="A2868" s="100">
        <v>2865</v>
      </c>
      <c r="D2868" s="484">
        <v>162524313</v>
      </c>
      <c r="E2868" s="85" t="s">
        <v>2297</v>
      </c>
      <c r="F2868" s="105" t="s">
        <v>532</v>
      </c>
      <c r="I2868" s="103" t="s">
        <v>78</v>
      </c>
      <c r="J2868" s="85">
        <f t="shared" si="89"/>
        <v>2865</v>
      </c>
      <c r="K2868" s="85">
        <f t="shared" si="88"/>
        <v>0</v>
      </c>
    </row>
    <row r="2869" spans="1:11" ht="15.75">
      <c r="A2869" s="100">
        <v>2866</v>
      </c>
      <c r="D2869" s="484">
        <v>162524314</v>
      </c>
      <c r="E2869" s="85" t="s">
        <v>1592</v>
      </c>
      <c r="F2869" s="105" t="s">
        <v>1593</v>
      </c>
      <c r="I2869" s="103" t="s">
        <v>78</v>
      </c>
      <c r="J2869" s="85">
        <f t="shared" si="89"/>
        <v>2866</v>
      </c>
      <c r="K2869" s="85">
        <f t="shared" si="88"/>
        <v>0</v>
      </c>
    </row>
    <row r="2870" spans="1:11" ht="15.75">
      <c r="A2870" s="100">
        <v>2867</v>
      </c>
      <c r="D2870" s="484">
        <v>162524315</v>
      </c>
      <c r="E2870" s="85" t="s">
        <v>281</v>
      </c>
      <c r="F2870" s="105" t="s">
        <v>1469</v>
      </c>
      <c r="I2870" s="103" t="s">
        <v>78</v>
      </c>
      <c r="J2870" s="85">
        <f t="shared" si="89"/>
        <v>2867</v>
      </c>
      <c r="K2870" s="85">
        <f t="shared" si="88"/>
        <v>0</v>
      </c>
    </row>
    <row r="2871" spans="1:11" ht="15.75">
      <c r="A2871" s="100">
        <v>2868</v>
      </c>
      <c r="D2871" s="484">
        <v>162524316</v>
      </c>
      <c r="E2871" s="85" t="s">
        <v>1470</v>
      </c>
      <c r="F2871" s="105" t="s">
        <v>259</v>
      </c>
      <c r="I2871" s="103" t="s">
        <v>78</v>
      </c>
      <c r="J2871" s="85">
        <f t="shared" si="89"/>
        <v>2868</v>
      </c>
      <c r="K2871" s="85">
        <f t="shared" si="88"/>
        <v>0</v>
      </c>
    </row>
    <row r="2872" spans="1:11" ht="15.75">
      <c r="A2872" s="100">
        <v>2869</v>
      </c>
      <c r="D2872" s="484">
        <v>162524318</v>
      </c>
      <c r="E2872" s="85" t="s">
        <v>1436</v>
      </c>
      <c r="F2872" s="105" t="s">
        <v>259</v>
      </c>
      <c r="I2872" s="103" t="s">
        <v>78</v>
      </c>
      <c r="J2872" s="85">
        <f t="shared" si="89"/>
        <v>2869</v>
      </c>
      <c r="K2872" s="85">
        <f t="shared" si="88"/>
        <v>0</v>
      </c>
    </row>
    <row r="2873" spans="1:11" ht="15.75">
      <c r="A2873" s="100">
        <v>2870</v>
      </c>
      <c r="D2873" s="484">
        <v>162524320</v>
      </c>
      <c r="E2873" s="85" t="s">
        <v>1471</v>
      </c>
      <c r="F2873" s="105" t="s">
        <v>262</v>
      </c>
      <c r="I2873" s="103" t="s">
        <v>78</v>
      </c>
      <c r="J2873" s="85">
        <f t="shared" si="89"/>
        <v>2870</v>
      </c>
      <c r="K2873" s="85">
        <f t="shared" si="88"/>
        <v>0</v>
      </c>
    </row>
    <row r="2874" spans="1:11" ht="15.75">
      <c r="A2874" s="100">
        <v>2871</v>
      </c>
      <c r="D2874" s="484">
        <v>162524321</v>
      </c>
      <c r="E2874" s="85" t="s">
        <v>1436</v>
      </c>
      <c r="F2874" s="105" t="s">
        <v>262</v>
      </c>
      <c r="I2874" s="103" t="s">
        <v>78</v>
      </c>
      <c r="J2874" s="85">
        <f t="shared" si="89"/>
        <v>2871</v>
      </c>
      <c r="K2874" s="85">
        <f t="shared" si="88"/>
        <v>0</v>
      </c>
    </row>
    <row r="2875" spans="1:11" ht="15.75">
      <c r="A2875" s="100">
        <v>2872</v>
      </c>
      <c r="D2875" s="484">
        <v>162524323</v>
      </c>
      <c r="E2875" s="85" t="s">
        <v>2243</v>
      </c>
      <c r="F2875" s="105" t="s">
        <v>121</v>
      </c>
      <c r="I2875" s="103" t="s">
        <v>78</v>
      </c>
      <c r="J2875" s="85">
        <f t="shared" si="89"/>
        <v>2872</v>
      </c>
      <c r="K2875" s="85">
        <f t="shared" si="88"/>
        <v>0</v>
      </c>
    </row>
    <row r="2876" spans="1:11" ht="15.75">
      <c r="A2876" s="100">
        <v>2873</v>
      </c>
      <c r="D2876" s="484">
        <v>162524324</v>
      </c>
      <c r="E2876" s="85" t="s">
        <v>1509</v>
      </c>
      <c r="F2876" s="105" t="s">
        <v>121</v>
      </c>
      <c r="I2876" s="103" t="s">
        <v>78</v>
      </c>
      <c r="J2876" s="85">
        <f t="shared" si="89"/>
        <v>2873</v>
      </c>
      <c r="K2876" s="85">
        <f t="shared" si="88"/>
        <v>0</v>
      </c>
    </row>
    <row r="2877" spans="1:11" ht="15.75">
      <c r="A2877" s="100">
        <v>2874</v>
      </c>
      <c r="D2877" s="484">
        <v>162524327</v>
      </c>
      <c r="E2877" s="85" t="s">
        <v>2277</v>
      </c>
      <c r="F2877" s="105" t="s">
        <v>265</v>
      </c>
      <c r="I2877" s="103" t="s">
        <v>78</v>
      </c>
      <c r="J2877" s="85">
        <f t="shared" si="89"/>
        <v>2874</v>
      </c>
      <c r="K2877" s="85">
        <f t="shared" si="88"/>
        <v>0</v>
      </c>
    </row>
    <row r="2878" spans="1:11" ht="15.75">
      <c r="A2878" s="100">
        <v>2875</v>
      </c>
      <c r="D2878" s="484">
        <v>162524328</v>
      </c>
      <c r="E2878" s="85" t="s">
        <v>2245</v>
      </c>
      <c r="F2878" s="105" t="s">
        <v>361</v>
      </c>
      <c r="I2878" s="103" t="s">
        <v>78</v>
      </c>
      <c r="J2878" s="85">
        <f t="shared" si="89"/>
        <v>2875</v>
      </c>
      <c r="K2878" s="85">
        <f t="shared" si="88"/>
        <v>0</v>
      </c>
    </row>
    <row r="2879" spans="1:11" ht="15.75">
      <c r="A2879" s="100">
        <v>2876</v>
      </c>
      <c r="D2879" s="484">
        <v>162524329</v>
      </c>
      <c r="E2879" s="85" t="s">
        <v>398</v>
      </c>
      <c r="F2879" s="105" t="s">
        <v>361</v>
      </c>
      <c r="I2879" s="103" t="s">
        <v>78</v>
      </c>
      <c r="J2879" s="85">
        <f t="shared" si="89"/>
        <v>2876</v>
      </c>
      <c r="K2879" s="85">
        <f t="shared" si="88"/>
        <v>0</v>
      </c>
    </row>
    <row r="2880" spans="1:11" ht="15.75">
      <c r="A2880" s="100">
        <v>2877</v>
      </c>
      <c r="D2880" s="484">
        <v>162524330</v>
      </c>
      <c r="E2880" s="85" t="s">
        <v>1557</v>
      </c>
      <c r="F2880" s="105" t="s">
        <v>361</v>
      </c>
      <c r="I2880" s="103" t="s">
        <v>78</v>
      </c>
      <c r="J2880" s="85">
        <f t="shared" si="89"/>
        <v>2877</v>
      </c>
      <c r="K2880" s="85">
        <f t="shared" si="88"/>
        <v>0</v>
      </c>
    </row>
    <row r="2881" spans="1:11" ht="15.75">
      <c r="A2881" s="100">
        <v>2878</v>
      </c>
      <c r="D2881" s="484">
        <v>162524332</v>
      </c>
      <c r="E2881" s="85" t="s">
        <v>677</v>
      </c>
      <c r="F2881" s="105" t="s">
        <v>636</v>
      </c>
      <c r="I2881" s="103" t="s">
        <v>78</v>
      </c>
      <c r="J2881" s="85">
        <f t="shared" si="89"/>
        <v>2878</v>
      </c>
      <c r="K2881" s="85">
        <f t="shared" si="88"/>
        <v>0</v>
      </c>
    </row>
    <row r="2882" spans="1:11" ht="15.75">
      <c r="A2882" s="100">
        <v>2879</v>
      </c>
      <c r="D2882" s="484">
        <v>162524333</v>
      </c>
      <c r="E2882" s="85" t="s">
        <v>2246</v>
      </c>
      <c r="F2882" s="105" t="s">
        <v>2063</v>
      </c>
      <c r="I2882" s="103" t="s">
        <v>78</v>
      </c>
      <c r="J2882" s="85">
        <f t="shared" si="89"/>
        <v>2879</v>
      </c>
      <c r="K2882" s="85">
        <f t="shared" si="88"/>
        <v>0</v>
      </c>
    </row>
    <row r="2883" spans="1:11" ht="15.75">
      <c r="A2883" s="100">
        <v>2880</v>
      </c>
      <c r="D2883" s="484">
        <v>162524334</v>
      </c>
      <c r="E2883" s="85" t="s">
        <v>1474</v>
      </c>
      <c r="F2883" s="105" t="s">
        <v>1475</v>
      </c>
      <c r="I2883" s="103" t="s">
        <v>78</v>
      </c>
      <c r="J2883" s="85">
        <f t="shared" si="89"/>
        <v>2880</v>
      </c>
      <c r="K2883" s="85">
        <f t="shared" si="88"/>
        <v>0</v>
      </c>
    </row>
    <row r="2884" spans="1:11" ht="15.75">
      <c r="A2884" s="100">
        <v>2881</v>
      </c>
      <c r="D2884" s="484">
        <v>162524337</v>
      </c>
      <c r="E2884" s="85" t="s">
        <v>2247</v>
      </c>
      <c r="F2884" s="105" t="s">
        <v>539</v>
      </c>
      <c r="I2884" s="103" t="s">
        <v>78</v>
      </c>
      <c r="J2884" s="85">
        <f t="shared" si="89"/>
        <v>2881</v>
      </c>
      <c r="K2884" s="85">
        <f t="shared" ref="K2884:K2947" si="90">COUNTIF($D$4:$D$889,D2884)</f>
        <v>0</v>
      </c>
    </row>
    <row r="2885" spans="1:11" ht="15.75">
      <c r="A2885" s="100">
        <v>2882</v>
      </c>
      <c r="D2885" s="484">
        <v>162524338</v>
      </c>
      <c r="E2885" s="85" t="s">
        <v>198</v>
      </c>
      <c r="F2885" s="105" t="s">
        <v>1327</v>
      </c>
      <c r="I2885" s="103" t="s">
        <v>78</v>
      </c>
      <c r="J2885" s="85">
        <f t="shared" ref="J2885:J2948" si="91">IF(H2885&lt;&gt;H2884,1,J2884+1)</f>
        <v>2882</v>
      </c>
      <c r="K2885" s="85">
        <f t="shared" si="90"/>
        <v>0</v>
      </c>
    </row>
    <row r="2886" spans="1:11" ht="15.75">
      <c r="A2886" s="100">
        <v>2883</v>
      </c>
      <c r="D2886" s="484">
        <v>162524339</v>
      </c>
      <c r="E2886" s="85" t="s">
        <v>1432</v>
      </c>
      <c r="F2886" s="105" t="s">
        <v>1327</v>
      </c>
      <c r="I2886" s="103" t="s">
        <v>78</v>
      </c>
      <c r="J2886" s="85">
        <f t="shared" si="91"/>
        <v>2883</v>
      </c>
      <c r="K2886" s="85">
        <f t="shared" si="90"/>
        <v>0</v>
      </c>
    </row>
    <row r="2887" spans="1:11" ht="15.75">
      <c r="A2887" s="100">
        <v>2884</v>
      </c>
      <c r="D2887" s="484">
        <v>162524342</v>
      </c>
      <c r="E2887" s="85" t="s">
        <v>1510</v>
      </c>
      <c r="F2887" s="105" t="s">
        <v>1511</v>
      </c>
      <c r="I2887" s="103" t="s">
        <v>78</v>
      </c>
      <c r="J2887" s="85">
        <f t="shared" si="91"/>
        <v>2884</v>
      </c>
      <c r="K2887" s="85">
        <f t="shared" si="90"/>
        <v>0</v>
      </c>
    </row>
    <row r="2888" spans="1:11" ht="15.75">
      <c r="A2888" s="100">
        <v>2885</v>
      </c>
      <c r="D2888" s="484">
        <v>162524347</v>
      </c>
      <c r="E2888" s="85" t="s">
        <v>213</v>
      </c>
      <c r="F2888" s="105" t="s">
        <v>379</v>
      </c>
      <c r="I2888" s="103" t="s">
        <v>78</v>
      </c>
      <c r="J2888" s="85">
        <f t="shared" si="91"/>
        <v>2885</v>
      </c>
      <c r="K2888" s="85">
        <f t="shared" si="90"/>
        <v>0</v>
      </c>
    </row>
    <row r="2889" spans="1:11" ht="15.75">
      <c r="A2889" s="100">
        <v>2886</v>
      </c>
      <c r="D2889" s="484">
        <v>162524348</v>
      </c>
      <c r="E2889" s="85" t="s">
        <v>624</v>
      </c>
      <c r="F2889" s="105" t="s">
        <v>379</v>
      </c>
      <c r="I2889" s="103" t="s">
        <v>78</v>
      </c>
      <c r="J2889" s="85">
        <f t="shared" si="91"/>
        <v>2886</v>
      </c>
      <c r="K2889" s="85">
        <f t="shared" si="90"/>
        <v>0</v>
      </c>
    </row>
    <row r="2890" spans="1:11" ht="15.75">
      <c r="A2890" s="100">
        <v>2887</v>
      </c>
      <c r="D2890" s="484">
        <v>152523704</v>
      </c>
      <c r="E2890" s="85" t="s">
        <v>452</v>
      </c>
      <c r="F2890" s="105" t="s">
        <v>379</v>
      </c>
      <c r="I2890" s="103" t="s">
        <v>78</v>
      </c>
      <c r="J2890" s="85">
        <f t="shared" si="91"/>
        <v>2887</v>
      </c>
      <c r="K2890" s="85">
        <f t="shared" si="90"/>
        <v>0</v>
      </c>
    </row>
    <row r="2891" spans="1:11" ht="15.75">
      <c r="A2891" s="100">
        <v>2888</v>
      </c>
      <c r="D2891" s="484">
        <v>162524349</v>
      </c>
      <c r="E2891" s="85" t="s">
        <v>2248</v>
      </c>
      <c r="F2891" s="105" t="s">
        <v>143</v>
      </c>
      <c r="I2891" s="103" t="s">
        <v>78</v>
      </c>
      <c r="J2891" s="85">
        <f t="shared" si="91"/>
        <v>2888</v>
      </c>
      <c r="K2891" s="85">
        <f t="shared" si="90"/>
        <v>0</v>
      </c>
    </row>
    <row r="2892" spans="1:11" ht="15.75">
      <c r="A2892" s="100">
        <v>2889</v>
      </c>
      <c r="D2892" s="484">
        <v>162524350</v>
      </c>
      <c r="E2892" s="85" t="s">
        <v>1357</v>
      </c>
      <c r="F2892" s="105" t="s">
        <v>1169</v>
      </c>
      <c r="I2892" s="103" t="s">
        <v>78</v>
      </c>
      <c r="J2892" s="85">
        <f t="shared" si="91"/>
        <v>2889</v>
      </c>
      <c r="K2892" s="85">
        <f t="shared" si="90"/>
        <v>0</v>
      </c>
    </row>
    <row r="2893" spans="1:11" ht="15.75">
      <c r="A2893" s="100">
        <v>2890</v>
      </c>
      <c r="D2893" s="484">
        <v>162524351</v>
      </c>
      <c r="E2893" s="85" t="s">
        <v>350</v>
      </c>
      <c r="F2893" s="105" t="s">
        <v>1169</v>
      </c>
      <c r="I2893" s="103" t="s">
        <v>78</v>
      </c>
      <c r="J2893" s="85">
        <f t="shared" si="91"/>
        <v>2890</v>
      </c>
      <c r="K2893" s="85">
        <f t="shared" si="90"/>
        <v>0</v>
      </c>
    </row>
    <row r="2894" spans="1:11" ht="15.75">
      <c r="A2894" s="100">
        <v>2891</v>
      </c>
      <c r="D2894" s="484">
        <v>162524352</v>
      </c>
      <c r="E2894" s="85" t="s">
        <v>695</v>
      </c>
      <c r="F2894" s="105" t="s">
        <v>1169</v>
      </c>
      <c r="I2894" s="103" t="s">
        <v>78</v>
      </c>
      <c r="J2894" s="85">
        <f t="shared" si="91"/>
        <v>2891</v>
      </c>
      <c r="K2894" s="85">
        <f t="shared" si="90"/>
        <v>0</v>
      </c>
    </row>
    <row r="2895" spans="1:11" ht="15.75">
      <c r="A2895" s="100">
        <v>2892</v>
      </c>
      <c r="D2895" s="484">
        <v>162524354</v>
      </c>
      <c r="E2895" s="85" t="s">
        <v>2298</v>
      </c>
      <c r="F2895" s="105" t="s">
        <v>1284</v>
      </c>
      <c r="I2895" s="103" t="s">
        <v>78</v>
      </c>
      <c r="J2895" s="85">
        <f t="shared" si="91"/>
        <v>2892</v>
      </c>
      <c r="K2895" s="85">
        <f t="shared" si="90"/>
        <v>0</v>
      </c>
    </row>
    <row r="2896" spans="1:11" ht="15.75">
      <c r="A2896" s="100">
        <v>2893</v>
      </c>
      <c r="D2896" s="484">
        <v>162524355</v>
      </c>
      <c r="E2896" s="85" t="s">
        <v>248</v>
      </c>
      <c r="F2896" s="105" t="s">
        <v>1284</v>
      </c>
      <c r="I2896" s="103" t="s">
        <v>78</v>
      </c>
      <c r="J2896" s="85">
        <f t="shared" si="91"/>
        <v>2893</v>
      </c>
      <c r="K2896" s="85">
        <f t="shared" si="90"/>
        <v>0</v>
      </c>
    </row>
    <row r="2897" spans="1:11" ht="15.75">
      <c r="A2897" s="100">
        <v>2894</v>
      </c>
      <c r="D2897" s="484">
        <v>162524356</v>
      </c>
      <c r="E2897" s="85" t="s">
        <v>2299</v>
      </c>
      <c r="F2897" s="105" t="s">
        <v>381</v>
      </c>
      <c r="I2897" s="103" t="s">
        <v>78</v>
      </c>
      <c r="J2897" s="85">
        <f t="shared" si="91"/>
        <v>2894</v>
      </c>
      <c r="K2897" s="85">
        <f t="shared" si="90"/>
        <v>0</v>
      </c>
    </row>
    <row r="2898" spans="1:11" ht="15.75">
      <c r="A2898" s="100">
        <v>2895</v>
      </c>
      <c r="D2898" s="484">
        <v>162524358</v>
      </c>
      <c r="E2898" s="85" t="s">
        <v>1595</v>
      </c>
      <c r="F2898" s="105" t="s">
        <v>381</v>
      </c>
      <c r="I2898" s="103" t="s">
        <v>78</v>
      </c>
      <c r="J2898" s="85">
        <f t="shared" si="91"/>
        <v>2895</v>
      </c>
      <c r="K2898" s="85">
        <f t="shared" si="90"/>
        <v>0</v>
      </c>
    </row>
    <row r="2899" spans="1:11" ht="15.75">
      <c r="A2899" s="100">
        <v>2896</v>
      </c>
      <c r="D2899" s="484">
        <v>162524359</v>
      </c>
      <c r="E2899" s="85" t="s">
        <v>304</v>
      </c>
      <c r="F2899" s="105" t="s">
        <v>642</v>
      </c>
      <c r="I2899" s="103" t="s">
        <v>78</v>
      </c>
      <c r="J2899" s="85">
        <f t="shared" si="91"/>
        <v>2896</v>
      </c>
      <c r="K2899" s="85">
        <f t="shared" si="90"/>
        <v>0</v>
      </c>
    </row>
    <row r="2900" spans="1:11" ht="15.75">
      <c r="A2900" s="100">
        <v>2897</v>
      </c>
      <c r="D2900" s="484">
        <v>162524360</v>
      </c>
      <c r="E2900" s="85" t="s">
        <v>369</v>
      </c>
      <c r="F2900" s="105" t="s">
        <v>642</v>
      </c>
      <c r="I2900" s="103" t="s">
        <v>78</v>
      </c>
      <c r="J2900" s="85">
        <f t="shared" si="91"/>
        <v>2897</v>
      </c>
      <c r="K2900" s="85">
        <f t="shared" si="90"/>
        <v>0</v>
      </c>
    </row>
    <row r="2901" spans="1:11" ht="15.75">
      <c r="A2901" s="100">
        <v>2898</v>
      </c>
      <c r="D2901" s="484">
        <v>162524361</v>
      </c>
      <c r="E2901" s="85" t="s">
        <v>1512</v>
      </c>
      <c r="F2901" s="105" t="s">
        <v>642</v>
      </c>
      <c r="I2901" s="103" t="s">
        <v>78</v>
      </c>
      <c r="J2901" s="85">
        <f t="shared" si="91"/>
        <v>2898</v>
      </c>
      <c r="K2901" s="85">
        <f t="shared" si="90"/>
        <v>0</v>
      </c>
    </row>
    <row r="2902" spans="1:11" ht="15.75">
      <c r="A2902" s="100">
        <v>2899</v>
      </c>
      <c r="D2902" s="484">
        <v>162524363</v>
      </c>
      <c r="E2902" s="85" t="s">
        <v>1536</v>
      </c>
      <c r="F2902" s="105" t="s">
        <v>546</v>
      </c>
      <c r="I2902" s="103" t="s">
        <v>78</v>
      </c>
      <c r="J2902" s="85">
        <f t="shared" si="91"/>
        <v>2899</v>
      </c>
      <c r="K2902" s="85">
        <f t="shared" si="90"/>
        <v>0</v>
      </c>
    </row>
    <row r="2903" spans="1:11" ht="15.75">
      <c r="A2903" s="100">
        <v>2900</v>
      </c>
      <c r="D2903" s="484">
        <v>162524365</v>
      </c>
      <c r="E2903" s="85" t="s">
        <v>2300</v>
      </c>
      <c r="F2903" s="105" t="s">
        <v>546</v>
      </c>
      <c r="I2903" s="103" t="s">
        <v>78</v>
      </c>
      <c r="J2903" s="85">
        <f t="shared" si="91"/>
        <v>2900</v>
      </c>
      <c r="K2903" s="85">
        <f t="shared" si="90"/>
        <v>0</v>
      </c>
    </row>
    <row r="2904" spans="1:11" ht="15.75">
      <c r="A2904" s="100">
        <v>2901</v>
      </c>
      <c r="D2904" s="484">
        <v>162524366</v>
      </c>
      <c r="E2904" s="85" t="s">
        <v>695</v>
      </c>
      <c r="F2904" s="105" t="s">
        <v>546</v>
      </c>
      <c r="I2904" s="103" t="s">
        <v>78</v>
      </c>
      <c r="J2904" s="85">
        <f t="shared" si="91"/>
        <v>2901</v>
      </c>
      <c r="K2904" s="85">
        <f t="shared" si="90"/>
        <v>0</v>
      </c>
    </row>
    <row r="2905" spans="1:11" ht="15.75">
      <c r="A2905" s="100">
        <v>2902</v>
      </c>
      <c r="D2905" s="484">
        <v>162524367</v>
      </c>
      <c r="E2905" s="85" t="s">
        <v>1559</v>
      </c>
      <c r="F2905" s="105" t="s">
        <v>546</v>
      </c>
      <c r="I2905" s="103" t="s">
        <v>78</v>
      </c>
      <c r="J2905" s="85">
        <f t="shared" si="91"/>
        <v>2902</v>
      </c>
      <c r="K2905" s="85">
        <f t="shared" si="90"/>
        <v>0</v>
      </c>
    </row>
    <row r="2906" spans="1:11" ht="15.75">
      <c r="A2906" s="100">
        <v>2903</v>
      </c>
      <c r="D2906" s="484">
        <v>162524368</v>
      </c>
      <c r="E2906" s="85" t="s">
        <v>1506</v>
      </c>
      <c r="F2906" s="105" t="s">
        <v>546</v>
      </c>
      <c r="I2906" s="103" t="s">
        <v>78</v>
      </c>
      <c r="J2906" s="85">
        <f t="shared" si="91"/>
        <v>2903</v>
      </c>
      <c r="K2906" s="85">
        <f t="shared" si="90"/>
        <v>0</v>
      </c>
    </row>
    <row r="2907" spans="1:11" ht="15.75">
      <c r="A2907" s="100">
        <v>2904</v>
      </c>
      <c r="D2907" s="484">
        <v>162524369</v>
      </c>
      <c r="E2907" s="85" t="s">
        <v>1560</v>
      </c>
      <c r="F2907" s="105" t="s">
        <v>546</v>
      </c>
      <c r="I2907" s="103" t="s">
        <v>78</v>
      </c>
      <c r="J2907" s="85">
        <f t="shared" si="91"/>
        <v>2904</v>
      </c>
      <c r="K2907" s="85">
        <f t="shared" si="90"/>
        <v>0</v>
      </c>
    </row>
    <row r="2908" spans="1:11" ht="15.75">
      <c r="A2908" s="100">
        <v>2905</v>
      </c>
      <c r="D2908" s="484">
        <v>162524370</v>
      </c>
      <c r="E2908" s="85" t="s">
        <v>1561</v>
      </c>
      <c r="F2908" s="105" t="s">
        <v>546</v>
      </c>
      <c r="I2908" s="103" t="s">
        <v>78</v>
      </c>
      <c r="J2908" s="85">
        <f t="shared" si="91"/>
        <v>2905</v>
      </c>
      <c r="K2908" s="85">
        <f t="shared" si="90"/>
        <v>0</v>
      </c>
    </row>
    <row r="2909" spans="1:11" ht="15.75">
      <c r="A2909" s="100">
        <v>2906</v>
      </c>
      <c r="D2909" s="484">
        <v>162524371</v>
      </c>
      <c r="E2909" s="85" t="s">
        <v>1231</v>
      </c>
      <c r="F2909" s="105" t="s">
        <v>546</v>
      </c>
      <c r="I2909" s="103" t="s">
        <v>78</v>
      </c>
      <c r="J2909" s="85">
        <f t="shared" si="91"/>
        <v>2906</v>
      </c>
      <c r="K2909" s="85">
        <f t="shared" si="90"/>
        <v>0</v>
      </c>
    </row>
    <row r="2910" spans="1:11" ht="15.75">
      <c r="A2910" s="100">
        <v>2907</v>
      </c>
      <c r="D2910" s="484">
        <v>162524372</v>
      </c>
      <c r="E2910" s="85" t="s">
        <v>198</v>
      </c>
      <c r="F2910" s="105" t="s">
        <v>546</v>
      </c>
      <c r="I2910" s="103" t="s">
        <v>78</v>
      </c>
      <c r="J2910" s="85">
        <f t="shared" si="91"/>
        <v>2907</v>
      </c>
      <c r="K2910" s="85">
        <f t="shared" si="90"/>
        <v>0</v>
      </c>
    </row>
    <row r="2911" spans="1:11" ht="15.75">
      <c r="A2911" s="100">
        <v>2908</v>
      </c>
      <c r="D2911" s="484">
        <v>162524373</v>
      </c>
      <c r="E2911" s="85" t="s">
        <v>1599</v>
      </c>
      <c r="F2911" s="105" t="s">
        <v>383</v>
      </c>
      <c r="I2911" s="103" t="s">
        <v>78</v>
      </c>
      <c r="J2911" s="85">
        <f t="shared" si="91"/>
        <v>2908</v>
      </c>
      <c r="K2911" s="85">
        <f t="shared" si="90"/>
        <v>0</v>
      </c>
    </row>
    <row r="2912" spans="1:11" ht="15.75">
      <c r="A2912" s="100">
        <v>2909</v>
      </c>
      <c r="D2912" s="484">
        <v>162524375</v>
      </c>
      <c r="E2912" s="85" t="s">
        <v>1514</v>
      </c>
      <c r="F2912" s="105" t="s">
        <v>712</v>
      </c>
      <c r="I2912" s="103" t="s">
        <v>78</v>
      </c>
      <c r="J2912" s="85">
        <f t="shared" si="91"/>
        <v>2909</v>
      </c>
      <c r="K2912" s="85">
        <f t="shared" si="90"/>
        <v>0</v>
      </c>
    </row>
    <row r="2913" spans="1:11" ht="15.75">
      <c r="A2913" s="100">
        <v>2910</v>
      </c>
      <c r="D2913" s="484">
        <v>162524377</v>
      </c>
      <c r="E2913" s="85" t="s">
        <v>1601</v>
      </c>
      <c r="F2913" s="105" t="s">
        <v>1602</v>
      </c>
      <c r="I2913" s="103" t="s">
        <v>78</v>
      </c>
      <c r="J2913" s="85">
        <f t="shared" si="91"/>
        <v>2910</v>
      </c>
      <c r="K2913" s="85">
        <f t="shared" si="90"/>
        <v>0</v>
      </c>
    </row>
    <row r="2914" spans="1:11" ht="15.75">
      <c r="A2914" s="100">
        <v>2911</v>
      </c>
      <c r="D2914" s="484">
        <v>162524378</v>
      </c>
      <c r="E2914" s="85" t="s">
        <v>1478</v>
      </c>
      <c r="F2914" s="105" t="s">
        <v>1479</v>
      </c>
      <c r="I2914" s="103" t="s">
        <v>78</v>
      </c>
      <c r="J2914" s="85">
        <f t="shared" si="91"/>
        <v>2911</v>
      </c>
      <c r="K2914" s="85">
        <f t="shared" si="90"/>
        <v>0</v>
      </c>
    </row>
    <row r="2915" spans="1:11" ht="15.75">
      <c r="A2915" s="100">
        <v>2912</v>
      </c>
      <c r="D2915" s="484">
        <v>162524380</v>
      </c>
      <c r="E2915" s="85" t="s">
        <v>695</v>
      </c>
      <c r="F2915" s="105" t="s">
        <v>1479</v>
      </c>
      <c r="I2915" s="103" t="s">
        <v>78</v>
      </c>
      <c r="J2915" s="85">
        <f t="shared" si="91"/>
        <v>2912</v>
      </c>
      <c r="K2915" s="85">
        <f t="shared" si="90"/>
        <v>0</v>
      </c>
    </row>
    <row r="2916" spans="1:11" ht="15.75">
      <c r="A2916" s="100">
        <v>2913</v>
      </c>
      <c r="D2916" s="484">
        <v>162524382</v>
      </c>
      <c r="E2916" s="85" t="s">
        <v>2250</v>
      </c>
      <c r="F2916" s="105" t="s">
        <v>652</v>
      </c>
      <c r="I2916" s="103" t="s">
        <v>78</v>
      </c>
      <c r="J2916" s="85">
        <f t="shared" si="91"/>
        <v>2913</v>
      </c>
      <c r="K2916" s="85">
        <f t="shared" si="90"/>
        <v>0</v>
      </c>
    </row>
    <row r="2917" spans="1:11" ht="15.75">
      <c r="A2917" s="100">
        <v>2914</v>
      </c>
      <c r="D2917" s="484">
        <v>162524386</v>
      </c>
      <c r="E2917" s="85" t="s">
        <v>1562</v>
      </c>
      <c r="F2917" s="105" t="s">
        <v>291</v>
      </c>
      <c r="I2917" s="103" t="s">
        <v>78</v>
      </c>
      <c r="J2917" s="85">
        <f t="shared" si="91"/>
        <v>2914</v>
      </c>
      <c r="K2917" s="85">
        <f t="shared" si="90"/>
        <v>0</v>
      </c>
    </row>
    <row r="2918" spans="1:11" ht="15.75">
      <c r="A2918" s="100">
        <v>2915</v>
      </c>
      <c r="D2918" s="484">
        <v>162524387</v>
      </c>
      <c r="E2918" s="85" t="s">
        <v>330</v>
      </c>
      <c r="F2918" s="105" t="s">
        <v>719</v>
      </c>
      <c r="I2918" s="103" t="s">
        <v>78</v>
      </c>
      <c r="J2918" s="85">
        <f t="shared" si="91"/>
        <v>2915</v>
      </c>
      <c r="K2918" s="85">
        <f t="shared" si="90"/>
        <v>0</v>
      </c>
    </row>
    <row r="2919" spans="1:11" ht="15.75">
      <c r="A2919" s="100">
        <v>2916</v>
      </c>
      <c r="D2919" s="484">
        <v>162524388</v>
      </c>
      <c r="E2919" s="85" t="s">
        <v>330</v>
      </c>
      <c r="F2919" s="105" t="s">
        <v>553</v>
      </c>
      <c r="I2919" s="103" t="s">
        <v>78</v>
      </c>
      <c r="J2919" s="85">
        <f t="shared" si="91"/>
        <v>2916</v>
      </c>
      <c r="K2919" s="85">
        <f t="shared" si="90"/>
        <v>0</v>
      </c>
    </row>
    <row r="2920" spans="1:11" ht="15.75">
      <c r="A2920" s="100">
        <v>2917</v>
      </c>
      <c r="D2920" s="484">
        <v>162524389</v>
      </c>
      <c r="E2920" s="85" t="s">
        <v>1481</v>
      </c>
      <c r="F2920" s="105" t="s">
        <v>553</v>
      </c>
      <c r="I2920" s="103" t="s">
        <v>78</v>
      </c>
      <c r="J2920" s="85">
        <f t="shared" si="91"/>
        <v>2917</v>
      </c>
      <c r="K2920" s="85">
        <f t="shared" si="90"/>
        <v>0</v>
      </c>
    </row>
    <row r="2921" spans="1:11" ht="15.75">
      <c r="A2921" s="100">
        <v>2918</v>
      </c>
      <c r="D2921" s="484">
        <v>162524390</v>
      </c>
      <c r="E2921" s="85" t="s">
        <v>2251</v>
      </c>
      <c r="F2921" s="105" t="s">
        <v>2252</v>
      </c>
      <c r="I2921" s="103" t="s">
        <v>78</v>
      </c>
      <c r="J2921" s="85">
        <f t="shared" si="91"/>
        <v>2918</v>
      </c>
      <c r="K2921" s="85">
        <f t="shared" si="90"/>
        <v>0</v>
      </c>
    </row>
    <row r="2922" spans="1:11" ht="15.75">
      <c r="A2922" s="100">
        <v>2919</v>
      </c>
      <c r="D2922" s="484">
        <v>162524393</v>
      </c>
      <c r="E2922" s="85" t="s">
        <v>2280</v>
      </c>
      <c r="F2922" s="105" t="s">
        <v>396</v>
      </c>
      <c r="I2922" s="103" t="s">
        <v>78</v>
      </c>
      <c r="J2922" s="85">
        <f t="shared" si="91"/>
        <v>2919</v>
      </c>
      <c r="K2922" s="85">
        <f t="shared" si="90"/>
        <v>0</v>
      </c>
    </row>
    <row r="2923" spans="1:11" ht="15.75">
      <c r="A2923" s="100">
        <v>2920</v>
      </c>
      <c r="D2923" s="484">
        <v>162524394</v>
      </c>
      <c r="E2923" s="85" t="s">
        <v>2301</v>
      </c>
      <c r="F2923" s="105" t="s">
        <v>396</v>
      </c>
      <c r="I2923" s="103" t="s">
        <v>78</v>
      </c>
      <c r="J2923" s="85">
        <f t="shared" si="91"/>
        <v>2920</v>
      </c>
      <c r="K2923" s="85">
        <f t="shared" si="90"/>
        <v>0</v>
      </c>
    </row>
    <row r="2924" spans="1:11" ht="15.75">
      <c r="A2924" s="100">
        <v>2921</v>
      </c>
      <c r="D2924" s="484">
        <v>162524400</v>
      </c>
      <c r="E2924" s="85" t="s">
        <v>1563</v>
      </c>
      <c r="F2924" s="105" t="s">
        <v>657</v>
      </c>
      <c r="I2924" s="103" t="s">
        <v>78</v>
      </c>
      <c r="J2924" s="85">
        <f t="shared" si="91"/>
        <v>2921</v>
      </c>
      <c r="K2924" s="85">
        <f t="shared" si="90"/>
        <v>0</v>
      </c>
    </row>
    <row r="2925" spans="1:11" ht="15.75">
      <c r="A2925" s="100">
        <v>2922</v>
      </c>
      <c r="D2925" s="484">
        <v>162524402</v>
      </c>
      <c r="E2925" s="85" t="s">
        <v>1607</v>
      </c>
      <c r="F2925" s="105" t="s">
        <v>657</v>
      </c>
      <c r="I2925" s="103" t="s">
        <v>78</v>
      </c>
      <c r="J2925" s="85">
        <f t="shared" si="91"/>
        <v>2922</v>
      </c>
      <c r="K2925" s="85">
        <f t="shared" si="90"/>
        <v>0</v>
      </c>
    </row>
    <row r="2926" spans="1:11" ht="15.75">
      <c r="A2926" s="100">
        <v>2923</v>
      </c>
      <c r="D2926" s="484">
        <v>162524404</v>
      </c>
      <c r="E2926" s="85" t="s">
        <v>2281</v>
      </c>
      <c r="F2926" s="105" t="s">
        <v>657</v>
      </c>
      <c r="I2926" s="103" t="s">
        <v>78</v>
      </c>
      <c r="J2926" s="85">
        <f t="shared" si="91"/>
        <v>2923</v>
      </c>
      <c r="K2926" s="85">
        <f t="shared" si="90"/>
        <v>0</v>
      </c>
    </row>
    <row r="2927" spans="1:11" ht="15.75">
      <c r="A2927" s="100">
        <v>2924</v>
      </c>
      <c r="D2927" s="484">
        <v>162524407</v>
      </c>
      <c r="E2927" s="85" t="s">
        <v>1516</v>
      </c>
      <c r="F2927" s="105" t="s">
        <v>657</v>
      </c>
      <c r="I2927" s="103" t="s">
        <v>78</v>
      </c>
      <c r="J2927" s="85">
        <f t="shared" si="91"/>
        <v>2924</v>
      </c>
      <c r="K2927" s="85">
        <f t="shared" si="90"/>
        <v>0</v>
      </c>
    </row>
    <row r="2928" spans="1:11" ht="15.75">
      <c r="A2928" s="100">
        <v>2925</v>
      </c>
      <c r="D2928" s="484">
        <v>162524398</v>
      </c>
      <c r="E2928" s="85" t="s">
        <v>1381</v>
      </c>
      <c r="F2928" s="105" t="s">
        <v>1334</v>
      </c>
      <c r="I2928" s="103" t="s">
        <v>78</v>
      </c>
      <c r="J2928" s="85">
        <f t="shared" si="91"/>
        <v>2925</v>
      </c>
      <c r="K2928" s="85">
        <f t="shared" si="90"/>
        <v>0</v>
      </c>
    </row>
    <row r="2929" spans="1:11" ht="15.75">
      <c r="A2929" s="100">
        <v>2926</v>
      </c>
      <c r="D2929" s="484">
        <v>162524408</v>
      </c>
      <c r="E2929" s="85" t="s">
        <v>1517</v>
      </c>
      <c r="F2929" s="105" t="s">
        <v>786</v>
      </c>
      <c r="I2929" s="103" t="s">
        <v>78</v>
      </c>
      <c r="J2929" s="85">
        <f t="shared" si="91"/>
        <v>2926</v>
      </c>
      <c r="K2929" s="85">
        <f t="shared" si="90"/>
        <v>0</v>
      </c>
    </row>
    <row r="2930" spans="1:11" ht="15.75">
      <c r="A2930" s="100">
        <v>2927</v>
      </c>
      <c r="D2930" s="484">
        <v>162524409</v>
      </c>
      <c r="E2930" s="85" t="s">
        <v>1024</v>
      </c>
      <c r="F2930" s="105" t="s">
        <v>786</v>
      </c>
      <c r="I2930" s="103" t="s">
        <v>78</v>
      </c>
      <c r="J2930" s="85">
        <f t="shared" si="91"/>
        <v>2927</v>
      </c>
      <c r="K2930" s="85">
        <f t="shared" si="90"/>
        <v>0</v>
      </c>
    </row>
    <row r="2931" spans="1:11" ht="15.75">
      <c r="A2931" s="100">
        <v>2928</v>
      </c>
      <c r="D2931" s="484">
        <v>162524411</v>
      </c>
      <c r="E2931" s="85" t="s">
        <v>1519</v>
      </c>
      <c r="F2931" s="105" t="s">
        <v>660</v>
      </c>
      <c r="I2931" s="103" t="s">
        <v>78</v>
      </c>
      <c r="J2931" s="85">
        <f t="shared" si="91"/>
        <v>2928</v>
      </c>
      <c r="K2931" s="85">
        <f t="shared" si="90"/>
        <v>0</v>
      </c>
    </row>
    <row r="2932" spans="1:11" ht="15.75">
      <c r="A2932" s="100">
        <v>2929</v>
      </c>
      <c r="D2932" s="484">
        <v>162524413</v>
      </c>
      <c r="E2932" s="85" t="s">
        <v>695</v>
      </c>
      <c r="F2932" s="105" t="s">
        <v>660</v>
      </c>
      <c r="I2932" s="103" t="s">
        <v>78</v>
      </c>
      <c r="J2932" s="85">
        <f t="shared" si="91"/>
        <v>2929</v>
      </c>
      <c r="K2932" s="85">
        <f t="shared" si="90"/>
        <v>0</v>
      </c>
    </row>
    <row r="2933" spans="1:11" ht="15.75">
      <c r="A2933" s="100">
        <v>2930</v>
      </c>
      <c r="D2933" s="484">
        <v>162524414</v>
      </c>
      <c r="E2933" s="85" t="s">
        <v>1608</v>
      </c>
      <c r="F2933" s="105" t="s">
        <v>660</v>
      </c>
      <c r="I2933" s="103" t="s">
        <v>78</v>
      </c>
      <c r="J2933" s="85">
        <f t="shared" si="91"/>
        <v>2930</v>
      </c>
      <c r="K2933" s="85">
        <f t="shared" si="90"/>
        <v>0</v>
      </c>
    </row>
    <row r="2934" spans="1:11" ht="15.75">
      <c r="A2934" s="100">
        <v>2931</v>
      </c>
      <c r="D2934" s="484">
        <v>162524417</v>
      </c>
      <c r="E2934" s="85" t="s">
        <v>1609</v>
      </c>
      <c r="F2934" s="105" t="s">
        <v>660</v>
      </c>
      <c r="I2934" s="103" t="s">
        <v>78</v>
      </c>
      <c r="J2934" s="85">
        <f t="shared" si="91"/>
        <v>2931</v>
      </c>
      <c r="K2934" s="85">
        <f t="shared" si="90"/>
        <v>0</v>
      </c>
    </row>
    <row r="2935" spans="1:11" ht="15.75">
      <c r="A2935" s="100">
        <v>2932</v>
      </c>
      <c r="D2935" s="484">
        <v>162524418</v>
      </c>
      <c r="E2935" s="85" t="s">
        <v>1587</v>
      </c>
      <c r="F2935" s="105" t="s">
        <v>660</v>
      </c>
      <c r="I2935" s="103" t="s">
        <v>78</v>
      </c>
      <c r="J2935" s="85">
        <f t="shared" si="91"/>
        <v>2932</v>
      </c>
      <c r="K2935" s="85">
        <f t="shared" si="90"/>
        <v>0</v>
      </c>
    </row>
    <row r="2936" spans="1:11" ht="15.75">
      <c r="A2936" s="100">
        <v>2933</v>
      </c>
      <c r="D2936" s="484">
        <v>162524419</v>
      </c>
      <c r="E2936" s="85" t="s">
        <v>2304</v>
      </c>
      <c r="F2936" s="105" t="s">
        <v>297</v>
      </c>
      <c r="I2936" s="103" t="s">
        <v>78</v>
      </c>
      <c r="J2936" s="85">
        <f t="shared" si="91"/>
        <v>2933</v>
      </c>
      <c r="K2936" s="85">
        <f t="shared" si="90"/>
        <v>0</v>
      </c>
    </row>
    <row r="2937" spans="1:11" ht="15.75">
      <c r="A2937" s="100">
        <v>2934</v>
      </c>
      <c r="D2937" s="484">
        <v>162524420</v>
      </c>
      <c r="E2937" s="85" t="s">
        <v>304</v>
      </c>
      <c r="F2937" s="105" t="s">
        <v>297</v>
      </c>
      <c r="I2937" s="103" t="s">
        <v>78</v>
      </c>
      <c r="J2937" s="85">
        <f t="shared" si="91"/>
        <v>2934</v>
      </c>
      <c r="K2937" s="85">
        <f t="shared" si="90"/>
        <v>0</v>
      </c>
    </row>
    <row r="2938" spans="1:11" ht="15.75">
      <c r="A2938" s="100">
        <v>2935</v>
      </c>
      <c r="D2938" s="484">
        <v>162524421</v>
      </c>
      <c r="E2938" s="85" t="s">
        <v>1610</v>
      </c>
      <c r="F2938" s="105" t="s">
        <v>480</v>
      </c>
      <c r="I2938" s="103" t="s">
        <v>78</v>
      </c>
      <c r="J2938" s="85">
        <f t="shared" si="91"/>
        <v>2935</v>
      </c>
      <c r="K2938" s="85">
        <f t="shared" si="90"/>
        <v>0</v>
      </c>
    </row>
    <row r="2939" spans="1:11" ht="15.75">
      <c r="A2939" s="100">
        <v>2936</v>
      </c>
      <c r="D2939" s="484">
        <v>162524423</v>
      </c>
      <c r="E2939" s="85" t="s">
        <v>248</v>
      </c>
      <c r="F2939" s="105" t="s">
        <v>300</v>
      </c>
      <c r="I2939" s="103" t="s">
        <v>78</v>
      </c>
      <c r="J2939" s="85">
        <f t="shared" si="91"/>
        <v>2936</v>
      </c>
      <c r="K2939" s="85">
        <f t="shared" si="90"/>
        <v>0</v>
      </c>
    </row>
    <row r="2940" spans="1:11" ht="15.75">
      <c r="A2940" s="100">
        <v>2937</v>
      </c>
      <c r="D2940" s="484">
        <v>162524424</v>
      </c>
      <c r="E2940" s="85" t="s">
        <v>529</v>
      </c>
      <c r="F2940" s="105" t="s">
        <v>726</v>
      </c>
      <c r="I2940" s="103" t="s">
        <v>78</v>
      </c>
      <c r="J2940" s="85">
        <f t="shared" si="91"/>
        <v>2937</v>
      </c>
      <c r="K2940" s="85">
        <f t="shared" si="90"/>
        <v>0</v>
      </c>
    </row>
    <row r="2941" spans="1:11" ht="15.75">
      <c r="A2941" s="100">
        <v>2938</v>
      </c>
      <c r="D2941" s="484">
        <v>162524426</v>
      </c>
      <c r="E2941" s="85" t="s">
        <v>2306</v>
      </c>
      <c r="F2941" s="105" t="s">
        <v>726</v>
      </c>
      <c r="I2941" s="103" t="s">
        <v>78</v>
      </c>
      <c r="J2941" s="85">
        <f t="shared" si="91"/>
        <v>2938</v>
      </c>
      <c r="K2941" s="85">
        <f t="shared" si="90"/>
        <v>0</v>
      </c>
    </row>
    <row r="2942" spans="1:11" ht="15.75">
      <c r="A2942" s="100">
        <v>2939</v>
      </c>
      <c r="D2942" s="484">
        <v>162524427</v>
      </c>
      <c r="E2942" s="85" t="s">
        <v>416</v>
      </c>
      <c r="F2942" s="105" t="s">
        <v>303</v>
      </c>
      <c r="I2942" s="103" t="s">
        <v>78</v>
      </c>
      <c r="J2942" s="85">
        <f t="shared" si="91"/>
        <v>2939</v>
      </c>
      <c r="K2942" s="85">
        <f t="shared" si="90"/>
        <v>0</v>
      </c>
    </row>
    <row r="2943" spans="1:11" ht="15.75">
      <c r="A2943" s="100">
        <v>2940</v>
      </c>
      <c r="D2943" s="484">
        <v>162524429</v>
      </c>
      <c r="E2943" s="85" t="s">
        <v>1614</v>
      </c>
      <c r="F2943" s="105" t="s">
        <v>303</v>
      </c>
      <c r="I2943" s="103" t="s">
        <v>78</v>
      </c>
      <c r="J2943" s="85">
        <f t="shared" si="91"/>
        <v>2940</v>
      </c>
      <c r="K2943" s="85">
        <f t="shared" si="90"/>
        <v>0</v>
      </c>
    </row>
    <row r="2944" spans="1:11" ht="15.75">
      <c r="A2944" s="100">
        <v>2941</v>
      </c>
      <c r="D2944" s="484">
        <v>162524431</v>
      </c>
      <c r="E2944" s="85" t="s">
        <v>2282</v>
      </c>
      <c r="F2944" s="105" t="s">
        <v>305</v>
      </c>
      <c r="I2944" s="103" t="s">
        <v>78</v>
      </c>
      <c r="J2944" s="85">
        <f t="shared" si="91"/>
        <v>2941</v>
      </c>
      <c r="K2944" s="85">
        <f t="shared" si="90"/>
        <v>0</v>
      </c>
    </row>
    <row r="2945" spans="1:11" ht="15.75">
      <c r="A2945" s="100">
        <v>2942</v>
      </c>
      <c r="D2945" s="484">
        <v>162524433</v>
      </c>
      <c r="E2945" s="85" t="s">
        <v>661</v>
      </c>
      <c r="F2945" s="105" t="s">
        <v>1615</v>
      </c>
      <c r="I2945" s="103" t="s">
        <v>78</v>
      </c>
      <c r="J2945" s="85">
        <f t="shared" si="91"/>
        <v>2942</v>
      </c>
      <c r="K2945" s="85">
        <f t="shared" si="90"/>
        <v>0</v>
      </c>
    </row>
    <row r="2946" spans="1:11" ht="15.75">
      <c r="A2946" s="100">
        <v>2943</v>
      </c>
      <c r="D2946" s="484">
        <v>162524434</v>
      </c>
      <c r="E2946" s="85" t="s">
        <v>2254</v>
      </c>
      <c r="F2946" s="105" t="s">
        <v>402</v>
      </c>
      <c r="I2946" s="103" t="s">
        <v>78</v>
      </c>
      <c r="J2946" s="85">
        <f t="shared" si="91"/>
        <v>2943</v>
      </c>
      <c r="K2946" s="85">
        <f t="shared" si="90"/>
        <v>0</v>
      </c>
    </row>
    <row r="2947" spans="1:11" ht="15.75">
      <c r="A2947" s="100">
        <v>2944</v>
      </c>
      <c r="D2947" s="484">
        <v>162524436</v>
      </c>
      <c r="E2947" s="85" t="s">
        <v>2307</v>
      </c>
      <c r="F2947" s="105" t="s">
        <v>405</v>
      </c>
      <c r="I2947" s="103" t="s">
        <v>78</v>
      </c>
      <c r="J2947" s="85">
        <f t="shared" si="91"/>
        <v>2944</v>
      </c>
      <c r="K2947" s="85">
        <f t="shared" si="90"/>
        <v>0</v>
      </c>
    </row>
    <row r="2948" spans="1:11" ht="15.75">
      <c r="A2948" s="100">
        <v>2945</v>
      </c>
      <c r="D2948" s="484">
        <v>162524438</v>
      </c>
      <c r="E2948" s="85" t="s">
        <v>775</v>
      </c>
      <c r="F2948" s="105" t="s">
        <v>405</v>
      </c>
      <c r="I2948" s="103" t="s">
        <v>78</v>
      </c>
      <c r="J2948" s="85">
        <f t="shared" si="91"/>
        <v>2945</v>
      </c>
      <c r="K2948" s="85">
        <f t="shared" ref="K2948:K3011" si="92">COUNTIF($D$4:$D$889,D2948)</f>
        <v>0</v>
      </c>
    </row>
    <row r="2949" spans="1:11" ht="15.75">
      <c r="A2949" s="100">
        <v>2946</v>
      </c>
      <c r="D2949" s="484">
        <v>162524439</v>
      </c>
      <c r="E2949" s="85" t="s">
        <v>2283</v>
      </c>
      <c r="F2949" s="105" t="s">
        <v>405</v>
      </c>
      <c r="I2949" s="103" t="s">
        <v>78</v>
      </c>
      <c r="J2949" s="85">
        <f t="shared" ref="J2949:J3012" si="93">IF(H2949&lt;&gt;H2948,1,J2948+1)</f>
        <v>2946</v>
      </c>
      <c r="K2949" s="85">
        <f t="shared" si="92"/>
        <v>0</v>
      </c>
    </row>
    <row r="2950" spans="1:11" ht="15.75">
      <c r="A2950" s="100">
        <v>2947</v>
      </c>
      <c r="D2950" s="484">
        <v>162524440</v>
      </c>
      <c r="E2950" s="85" t="s">
        <v>1396</v>
      </c>
      <c r="F2950" s="105" t="s">
        <v>730</v>
      </c>
      <c r="I2950" s="103" t="s">
        <v>78</v>
      </c>
      <c r="J2950" s="85">
        <f t="shared" si="93"/>
        <v>2947</v>
      </c>
      <c r="K2950" s="85">
        <f t="shared" si="92"/>
        <v>0</v>
      </c>
    </row>
    <row r="2951" spans="1:11" ht="15.75">
      <c r="A2951" s="100">
        <v>2948</v>
      </c>
      <c r="D2951" s="484">
        <v>162524443</v>
      </c>
      <c r="E2951" s="85" t="s">
        <v>1398</v>
      </c>
      <c r="F2951" s="105" t="s">
        <v>730</v>
      </c>
      <c r="I2951" s="103" t="s">
        <v>78</v>
      </c>
      <c r="J2951" s="85">
        <f t="shared" si="93"/>
        <v>2948</v>
      </c>
      <c r="K2951" s="85">
        <f t="shared" si="92"/>
        <v>0</v>
      </c>
    </row>
    <row r="2952" spans="1:11" ht="15.75">
      <c r="A2952" s="100">
        <v>2949</v>
      </c>
      <c r="D2952" s="484">
        <v>162524445</v>
      </c>
      <c r="E2952" s="85" t="s">
        <v>1521</v>
      </c>
      <c r="F2952" s="105" t="s">
        <v>565</v>
      </c>
      <c r="I2952" s="103" t="s">
        <v>78</v>
      </c>
      <c r="J2952" s="85">
        <f t="shared" si="93"/>
        <v>2949</v>
      </c>
      <c r="K2952" s="85">
        <f t="shared" si="92"/>
        <v>0</v>
      </c>
    </row>
    <row r="2953" spans="1:11" ht="15.75">
      <c r="A2953" s="100">
        <v>2950</v>
      </c>
      <c r="D2953" s="484">
        <v>162524447</v>
      </c>
      <c r="E2953" s="85" t="s">
        <v>443</v>
      </c>
      <c r="F2953" s="105" t="s">
        <v>911</v>
      </c>
      <c r="I2953" s="103" t="s">
        <v>78</v>
      </c>
      <c r="J2953" s="85">
        <f t="shared" si="93"/>
        <v>2950</v>
      </c>
      <c r="K2953" s="85">
        <f t="shared" si="92"/>
        <v>0</v>
      </c>
    </row>
    <row r="2954" spans="1:11" ht="15.75">
      <c r="A2954" s="100">
        <v>2951</v>
      </c>
      <c r="D2954" s="484">
        <v>162524448</v>
      </c>
      <c r="E2954" s="85" t="s">
        <v>1566</v>
      </c>
      <c r="F2954" s="105" t="s">
        <v>308</v>
      </c>
      <c r="I2954" s="103" t="s">
        <v>78</v>
      </c>
      <c r="J2954" s="85">
        <f t="shared" si="93"/>
        <v>2951</v>
      </c>
      <c r="K2954" s="85">
        <f t="shared" si="92"/>
        <v>0</v>
      </c>
    </row>
    <row r="2955" spans="1:11" ht="15.75">
      <c r="A2955" s="100">
        <v>2952</v>
      </c>
      <c r="D2955" s="484">
        <v>162524449</v>
      </c>
      <c r="E2955" s="85" t="s">
        <v>393</v>
      </c>
      <c r="F2955" s="105" t="s">
        <v>311</v>
      </c>
      <c r="I2955" s="103" t="s">
        <v>78</v>
      </c>
      <c r="J2955" s="85">
        <f t="shared" si="93"/>
        <v>2952</v>
      </c>
      <c r="K2955" s="85">
        <f t="shared" si="92"/>
        <v>0</v>
      </c>
    </row>
    <row r="2956" spans="1:11" ht="15.75">
      <c r="A2956" s="100">
        <v>2953</v>
      </c>
      <c r="D2956" s="484">
        <v>162524450</v>
      </c>
      <c r="E2956" s="85" t="s">
        <v>2308</v>
      </c>
      <c r="F2956" s="105" t="s">
        <v>569</v>
      </c>
      <c r="I2956" s="103" t="s">
        <v>78</v>
      </c>
      <c r="J2956" s="85">
        <f t="shared" si="93"/>
        <v>2953</v>
      </c>
      <c r="K2956" s="85">
        <f t="shared" si="92"/>
        <v>0</v>
      </c>
    </row>
    <row r="2957" spans="1:11" ht="15.75">
      <c r="A2957" s="100">
        <v>2954</v>
      </c>
      <c r="D2957" s="484">
        <v>162524451</v>
      </c>
      <c r="E2957" s="85" t="s">
        <v>1523</v>
      </c>
      <c r="F2957" s="105" t="s">
        <v>569</v>
      </c>
      <c r="I2957" s="103" t="s">
        <v>78</v>
      </c>
      <c r="J2957" s="85">
        <f t="shared" si="93"/>
        <v>2954</v>
      </c>
      <c r="K2957" s="85">
        <f t="shared" si="92"/>
        <v>0</v>
      </c>
    </row>
    <row r="2958" spans="1:11" ht="15.75">
      <c r="A2958" s="100">
        <v>2955</v>
      </c>
      <c r="D2958" s="484">
        <v>162524452</v>
      </c>
      <c r="E2958" s="85" t="s">
        <v>1618</v>
      </c>
      <c r="F2958" s="105" t="s">
        <v>569</v>
      </c>
      <c r="I2958" s="103" t="s">
        <v>78</v>
      </c>
      <c r="J2958" s="85">
        <f t="shared" si="93"/>
        <v>2955</v>
      </c>
      <c r="K2958" s="85">
        <f t="shared" si="92"/>
        <v>0</v>
      </c>
    </row>
    <row r="2959" spans="1:11" ht="15.75">
      <c r="A2959" s="100">
        <v>2956</v>
      </c>
      <c r="D2959" s="484">
        <v>162524453</v>
      </c>
      <c r="E2959" s="85" t="s">
        <v>1396</v>
      </c>
      <c r="F2959" s="105" t="s">
        <v>569</v>
      </c>
      <c r="I2959" s="103" t="s">
        <v>78</v>
      </c>
      <c r="J2959" s="85">
        <f t="shared" si="93"/>
        <v>2956</v>
      </c>
      <c r="K2959" s="85">
        <f t="shared" si="92"/>
        <v>0</v>
      </c>
    </row>
    <row r="2960" spans="1:11" ht="15.75">
      <c r="A2960" s="100">
        <v>2957</v>
      </c>
      <c r="D2960" s="484">
        <v>162524454</v>
      </c>
      <c r="E2960" s="85" t="s">
        <v>1568</v>
      </c>
      <c r="F2960" s="105" t="s">
        <v>1569</v>
      </c>
      <c r="I2960" s="103" t="s">
        <v>78</v>
      </c>
      <c r="J2960" s="85">
        <f t="shared" si="93"/>
        <v>2957</v>
      </c>
      <c r="K2960" s="85">
        <f t="shared" si="92"/>
        <v>0</v>
      </c>
    </row>
    <row r="2961" spans="1:11" ht="15.75">
      <c r="A2961" s="100">
        <v>2958</v>
      </c>
      <c r="D2961" s="484">
        <v>162524456</v>
      </c>
      <c r="E2961" s="85" t="s">
        <v>443</v>
      </c>
      <c r="F2961" s="105" t="s">
        <v>571</v>
      </c>
      <c r="I2961" s="103" t="s">
        <v>78</v>
      </c>
      <c r="J2961" s="85">
        <f t="shared" si="93"/>
        <v>2958</v>
      </c>
      <c r="K2961" s="85">
        <f t="shared" si="92"/>
        <v>0</v>
      </c>
    </row>
    <row r="2962" spans="1:11" ht="15.75">
      <c r="A2962" s="100">
        <v>2959</v>
      </c>
      <c r="D2962" s="484">
        <v>162524458</v>
      </c>
      <c r="E2962" s="85" t="s">
        <v>443</v>
      </c>
      <c r="F2962" s="105" t="s">
        <v>571</v>
      </c>
      <c r="I2962" s="103" t="s">
        <v>78</v>
      </c>
      <c r="J2962" s="85">
        <f t="shared" si="93"/>
        <v>2959</v>
      </c>
      <c r="K2962" s="85">
        <f t="shared" si="92"/>
        <v>0</v>
      </c>
    </row>
    <row r="2963" spans="1:11" ht="15.75">
      <c r="A2963" s="100">
        <v>2960</v>
      </c>
      <c r="D2963" s="484">
        <v>162524476</v>
      </c>
      <c r="E2963" s="85" t="s">
        <v>484</v>
      </c>
      <c r="F2963" s="105" t="s">
        <v>459</v>
      </c>
      <c r="I2963" s="103" t="s">
        <v>78</v>
      </c>
      <c r="J2963" s="85">
        <f t="shared" si="93"/>
        <v>2960</v>
      </c>
      <c r="K2963" s="85">
        <f t="shared" si="92"/>
        <v>0</v>
      </c>
    </row>
    <row r="2964" spans="1:11" ht="15.75">
      <c r="A2964" s="100">
        <v>2961</v>
      </c>
      <c r="D2964" s="484">
        <v>162526524</v>
      </c>
      <c r="E2964" s="85" t="s">
        <v>2223</v>
      </c>
      <c r="F2964" s="105" t="s">
        <v>2224</v>
      </c>
      <c r="I2964" s="103" t="s">
        <v>78</v>
      </c>
      <c r="J2964" s="85">
        <f t="shared" si="93"/>
        <v>2961</v>
      </c>
      <c r="K2964" s="85">
        <f t="shared" si="92"/>
        <v>0</v>
      </c>
    </row>
    <row r="2965" spans="1:11" ht="15.75">
      <c r="A2965" s="100">
        <v>2962</v>
      </c>
      <c r="D2965" s="484">
        <v>162526525</v>
      </c>
      <c r="E2965" s="85" t="s">
        <v>1582</v>
      </c>
      <c r="F2965" s="105" t="s">
        <v>803</v>
      </c>
      <c r="I2965" s="103" t="s">
        <v>78</v>
      </c>
      <c r="J2965" s="85">
        <f t="shared" si="93"/>
        <v>2962</v>
      </c>
      <c r="K2965" s="85">
        <f t="shared" si="92"/>
        <v>0</v>
      </c>
    </row>
    <row r="2966" spans="1:11" ht="15.75">
      <c r="A2966" s="100">
        <v>2963</v>
      </c>
      <c r="D2966" s="484">
        <v>162524430</v>
      </c>
      <c r="E2966" s="85" t="s">
        <v>129</v>
      </c>
      <c r="F2966" s="105" t="s">
        <v>303</v>
      </c>
      <c r="I2966" s="103" t="s">
        <v>78</v>
      </c>
      <c r="J2966" s="85">
        <f t="shared" si="93"/>
        <v>2963</v>
      </c>
      <c r="K2966" s="85">
        <f t="shared" si="92"/>
        <v>0</v>
      </c>
    </row>
    <row r="2967" spans="1:11" ht="15.75">
      <c r="A2967" s="100">
        <v>2964</v>
      </c>
      <c r="D2967" s="484">
        <v>162526531</v>
      </c>
      <c r="E2967" s="85" t="s">
        <v>2972</v>
      </c>
      <c r="F2967" s="105" t="s">
        <v>259</v>
      </c>
      <c r="I2967" s="103" t="s">
        <v>78</v>
      </c>
      <c r="J2967" s="85">
        <f t="shared" si="93"/>
        <v>2964</v>
      </c>
      <c r="K2967" s="85">
        <f t="shared" si="92"/>
        <v>0</v>
      </c>
    </row>
    <row r="2968" spans="1:11" ht="15.75">
      <c r="A2968" s="100">
        <v>2965</v>
      </c>
      <c r="D2968" s="484">
        <v>162526532</v>
      </c>
      <c r="E2968" s="85" t="s">
        <v>2303</v>
      </c>
      <c r="F2968" s="105" t="s">
        <v>657</v>
      </c>
      <c r="I2968" s="103" t="s">
        <v>78</v>
      </c>
      <c r="J2968" s="85">
        <f t="shared" si="93"/>
        <v>2965</v>
      </c>
      <c r="K2968" s="85">
        <f t="shared" si="92"/>
        <v>0</v>
      </c>
    </row>
    <row r="2969" spans="1:11" ht="15.75">
      <c r="A2969" s="100">
        <v>2966</v>
      </c>
      <c r="D2969" s="484">
        <v>162526533</v>
      </c>
      <c r="E2969" s="85" t="s">
        <v>1587</v>
      </c>
      <c r="F2969" s="105" t="s">
        <v>601</v>
      </c>
      <c r="I2969" s="103" t="s">
        <v>78</v>
      </c>
      <c r="J2969" s="85">
        <f t="shared" si="93"/>
        <v>2966</v>
      </c>
      <c r="K2969" s="85">
        <f t="shared" si="92"/>
        <v>0</v>
      </c>
    </row>
    <row r="2970" spans="1:11" ht="15.75">
      <c r="A2970" s="100">
        <v>2967</v>
      </c>
      <c r="D2970" s="484">
        <v>162526777</v>
      </c>
      <c r="E2970" s="85" t="s">
        <v>198</v>
      </c>
      <c r="F2970" s="105" t="s">
        <v>428</v>
      </c>
      <c r="I2970" s="103" t="s">
        <v>78</v>
      </c>
      <c r="J2970" s="85">
        <f t="shared" si="93"/>
        <v>2967</v>
      </c>
      <c r="K2970" s="85">
        <f t="shared" si="92"/>
        <v>0</v>
      </c>
    </row>
    <row r="2971" spans="1:11" ht="15.75">
      <c r="A2971" s="100">
        <v>2968</v>
      </c>
      <c r="D2971" s="484">
        <v>162526779</v>
      </c>
      <c r="E2971" s="85" t="s">
        <v>210</v>
      </c>
      <c r="F2971" s="105" t="s">
        <v>257</v>
      </c>
      <c r="I2971" s="103" t="s">
        <v>78</v>
      </c>
      <c r="J2971" s="85">
        <f t="shared" si="93"/>
        <v>2968</v>
      </c>
      <c r="K2971" s="85">
        <f t="shared" si="92"/>
        <v>0</v>
      </c>
    </row>
    <row r="2972" spans="1:11" ht="15.75">
      <c r="A2972" s="100">
        <v>2969</v>
      </c>
      <c r="D2972" s="484">
        <v>162526780</v>
      </c>
      <c r="E2972" s="85" t="s">
        <v>1603</v>
      </c>
      <c r="F2972" s="105" t="s">
        <v>291</v>
      </c>
      <c r="I2972" s="103" t="s">
        <v>78</v>
      </c>
      <c r="J2972" s="85">
        <f t="shared" si="93"/>
        <v>2969</v>
      </c>
      <c r="K2972" s="85">
        <f t="shared" si="92"/>
        <v>0</v>
      </c>
    </row>
    <row r="2973" spans="1:11" ht="15.75">
      <c r="A2973" s="100">
        <v>2970</v>
      </c>
      <c r="D2973" s="484">
        <v>162526810</v>
      </c>
      <c r="E2973" s="85" t="s">
        <v>1559</v>
      </c>
      <c r="F2973" s="105" t="s">
        <v>381</v>
      </c>
      <c r="I2973" s="103" t="s">
        <v>78</v>
      </c>
      <c r="J2973" s="85">
        <f t="shared" si="93"/>
        <v>2970</v>
      </c>
      <c r="K2973" s="85">
        <f t="shared" si="92"/>
        <v>0</v>
      </c>
    </row>
    <row r="2974" spans="1:11" ht="15.75">
      <c r="A2974" s="100">
        <v>2971</v>
      </c>
      <c r="D2974" s="484">
        <v>162526842</v>
      </c>
      <c r="E2974" s="85" t="s">
        <v>1443</v>
      </c>
      <c r="F2974" s="105" t="s">
        <v>486</v>
      </c>
      <c r="I2974" s="103" t="s">
        <v>78</v>
      </c>
      <c r="J2974" s="85">
        <f t="shared" si="93"/>
        <v>2971</v>
      </c>
      <c r="K2974" s="85">
        <f t="shared" si="92"/>
        <v>0</v>
      </c>
    </row>
    <row r="2975" spans="1:11" ht="15.75">
      <c r="A2975" s="100">
        <v>2972</v>
      </c>
      <c r="D2975" s="484">
        <v>162526882</v>
      </c>
      <c r="E2975" s="85" t="s">
        <v>1546</v>
      </c>
      <c r="F2975" s="105" t="s">
        <v>238</v>
      </c>
      <c r="I2975" s="103" t="s">
        <v>78</v>
      </c>
      <c r="J2975" s="85">
        <f t="shared" si="93"/>
        <v>2972</v>
      </c>
      <c r="K2975" s="85">
        <f t="shared" si="92"/>
        <v>0</v>
      </c>
    </row>
    <row r="2976" spans="1:11" ht="15.75">
      <c r="A2976" s="100">
        <v>2973</v>
      </c>
      <c r="D2976" s="484">
        <v>162526883</v>
      </c>
      <c r="E2976" s="85" t="s">
        <v>840</v>
      </c>
      <c r="F2976" s="105" t="s">
        <v>834</v>
      </c>
      <c r="I2976" s="103" t="s">
        <v>78</v>
      </c>
      <c r="J2976" s="85">
        <f t="shared" si="93"/>
        <v>2973</v>
      </c>
      <c r="K2976" s="85">
        <f t="shared" si="92"/>
        <v>0</v>
      </c>
    </row>
    <row r="2977" spans="1:11" ht="15.75">
      <c r="A2977" s="100">
        <v>2974</v>
      </c>
      <c r="D2977" s="484">
        <v>162526945</v>
      </c>
      <c r="E2977" s="85" t="s">
        <v>542</v>
      </c>
      <c r="F2977" s="105" t="s">
        <v>211</v>
      </c>
      <c r="I2977" s="103" t="s">
        <v>78</v>
      </c>
      <c r="J2977" s="85">
        <f t="shared" si="93"/>
        <v>2974</v>
      </c>
      <c r="K2977" s="85">
        <f t="shared" si="92"/>
        <v>0</v>
      </c>
    </row>
    <row r="2978" spans="1:11" ht="15.75">
      <c r="A2978" s="100">
        <v>2975</v>
      </c>
      <c r="D2978" s="484">
        <v>162527015</v>
      </c>
      <c r="E2978" s="85" t="s">
        <v>412</v>
      </c>
      <c r="F2978" s="105" t="s">
        <v>1334</v>
      </c>
      <c r="I2978" s="103" t="s">
        <v>78</v>
      </c>
      <c r="J2978" s="85">
        <f t="shared" si="93"/>
        <v>2975</v>
      </c>
      <c r="K2978" s="85">
        <f t="shared" si="92"/>
        <v>0</v>
      </c>
    </row>
    <row r="2979" spans="1:11" ht="15.75">
      <c r="A2979" s="100">
        <v>2976</v>
      </c>
      <c r="D2979" s="484">
        <v>162527058</v>
      </c>
      <c r="E2979" s="85" t="s">
        <v>2278</v>
      </c>
      <c r="F2979" s="105" t="s">
        <v>361</v>
      </c>
      <c r="I2979" s="103" t="s">
        <v>78</v>
      </c>
      <c r="J2979" s="85">
        <f t="shared" si="93"/>
        <v>2976</v>
      </c>
      <c r="K2979" s="85">
        <f t="shared" si="92"/>
        <v>0</v>
      </c>
    </row>
    <row r="2980" spans="1:11" ht="15.75">
      <c r="A2980" s="100">
        <v>2977</v>
      </c>
      <c r="D2980" s="484">
        <v>162527103</v>
      </c>
      <c r="E2980" s="85" t="s">
        <v>1556</v>
      </c>
      <c r="F2980" s="105" t="s">
        <v>532</v>
      </c>
      <c r="I2980" s="103" t="s">
        <v>78</v>
      </c>
      <c r="J2980" s="85">
        <f t="shared" si="93"/>
        <v>2977</v>
      </c>
      <c r="K2980" s="85">
        <f t="shared" si="92"/>
        <v>0</v>
      </c>
    </row>
    <row r="2981" spans="1:11" ht="15.75">
      <c r="A2981" s="100">
        <v>2978</v>
      </c>
      <c r="D2981" s="484">
        <v>162527187</v>
      </c>
      <c r="E2981" s="85" t="s">
        <v>906</v>
      </c>
      <c r="F2981" s="105" t="s">
        <v>532</v>
      </c>
      <c r="I2981" s="103" t="s">
        <v>78</v>
      </c>
      <c r="J2981" s="85">
        <f t="shared" si="93"/>
        <v>2978</v>
      </c>
      <c r="K2981" s="85">
        <f t="shared" si="92"/>
        <v>0</v>
      </c>
    </row>
    <row r="2982" spans="1:11" ht="15.75">
      <c r="A2982" s="100">
        <v>2979</v>
      </c>
      <c r="D2982" s="484">
        <v>162527188</v>
      </c>
      <c r="E2982" s="85" t="s">
        <v>1006</v>
      </c>
      <c r="F2982" s="105" t="s">
        <v>652</v>
      </c>
      <c r="I2982" s="103" t="s">
        <v>78</v>
      </c>
      <c r="J2982" s="85">
        <f t="shared" si="93"/>
        <v>2979</v>
      </c>
      <c r="K2982" s="85">
        <f t="shared" si="92"/>
        <v>0</v>
      </c>
    </row>
    <row r="2983" spans="1:11" ht="15.75">
      <c r="A2983" s="100">
        <v>2980</v>
      </c>
      <c r="D2983" s="484">
        <v>162527270</v>
      </c>
      <c r="E2983" s="85" t="s">
        <v>1585</v>
      </c>
      <c r="F2983" s="105" t="s">
        <v>199</v>
      </c>
      <c r="I2983" s="103" t="s">
        <v>78</v>
      </c>
      <c r="J2983" s="85">
        <f t="shared" si="93"/>
        <v>2980</v>
      </c>
      <c r="K2983" s="85">
        <f t="shared" si="92"/>
        <v>0</v>
      </c>
    </row>
    <row r="2984" spans="1:11" ht="15.75">
      <c r="A2984" s="100">
        <v>2981</v>
      </c>
      <c r="D2984" s="484">
        <v>162527271</v>
      </c>
      <c r="E2984" s="85" t="s">
        <v>698</v>
      </c>
      <c r="F2984" s="105" t="s">
        <v>519</v>
      </c>
      <c r="I2984" s="103" t="s">
        <v>78</v>
      </c>
      <c r="J2984" s="85">
        <f t="shared" si="93"/>
        <v>2981</v>
      </c>
      <c r="K2984" s="85">
        <f t="shared" si="92"/>
        <v>0</v>
      </c>
    </row>
    <row r="2985" spans="1:11" ht="15.75">
      <c r="A2985" s="100">
        <v>2982</v>
      </c>
      <c r="D2985" s="484">
        <v>162354079</v>
      </c>
      <c r="E2985" s="85" t="s">
        <v>350</v>
      </c>
      <c r="F2985" s="105" t="s">
        <v>652</v>
      </c>
      <c r="I2985" s="103" t="s">
        <v>78</v>
      </c>
      <c r="J2985" s="85">
        <f t="shared" si="93"/>
        <v>2982</v>
      </c>
      <c r="K2985" s="85">
        <f t="shared" si="92"/>
        <v>0</v>
      </c>
    </row>
    <row r="2986" spans="1:11" ht="15.75">
      <c r="A2986" s="100">
        <v>2983</v>
      </c>
      <c r="D2986" s="484">
        <v>162113016</v>
      </c>
      <c r="E2986" s="85" t="s">
        <v>743</v>
      </c>
      <c r="F2986" s="105" t="s">
        <v>1143</v>
      </c>
      <c r="I2986" s="103" t="s">
        <v>78</v>
      </c>
      <c r="J2986" s="85">
        <f t="shared" si="93"/>
        <v>2983</v>
      </c>
      <c r="K2986" s="85">
        <f t="shared" si="92"/>
        <v>0</v>
      </c>
    </row>
    <row r="2987" spans="1:11" ht="15.75">
      <c r="A2987" s="100">
        <v>2984</v>
      </c>
      <c r="D2987" s="484">
        <v>162527322</v>
      </c>
      <c r="E2987" s="85" t="s">
        <v>2052</v>
      </c>
      <c r="F2987" s="105" t="s">
        <v>657</v>
      </c>
      <c r="I2987" s="103" t="s">
        <v>78</v>
      </c>
      <c r="J2987" s="85">
        <f t="shared" si="93"/>
        <v>2984</v>
      </c>
      <c r="K2987" s="85">
        <f t="shared" si="92"/>
        <v>0</v>
      </c>
    </row>
    <row r="2988" spans="1:11" ht="15.75">
      <c r="A2988" s="100">
        <v>2985</v>
      </c>
      <c r="D2988" s="484">
        <v>162527363</v>
      </c>
      <c r="E2988" s="85" t="s">
        <v>466</v>
      </c>
      <c r="F2988" s="105" t="s">
        <v>381</v>
      </c>
      <c r="I2988" s="103" t="s">
        <v>78</v>
      </c>
      <c r="J2988" s="85">
        <f t="shared" si="93"/>
        <v>2985</v>
      </c>
      <c r="K2988" s="85">
        <f t="shared" si="92"/>
        <v>0</v>
      </c>
    </row>
    <row r="2989" spans="1:11" ht="15.75">
      <c r="A2989" s="100">
        <v>2986</v>
      </c>
      <c r="D2989" s="484">
        <v>162527641</v>
      </c>
      <c r="E2989" s="85" t="s">
        <v>3289</v>
      </c>
      <c r="F2989" s="105" t="s">
        <v>2537</v>
      </c>
      <c r="I2989" s="103" t="s">
        <v>78</v>
      </c>
      <c r="J2989" s="85">
        <f t="shared" si="93"/>
        <v>2986</v>
      </c>
      <c r="K2989" s="85">
        <f t="shared" si="92"/>
        <v>0</v>
      </c>
    </row>
    <row r="2990" spans="1:11" ht="15.75">
      <c r="A2990" s="100">
        <v>2987</v>
      </c>
      <c r="D2990" s="484">
        <v>162524144</v>
      </c>
      <c r="E2990" s="85" t="s">
        <v>1581</v>
      </c>
      <c r="F2990" s="105" t="s">
        <v>1298</v>
      </c>
      <c r="I2990" s="103" t="s">
        <v>78</v>
      </c>
      <c r="J2990" s="85">
        <f t="shared" si="93"/>
        <v>2987</v>
      </c>
      <c r="K2990" s="85">
        <f t="shared" si="92"/>
        <v>0</v>
      </c>
    </row>
    <row r="2991" spans="1:11" ht="15.75">
      <c r="A2991" s="100">
        <v>2988</v>
      </c>
      <c r="D2991" s="484">
        <v>111151823</v>
      </c>
      <c r="E2991" s="85" t="s">
        <v>3290</v>
      </c>
      <c r="F2991" s="105" t="s">
        <v>3121</v>
      </c>
      <c r="I2991" s="103" t="s">
        <v>78</v>
      </c>
      <c r="J2991" s="85">
        <f t="shared" si="93"/>
        <v>2988</v>
      </c>
      <c r="K2991" s="85">
        <f t="shared" si="92"/>
        <v>0</v>
      </c>
    </row>
    <row r="2992" spans="1:11" ht="15.75">
      <c r="A2992" s="100">
        <v>2989</v>
      </c>
      <c r="D2992" s="484">
        <v>152523602</v>
      </c>
      <c r="E2992" s="85" t="s">
        <v>3291</v>
      </c>
      <c r="F2992" s="105" t="s">
        <v>546</v>
      </c>
      <c r="I2992" s="103" t="s">
        <v>78</v>
      </c>
      <c r="J2992" s="85">
        <f t="shared" si="93"/>
        <v>2989</v>
      </c>
      <c r="K2992" s="85">
        <f t="shared" si="92"/>
        <v>0</v>
      </c>
    </row>
    <row r="2993" spans="1:11" ht="15.75">
      <c r="A2993" s="100">
        <v>2990</v>
      </c>
      <c r="D2993" s="484">
        <v>152523688</v>
      </c>
      <c r="E2993" s="85" t="s">
        <v>2810</v>
      </c>
      <c r="F2993" s="105" t="s">
        <v>424</v>
      </c>
      <c r="I2993" s="103" t="s">
        <v>78</v>
      </c>
      <c r="J2993" s="85">
        <f t="shared" si="93"/>
        <v>2990</v>
      </c>
      <c r="K2993" s="85">
        <f t="shared" si="92"/>
        <v>0</v>
      </c>
    </row>
    <row r="2994" spans="1:11" ht="15.75">
      <c r="A2994" s="100">
        <v>2991</v>
      </c>
      <c r="D2994" s="484">
        <v>152523716</v>
      </c>
      <c r="E2994" s="85" t="s">
        <v>1627</v>
      </c>
      <c r="F2994" s="105" t="s">
        <v>683</v>
      </c>
      <c r="I2994" s="103" t="s">
        <v>78</v>
      </c>
      <c r="J2994" s="85">
        <f t="shared" si="93"/>
        <v>2991</v>
      </c>
      <c r="K2994" s="85">
        <f t="shared" si="92"/>
        <v>0</v>
      </c>
    </row>
    <row r="2995" spans="1:11" ht="15.75">
      <c r="A2995" s="100">
        <v>2992</v>
      </c>
      <c r="D2995" s="484">
        <v>162527432</v>
      </c>
      <c r="E2995" s="85" t="s">
        <v>2288</v>
      </c>
      <c r="F2995" s="105" t="s">
        <v>199</v>
      </c>
      <c r="I2995" s="103" t="s">
        <v>78</v>
      </c>
      <c r="J2995" s="85">
        <f t="shared" si="93"/>
        <v>2992</v>
      </c>
      <c r="K2995" s="85">
        <f t="shared" si="92"/>
        <v>0</v>
      </c>
    </row>
    <row r="2996" spans="1:11" ht="15.75">
      <c r="A2996" s="100">
        <v>2993</v>
      </c>
      <c r="D2996" s="484">
        <v>162314743</v>
      </c>
      <c r="E2996" s="85" t="s">
        <v>1606</v>
      </c>
      <c r="F2996" s="105" t="s">
        <v>657</v>
      </c>
      <c r="I2996" s="103" t="s">
        <v>78</v>
      </c>
      <c r="J2996" s="85">
        <f t="shared" si="93"/>
        <v>2993</v>
      </c>
      <c r="K2996" s="85">
        <f t="shared" si="92"/>
        <v>0</v>
      </c>
    </row>
    <row r="2997" spans="1:11" ht="15.75">
      <c r="A2997" s="100">
        <v>2994</v>
      </c>
      <c r="D2997" s="484">
        <v>162524501</v>
      </c>
      <c r="E2997" s="85" t="s">
        <v>2887</v>
      </c>
      <c r="F2997" s="105" t="s">
        <v>657</v>
      </c>
      <c r="I2997" s="103" t="s">
        <v>78</v>
      </c>
      <c r="J2997" s="85">
        <f t="shared" si="93"/>
        <v>2994</v>
      </c>
      <c r="K2997" s="85">
        <f t="shared" si="92"/>
        <v>0</v>
      </c>
    </row>
    <row r="2998" spans="1:11" ht="15.75">
      <c r="A2998" s="100">
        <v>2995</v>
      </c>
      <c r="D2998" s="484">
        <v>162526715</v>
      </c>
      <c r="E2998" s="85" t="s">
        <v>1591</v>
      </c>
      <c r="F2998" s="105" t="s">
        <v>254</v>
      </c>
      <c r="I2998" s="103" t="s">
        <v>78</v>
      </c>
      <c r="J2998" s="85">
        <f t="shared" si="93"/>
        <v>2995</v>
      </c>
      <c r="K2998" s="85">
        <f t="shared" si="92"/>
        <v>0</v>
      </c>
    </row>
    <row r="2999" spans="1:11" ht="15.75">
      <c r="A2999" s="100">
        <v>2996</v>
      </c>
      <c r="D2999" s="484">
        <v>142251563</v>
      </c>
      <c r="E2999" s="85" t="s">
        <v>3292</v>
      </c>
      <c r="F2999" s="105" t="s">
        <v>3293</v>
      </c>
      <c r="I2999" s="103" t="s">
        <v>78</v>
      </c>
      <c r="J2999" s="85">
        <f t="shared" si="93"/>
        <v>2996</v>
      </c>
      <c r="K2999" s="85">
        <f t="shared" si="92"/>
        <v>0</v>
      </c>
    </row>
    <row r="3000" spans="1:11" ht="15.75">
      <c r="A3000" s="100">
        <v>2997</v>
      </c>
      <c r="D3000" s="484">
        <v>142311862</v>
      </c>
      <c r="E3000" s="85" t="s">
        <v>3294</v>
      </c>
      <c r="F3000" s="105" t="s">
        <v>3121</v>
      </c>
      <c r="I3000" s="103" t="s">
        <v>78</v>
      </c>
      <c r="J3000" s="85">
        <f t="shared" si="93"/>
        <v>2997</v>
      </c>
      <c r="K3000" s="85">
        <f t="shared" si="92"/>
        <v>0</v>
      </c>
    </row>
    <row r="3001" spans="1:11" ht="15.75">
      <c r="A3001" s="100">
        <v>2998</v>
      </c>
      <c r="D3001" s="484">
        <v>142522984</v>
      </c>
      <c r="E3001" s="85" t="s">
        <v>3295</v>
      </c>
      <c r="F3001" s="105" t="s">
        <v>3296</v>
      </c>
      <c r="I3001" s="103" t="s">
        <v>78</v>
      </c>
      <c r="J3001" s="85">
        <f t="shared" si="93"/>
        <v>2998</v>
      </c>
      <c r="K3001" s="85">
        <f t="shared" si="92"/>
        <v>0</v>
      </c>
    </row>
    <row r="3002" spans="1:11" ht="15.75">
      <c r="A3002" s="100">
        <v>2999</v>
      </c>
      <c r="D3002" s="484">
        <v>152523743</v>
      </c>
      <c r="E3002" s="85" t="s">
        <v>2249</v>
      </c>
      <c r="F3002" s="105" t="s">
        <v>1284</v>
      </c>
      <c r="I3002" s="103" t="s">
        <v>78</v>
      </c>
      <c r="J3002" s="85">
        <f t="shared" si="93"/>
        <v>2999</v>
      </c>
      <c r="K3002" s="85">
        <f t="shared" si="92"/>
        <v>0</v>
      </c>
    </row>
    <row r="3003" spans="1:11" ht="15.75">
      <c r="A3003" s="100">
        <v>3000</v>
      </c>
      <c r="D3003" s="484">
        <v>162524481</v>
      </c>
      <c r="E3003" s="85" t="s">
        <v>232</v>
      </c>
      <c r="F3003" s="105" t="s">
        <v>1483</v>
      </c>
      <c r="I3003" s="103" t="s">
        <v>78</v>
      </c>
      <c r="J3003" s="85">
        <f t="shared" si="93"/>
        <v>3000</v>
      </c>
      <c r="K3003" s="85">
        <f t="shared" si="92"/>
        <v>0</v>
      </c>
    </row>
    <row r="3004" spans="1:11" ht="15.75">
      <c r="A3004" s="100">
        <v>3001</v>
      </c>
      <c r="D3004" s="484">
        <v>152526333</v>
      </c>
      <c r="E3004" s="85" t="s">
        <v>1097</v>
      </c>
      <c r="F3004" s="105" t="s">
        <v>1596</v>
      </c>
      <c r="I3004" s="103" t="s">
        <v>78</v>
      </c>
      <c r="J3004" s="85">
        <f t="shared" si="93"/>
        <v>3001</v>
      </c>
      <c r="K3004" s="85">
        <f t="shared" si="92"/>
        <v>0</v>
      </c>
    </row>
    <row r="3005" spans="1:11" ht="15.75">
      <c r="A3005" s="100">
        <v>3002</v>
      </c>
      <c r="D3005" s="484">
        <v>152522068</v>
      </c>
      <c r="E3005" s="85" t="s">
        <v>1484</v>
      </c>
      <c r="F3005" s="105" t="s">
        <v>146</v>
      </c>
      <c r="I3005" s="103" t="s">
        <v>78</v>
      </c>
      <c r="J3005" s="85">
        <f t="shared" si="93"/>
        <v>3002</v>
      </c>
      <c r="K3005" s="85">
        <f t="shared" si="92"/>
        <v>0</v>
      </c>
    </row>
    <row r="3006" spans="1:11" ht="15.75">
      <c r="A3006" s="100">
        <v>3003</v>
      </c>
      <c r="D3006" s="484">
        <v>142144486</v>
      </c>
      <c r="E3006" s="85" t="s">
        <v>3297</v>
      </c>
      <c r="F3006" s="105" t="s">
        <v>305</v>
      </c>
      <c r="I3006" s="103" t="s">
        <v>78</v>
      </c>
      <c r="J3006" s="85">
        <f t="shared" si="93"/>
        <v>3003</v>
      </c>
      <c r="K3006" s="85">
        <f t="shared" si="92"/>
        <v>0</v>
      </c>
    </row>
    <row r="3007" spans="1:11" ht="15.75">
      <c r="A3007" s="100">
        <v>3004</v>
      </c>
      <c r="D3007" s="484">
        <v>142523013</v>
      </c>
      <c r="E3007" s="85" t="s">
        <v>3298</v>
      </c>
      <c r="F3007" s="105" t="s">
        <v>3018</v>
      </c>
      <c r="I3007" s="103" t="s">
        <v>78</v>
      </c>
      <c r="J3007" s="85">
        <f t="shared" si="93"/>
        <v>3004</v>
      </c>
      <c r="K3007" s="85">
        <f t="shared" si="92"/>
        <v>0</v>
      </c>
    </row>
    <row r="3008" spans="1:11" ht="15.75">
      <c r="A3008" s="100">
        <v>3005</v>
      </c>
      <c r="D3008" s="484">
        <v>162527434</v>
      </c>
      <c r="E3008" s="85" t="s">
        <v>198</v>
      </c>
      <c r="F3008" s="105" t="s">
        <v>657</v>
      </c>
      <c r="I3008" s="103" t="s">
        <v>78</v>
      </c>
      <c r="J3008" s="85">
        <f t="shared" si="93"/>
        <v>3005</v>
      </c>
      <c r="K3008" s="85">
        <f t="shared" si="92"/>
        <v>0</v>
      </c>
    </row>
    <row r="3009" spans="1:11" ht="15.75">
      <c r="A3009" s="100">
        <v>3006</v>
      </c>
      <c r="D3009" s="484">
        <v>162527535</v>
      </c>
      <c r="E3009" s="85" t="s">
        <v>2244</v>
      </c>
      <c r="F3009" s="105" t="s">
        <v>121</v>
      </c>
      <c r="I3009" s="103" t="s">
        <v>78</v>
      </c>
      <c r="J3009" s="85">
        <f t="shared" si="93"/>
        <v>3006</v>
      </c>
      <c r="K3009" s="85">
        <f t="shared" si="92"/>
        <v>0</v>
      </c>
    </row>
    <row r="3010" spans="1:11" ht="15.75">
      <c r="A3010" s="100">
        <v>3007</v>
      </c>
      <c r="D3010" s="50">
        <v>152316364</v>
      </c>
      <c r="I3010" s="103" t="s">
        <v>78</v>
      </c>
      <c r="J3010" s="85">
        <f t="shared" si="93"/>
        <v>3007</v>
      </c>
      <c r="K3010" s="85">
        <f t="shared" si="92"/>
        <v>0</v>
      </c>
    </row>
    <row r="3011" spans="1:11" ht="15.75">
      <c r="A3011" s="100">
        <v>3008</v>
      </c>
      <c r="D3011" s="50">
        <v>162213357</v>
      </c>
      <c r="I3011" s="103" t="s">
        <v>78</v>
      </c>
      <c r="J3011" s="85">
        <f t="shared" si="93"/>
        <v>3008</v>
      </c>
      <c r="K3011" s="85">
        <f t="shared" si="92"/>
        <v>0</v>
      </c>
    </row>
    <row r="3012" spans="1:11" ht="15.75">
      <c r="A3012" s="100">
        <v>3009</v>
      </c>
      <c r="D3012" s="50">
        <v>162213355</v>
      </c>
      <c r="I3012" s="103" t="s">
        <v>78</v>
      </c>
      <c r="J3012" s="85">
        <f t="shared" si="93"/>
        <v>3009</v>
      </c>
      <c r="K3012" s="85">
        <f t="shared" ref="K3012:K3075" si="94">COUNTIF($D$4:$D$889,D3012)</f>
        <v>0</v>
      </c>
    </row>
    <row r="3013" spans="1:11" ht="15.75">
      <c r="A3013" s="100">
        <v>3010</v>
      </c>
      <c r="I3013" s="103" t="s">
        <v>78</v>
      </c>
      <c r="J3013" s="85">
        <f t="shared" ref="J3013:J3076" si="95">IF(H3013&lt;&gt;H3012,1,J3012+1)</f>
        <v>3010</v>
      </c>
      <c r="K3013" s="85">
        <f t="shared" si="94"/>
        <v>0</v>
      </c>
    </row>
    <row r="3014" spans="1:11" ht="15.75">
      <c r="A3014" s="100">
        <v>3011</v>
      </c>
      <c r="I3014" s="103" t="s">
        <v>78</v>
      </c>
      <c r="J3014" s="85">
        <f t="shared" si="95"/>
        <v>3011</v>
      </c>
      <c r="K3014" s="85">
        <f t="shared" si="94"/>
        <v>0</v>
      </c>
    </row>
    <row r="3015" spans="1:11" ht="15.75">
      <c r="A3015" s="100">
        <v>3012</v>
      </c>
      <c r="I3015" s="103" t="s">
        <v>78</v>
      </c>
      <c r="J3015" s="85">
        <f t="shared" si="95"/>
        <v>3012</v>
      </c>
      <c r="K3015" s="85">
        <f t="shared" si="94"/>
        <v>0</v>
      </c>
    </row>
    <row r="3016" spans="1:11" ht="15.75">
      <c r="A3016" s="100">
        <v>3013</v>
      </c>
      <c r="I3016" s="103" t="s">
        <v>78</v>
      </c>
      <c r="J3016" s="85">
        <f t="shared" si="95"/>
        <v>3013</v>
      </c>
      <c r="K3016" s="85">
        <f t="shared" si="94"/>
        <v>0</v>
      </c>
    </row>
    <row r="3017" spans="1:11" ht="15.75">
      <c r="A3017" s="100">
        <v>3014</v>
      </c>
      <c r="I3017" s="103" t="s">
        <v>78</v>
      </c>
      <c r="J3017" s="85">
        <f t="shared" si="95"/>
        <v>3014</v>
      </c>
      <c r="K3017" s="85">
        <f t="shared" si="94"/>
        <v>0</v>
      </c>
    </row>
    <row r="3018" spans="1:11" ht="15.75">
      <c r="A3018" s="100">
        <v>3015</v>
      </c>
      <c r="I3018" s="103" t="s">
        <v>78</v>
      </c>
      <c r="J3018" s="85">
        <f t="shared" si="95"/>
        <v>3015</v>
      </c>
      <c r="K3018" s="85">
        <f t="shared" si="94"/>
        <v>0</v>
      </c>
    </row>
    <row r="3019" spans="1:11" ht="15.75">
      <c r="A3019" s="100">
        <v>3016</v>
      </c>
      <c r="I3019" s="103" t="s">
        <v>78</v>
      </c>
      <c r="J3019" s="85">
        <f t="shared" si="95"/>
        <v>3016</v>
      </c>
      <c r="K3019" s="85">
        <f t="shared" si="94"/>
        <v>0</v>
      </c>
    </row>
    <row r="3020" spans="1:11" ht="15.75">
      <c r="A3020" s="100">
        <v>3017</v>
      </c>
      <c r="I3020" s="103" t="s">
        <v>78</v>
      </c>
      <c r="J3020" s="85">
        <f t="shared" si="95"/>
        <v>3017</v>
      </c>
      <c r="K3020" s="85">
        <f t="shared" si="94"/>
        <v>0</v>
      </c>
    </row>
    <row r="3021" spans="1:11" ht="15.75">
      <c r="A3021" s="100">
        <v>3018</v>
      </c>
      <c r="I3021" s="103" t="s">
        <v>78</v>
      </c>
      <c r="J3021" s="85">
        <f t="shared" si="95"/>
        <v>3018</v>
      </c>
      <c r="K3021" s="85">
        <f t="shared" si="94"/>
        <v>0</v>
      </c>
    </row>
    <row r="3022" spans="1:11" ht="15.75">
      <c r="A3022" s="100">
        <v>3019</v>
      </c>
      <c r="I3022" s="103" t="s">
        <v>78</v>
      </c>
      <c r="J3022" s="85">
        <f t="shared" si="95"/>
        <v>3019</v>
      </c>
      <c r="K3022" s="85">
        <f t="shared" si="94"/>
        <v>0</v>
      </c>
    </row>
    <row r="3023" spans="1:11" ht="15.75">
      <c r="A3023" s="100">
        <v>3020</v>
      </c>
      <c r="I3023" s="103" t="s">
        <v>78</v>
      </c>
      <c r="J3023" s="85">
        <f t="shared" si="95"/>
        <v>3020</v>
      </c>
      <c r="K3023" s="85">
        <f t="shared" si="94"/>
        <v>0</v>
      </c>
    </row>
    <row r="3024" spans="1:11" ht="15.75">
      <c r="A3024" s="100">
        <v>3021</v>
      </c>
      <c r="I3024" s="103" t="s">
        <v>78</v>
      </c>
      <c r="J3024" s="85">
        <f t="shared" si="95"/>
        <v>3021</v>
      </c>
      <c r="K3024" s="85">
        <f t="shared" si="94"/>
        <v>0</v>
      </c>
    </row>
    <row r="3025" spans="1:11" ht="15.75">
      <c r="A3025" s="100">
        <v>3022</v>
      </c>
      <c r="I3025" s="103" t="s">
        <v>78</v>
      </c>
      <c r="J3025" s="85">
        <f t="shared" si="95"/>
        <v>3022</v>
      </c>
      <c r="K3025" s="85">
        <f t="shared" si="94"/>
        <v>0</v>
      </c>
    </row>
    <row r="3026" spans="1:11" ht="15.75">
      <c r="A3026" s="100">
        <v>3023</v>
      </c>
      <c r="I3026" s="103" t="s">
        <v>78</v>
      </c>
      <c r="J3026" s="85">
        <f t="shared" si="95"/>
        <v>3023</v>
      </c>
      <c r="K3026" s="85">
        <f t="shared" si="94"/>
        <v>0</v>
      </c>
    </row>
    <row r="3027" spans="1:11" ht="15.75">
      <c r="A3027" s="100">
        <v>3024</v>
      </c>
      <c r="I3027" s="103" t="s">
        <v>78</v>
      </c>
      <c r="J3027" s="85">
        <f t="shared" si="95"/>
        <v>3024</v>
      </c>
      <c r="K3027" s="85">
        <f t="shared" si="94"/>
        <v>0</v>
      </c>
    </row>
    <row r="3028" spans="1:11" ht="15.75">
      <c r="A3028" s="100">
        <v>3025</v>
      </c>
      <c r="I3028" s="103" t="s">
        <v>78</v>
      </c>
      <c r="J3028" s="85">
        <f t="shared" si="95"/>
        <v>3025</v>
      </c>
      <c r="K3028" s="85">
        <f t="shared" si="94"/>
        <v>0</v>
      </c>
    </row>
    <row r="3029" spans="1:11" ht="15.75">
      <c r="A3029" s="100">
        <v>3026</v>
      </c>
      <c r="I3029" s="103" t="s">
        <v>78</v>
      </c>
      <c r="J3029" s="85">
        <f t="shared" si="95"/>
        <v>3026</v>
      </c>
      <c r="K3029" s="85">
        <f t="shared" si="94"/>
        <v>0</v>
      </c>
    </row>
    <row r="3030" spans="1:11" ht="15.75">
      <c r="A3030" s="100">
        <v>3027</v>
      </c>
      <c r="I3030" s="103" t="s">
        <v>78</v>
      </c>
      <c r="J3030" s="85">
        <f t="shared" si="95"/>
        <v>3027</v>
      </c>
      <c r="K3030" s="85">
        <f t="shared" si="94"/>
        <v>0</v>
      </c>
    </row>
    <row r="3031" spans="1:11" ht="15.75">
      <c r="A3031" s="100">
        <v>3028</v>
      </c>
      <c r="I3031" s="103" t="s">
        <v>78</v>
      </c>
      <c r="J3031" s="85">
        <f t="shared" si="95"/>
        <v>3028</v>
      </c>
      <c r="K3031" s="85">
        <f t="shared" si="94"/>
        <v>0</v>
      </c>
    </row>
    <row r="3032" spans="1:11" ht="15.75">
      <c r="A3032" s="100">
        <v>3029</v>
      </c>
      <c r="I3032" s="103" t="s">
        <v>78</v>
      </c>
      <c r="J3032" s="85">
        <f t="shared" si="95"/>
        <v>3029</v>
      </c>
      <c r="K3032" s="85">
        <f t="shared" si="94"/>
        <v>0</v>
      </c>
    </row>
    <row r="3033" spans="1:11" ht="15.75">
      <c r="A3033" s="100">
        <v>3030</v>
      </c>
      <c r="I3033" s="103" t="s">
        <v>78</v>
      </c>
      <c r="J3033" s="85">
        <f t="shared" si="95"/>
        <v>3030</v>
      </c>
      <c r="K3033" s="85">
        <f t="shared" si="94"/>
        <v>0</v>
      </c>
    </row>
    <row r="3034" spans="1:11" ht="15.75">
      <c r="A3034" s="100">
        <v>3031</v>
      </c>
      <c r="I3034" s="103" t="s">
        <v>78</v>
      </c>
      <c r="J3034" s="85">
        <f t="shared" si="95"/>
        <v>3031</v>
      </c>
      <c r="K3034" s="85">
        <f t="shared" si="94"/>
        <v>0</v>
      </c>
    </row>
    <row r="3035" spans="1:11" ht="15.75">
      <c r="A3035" s="100">
        <v>3032</v>
      </c>
      <c r="I3035" s="103" t="s">
        <v>78</v>
      </c>
      <c r="J3035" s="85">
        <f t="shared" si="95"/>
        <v>3032</v>
      </c>
      <c r="K3035" s="85">
        <f t="shared" si="94"/>
        <v>0</v>
      </c>
    </row>
    <row r="3036" spans="1:11" ht="15.75">
      <c r="A3036" s="100">
        <v>3033</v>
      </c>
      <c r="I3036" s="103" t="s">
        <v>78</v>
      </c>
      <c r="J3036" s="85">
        <f t="shared" si="95"/>
        <v>3033</v>
      </c>
      <c r="K3036" s="85">
        <f t="shared" si="94"/>
        <v>0</v>
      </c>
    </row>
    <row r="3037" spans="1:11" ht="15.75">
      <c r="A3037" s="100">
        <v>3034</v>
      </c>
      <c r="I3037" s="103" t="s">
        <v>78</v>
      </c>
      <c r="J3037" s="85">
        <f t="shared" si="95"/>
        <v>3034</v>
      </c>
      <c r="K3037" s="85">
        <f t="shared" si="94"/>
        <v>0</v>
      </c>
    </row>
    <row r="3038" spans="1:11" ht="15.75">
      <c r="A3038" s="100">
        <v>3035</v>
      </c>
      <c r="I3038" s="103" t="s">
        <v>78</v>
      </c>
      <c r="J3038" s="85">
        <f t="shared" si="95"/>
        <v>3035</v>
      </c>
      <c r="K3038" s="85">
        <f t="shared" si="94"/>
        <v>0</v>
      </c>
    </row>
    <row r="3039" spans="1:11" ht="15.75">
      <c r="A3039" s="100">
        <v>3036</v>
      </c>
      <c r="I3039" s="103" t="s">
        <v>78</v>
      </c>
      <c r="J3039" s="85">
        <f t="shared" si="95"/>
        <v>3036</v>
      </c>
      <c r="K3039" s="85">
        <f t="shared" si="94"/>
        <v>0</v>
      </c>
    </row>
    <row r="3040" spans="1:11" ht="15.75">
      <c r="A3040" s="100">
        <v>3037</v>
      </c>
      <c r="I3040" s="103" t="s">
        <v>78</v>
      </c>
      <c r="J3040" s="85">
        <f t="shared" si="95"/>
        <v>3037</v>
      </c>
      <c r="K3040" s="85">
        <f t="shared" si="94"/>
        <v>0</v>
      </c>
    </row>
    <row r="3041" spans="1:11" ht="15.75">
      <c r="A3041" s="100">
        <v>3038</v>
      </c>
      <c r="I3041" s="103" t="s">
        <v>78</v>
      </c>
      <c r="J3041" s="85">
        <f t="shared" si="95"/>
        <v>3038</v>
      </c>
      <c r="K3041" s="85">
        <f t="shared" si="94"/>
        <v>0</v>
      </c>
    </row>
    <row r="3042" spans="1:11" ht="15.75">
      <c r="A3042" s="100">
        <v>3039</v>
      </c>
      <c r="I3042" s="103" t="s">
        <v>78</v>
      </c>
      <c r="J3042" s="85">
        <f t="shared" si="95"/>
        <v>3039</v>
      </c>
      <c r="K3042" s="85">
        <f t="shared" si="94"/>
        <v>0</v>
      </c>
    </row>
    <row r="3043" spans="1:11" ht="15.75">
      <c r="A3043" s="100">
        <v>3040</v>
      </c>
      <c r="I3043" s="103" t="s">
        <v>78</v>
      </c>
      <c r="J3043" s="85">
        <f t="shared" si="95"/>
        <v>3040</v>
      </c>
      <c r="K3043" s="85">
        <f t="shared" si="94"/>
        <v>0</v>
      </c>
    </row>
    <row r="3044" spans="1:11" ht="15.75">
      <c r="A3044" s="100">
        <v>3041</v>
      </c>
      <c r="I3044" s="103" t="s">
        <v>78</v>
      </c>
      <c r="J3044" s="85">
        <f t="shared" si="95"/>
        <v>3041</v>
      </c>
      <c r="K3044" s="85">
        <f t="shared" si="94"/>
        <v>0</v>
      </c>
    </row>
    <row r="3045" spans="1:11" ht="15.75">
      <c r="A3045" s="100">
        <v>3042</v>
      </c>
      <c r="I3045" s="103" t="s">
        <v>78</v>
      </c>
      <c r="J3045" s="85">
        <f t="shared" si="95"/>
        <v>3042</v>
      </c>
      <c r="K3045" s="85">
        <f t="shared" si="94"/>
        <v>0</v>
      </c>
    </row>
    <row r="3046" spans="1:11" ht="15.75">
      <c r="A3046" s="100">
        <v>3043</v>
      </c>
      <c r="I3046" s="103" t="s">
        <v>78</v>
      </c>
      <c r="J3046" s="85">
        <f t="shared" si="95"/>
        <v>3043</v>
      </c>
      <c r="K3046" s="85">
        <f t="shared" si="94"/>
        <v>0</v>
      </c>
    </row>
    <row r="3047" spans="1:11" ht="15.75">
      <c r="A3047" s="100">
        <v>3044</v>
      </c>
      <c r="I3047" s="103" t="s">
        <v>78</v>
      </c>
      <c r="J3047" s="85">
        <f t="shared" si="95"/>
        <v>3044</v>
      </c>
      <c r="K3047" s="85">
        <f t="shared" si="94"/>
        <v>0</v>
      </c>
    </row>
    <row r="3048" spans="1:11" ht="15.75">
      <c r="A3048" s="100">
        <v>3045</v>
      </c>
      <c r="I3048" s="103" t="s">
        <v>78</v>
      </c>
      <c r="J3048" s="85">
        <f t="shared" si="95"/>
        <v>3045</v>
      </c>
      <c r="K3048" s="85">
        <f t="shared" si="94"/>
        <v>0</v>
      </c>
    </row>
    <row r="3049" spans="1:11" ht="15.75">
      <c r="A3049" s="100">
        <v>3046</v>
      </c>
      <c r="I3049" s="103" t="s">
        <v>78</v>
      </c>
      <c r="J3049" s="85">
        <f t="shared" si="95"/>
        <v>3046</v>
      </c>
      <c r="K3049" s="85">
        <f t="shared" si="94"/>
        <v>0</v>
      </c>
    </row>
    <row r="3050" spans="1:11" ht="15.75">
      <c r="A3050" s="100">
        <v>3047</v>
      </c>
      <c r="I3050" s="103" t="s">
        <v>78</v>
      </c>
      <c r="J3050" s="85">
        <f t="shared" si="95"/>
        <v>3047</v>
      </c>
      <c r="K3050" s="85">
        <f t="shared" si="94"/>
        <v>0</v>
      </c>
    </row>
    <row r="3051" spans="1:11" ht="15.75">
      <c r="A3051" s="100">
        <v>3048</v>
      </c>
      <c r="I3051" s="103" t="s">
        <v>78</v>
      </c>
      <c r="J3051" s="85">
        <f t="shared" si="95"/>
        <v>3048</v>
      </c>
      <c r="K3051" s="85">
        <f t="shared" si="94"/>
        <v>0</v>
      </c>
    </row>
    <row r="3052" spans="1:11" ht="15.75">
      <c r="A3052" s="100">
        <v>3049</v>
      </c>
      <c r="I3052" s="103" t="s">
        <v>78</v>
      </c>
      <c r="J3052" s="85">
        <f t="shared" si="95"/>
        <v>3049</v>
      </c>
      <c r="K3052" s="85">
        <f t="shared" si="94"/>
        <v>0</v>
      </c>
    </row>
    <row r="3053" spans="1:11" ht="15.75">
      <c r="A3053" s="100">
        <v>3050</v>
      </c>
      <c r="I3053" s="103" t="s">
        <v>78</v>
      </c>
      <c r="J3053" s="85">
        <f t="shared" si="95"/>
        <v>3050</v>
      </c>
      <c r="K3053" s="85">
        <f t="shared" si="94"/>
        <v>0</v>
      </c>
    </row>
    <row r="3054" spans="1:11" ht="15.75">
      <c r="A3054" s="100">
        <v>3051</v>
      </c>
      <c r="I3054" s="103" t="s">
        <v>78</v>
      </c>
      <c r="J3054" s="85">
        <f t="shared" si="95"/>
        <v>3051</v>
      </c>
      <c r="K3054" s="85">
        <f t="shared" si="94"/>
        <v>0</v>
      </c>
    </row>
    <row r="3055" spans="1:11" ht="15.75">
      <c r="A3055" s="100">
        <v>3052</v>
      </c>
      <c r="I3055" s="103" t="s">
        <v>78</v>
      </c>
      <c r="J3055" s="85">
        <f t="shared" si="95"/>
        <v>3052</v>
      </c>
      <c r="K3055" s="85">
        <f t="shared" si="94"/>
        <v>0</v>
      </c>
    </row>
    <row r="3056" spans="1:11" ht="15.75">
      <c r="A3056" s="100">
        <v>3053</v>
      </c>
      <c r="I3056" s="103" t="s">
        <v>78</v>
      </c>
      <c r="J3056" s="85">
        <f t="shared" si="95"/>
        <v>3053</v>
      </c>
      <c r="K3056" s="85">
        <f t="shared" si="94"/>
        <v>0</v>
      </c>
    </row>
    <row r="3057" spans="1:11" ht="15.75">
      <c r="A3057" s="100">
        <v>3054</v>
      </c>
      <c r="I3057" s="103" t="s">
        <v>78</v>
      </c>
      <c r="J3057" s="85">
        <f t="shared" si="95"/>
        <v>3054</v>
      </c>
      <c r="K3057" s="85">
        <f t="shared" si="94"/>
        <v>0</v>
      </c>
    </row>
    <row r="3058" spans="1:11" ht="15.75">
      <c r="A3058" s="100">
        <v>3055</v>
      </c>
      <c r="I3058" s="103" t="s">
        <v>78</v>
      </c>
      <c r="J3058" s="85">
        <f t="shared" si="95"/>
        <v>3055</v>
      </c>
      <c r="K3058" s="85">
        <f t="shared" si="94"/>
        <v>0</v>
      </c>
    </row>
    <row r="3059" spans="1:11" ht="15.75">
      <c r="A3059" s="100">
        <v>3056</v>
      </c>
      <c r="I3059" s="103" t="s">
        <v>78</v>
      </c>
      <c r="J3059" s="85">
        <f t="shared" si="95"/>
        <v>3056</v>
      </c>
      <c r="K3059" s="85">
        <f t="shared" si="94"/>
        <v>0</v>
      </c>
    </row>
    <row r="3060" spans="1:11" ht="15.75">
      <c r="A3060" s="100">
        <v>3057</v>
      </c>
      <c r="I3060" s="103" t="s">
        <v>78</v>
      </c>
      <c r="J3060" s="85">
        <f t="shared" si="95"/>
        <v>3057</v>
      </c>
      <c r="K3060" s="85">
        <f t="shared" si="94"/>
        <v>0</v>
      </c>
    </row>
    <row r="3061" spans="1:11" ht="15.75">
      <c r="A3061" s="100">
        <v>3058</v>
      </c>
      <c r="I3061" s="103" t="s">
        <v>78</v>
      </c>
      <c r="J3061" s="85">
        <f t="shared" si="95"/>
        <v>3058</v>
      </c>
      <c r="K3061" s="85">
        <f t="shared" si="94"/>
        <v>0</v>
      </c>
    </row>
    <row r="3062" spans="1:11" ht="15.75">
      <c r="A3062" s="100">
        <v>3059</v>
      </c>
      <c r="I3062" s="103" t="s">
        <v>78</v>
      </c>
      <c r="J3062" s="85">
        <f t="shared" si="95"/>
        <v>3059</v>
      </c>
      <c r="K3062" s="85">
        <f t="shared" si="94"/>
        <v>0</v>
      </c>
    </row>
    <row r="3063" spans="1:11" ht="15.75">
      <c r="A3063" s="100">
        <v>3060</v>
      </c>
      <c r="I3063" s="103" t="s">
        <v>78</v>
      </c>
      <c r="J3063" s="85">
        <f t="shared" si="95"/>
        <v>3060</v>
      </c>
      <c r="K3063" s="85">
        <f t="shared" si="94"/>
        <v>0</v>
      </c>
    </row>
    <row r="3064" spans="1:11" ht="15.75">
      <c r="A3064" s="100">
        <v>3061</v>
      </c>
      <c r="I3064" s="103" t="s">
        <v>78</v>
      </c>
      <c r="J3064" s="85">
        <f t="shared" si="95"/>
        <v>3061</v>
      </c>
      <c r="K3064" s="85">
        <f t="shared" si="94"/>
        <v>0</v>
      </c>
    </row>
    <row r="3065" spans="1:11" ht="15.75">
      <c r="A3065" s="100">
        <v>3062</v>
      </c>
      <c r="I3065" s="103" t="s">
        <v>78</v>
      </c>
      <c r="J3065" s="85">
        <f t="shared" si="95"/>
        <v>3062</v>
      </c>
      <c r="K3065" s="85">
        <f t="shared" si="94"/>
        <v>0</v>
      </c>
    </row>
    <row r="3066" spans="1:11" ht="15.75">
      <c r="A3066" s="100">
        <v>3063</v>
      </c>
      <c r="I3066" s="103" t="s">
        <v>78</v>
      </c>
      <c r="J3066" s="85">
        <f t="shared" si="95"/>
        <v>3063</v>
      </c>
      <c r="K3066" s="85">
        <f t="shared" si="94"/>
        <v>0</v>
      </c>
    </row>
    <row r="3067" spans="1:11" ht="15.75">
      <c r="A3067" s="100">
        <v>3064</v>
      </c>
      <c r="I3067" s="103" t="s">
        <v>78</v>
      </c>
      <c r="J3067" s="85">
        <f t="shared" si="95"/>
        <v>3064</v>
      </c>
      <c r="K3067" s="85">
        <f t="shared" si="94"/>
        <v>0</v>
      </c>
    </row>
    <row r="3068" spans="1:11" ht="15.75">
      <c r="A3068" s="100">
        <v>3065</v>
      </c>
      <c r="I3068" s="103" t="s">
        <v>78</v>
      </c>
      <c r="J3068" s="85">
        <f t="shared" si="95"/>
        <v>3065</v>
      </c>
      <c r="K3068" s="85">
        <f t="shared" si="94"/>
        <v>0</v>
      </c>
    </row>
    <row r="3069" spans="1:11" ht="15.75">
      <c r="A3069" s="100">
        <v>3066</v>
      </c>
      <c r="I3069" s="103" t="s">
        <v>78</v>
      </c>
      <c r="J3069" s="85">
        <f t="shared" si="95"/>
        <v>3066</v>
      </c>
      <c r="K3069" s="85">
        <f t="shared" si="94"/>
        <v>0</v>
      </c>
    </row>
    <row r="3070" spans="1:11" ht="15.75">
      <c r="A3070" s="100">
        <v>3067</v>
      </c>
      <c r="I3070" s="103" t="s">
        <v>78</v>
      </c>
      <c r="J3070" s="85">
        <f t="shared" si="95"/>
        <v>3067</v>
      </c>
      <c r="K3070" s="85">
        <f t="shared" si="94"/>
        <v>0</v>
      </c>
    </row>
    <row r="3071" spans="1:11" ht="15.75">
      <c r="A3071" s="100">
        <v>3068</v>
      </c>
      <c r="I3071" s="103" t="s">
        <v>78</v>
      </c>
      <c r="J3071" s="85">
        <f t="shared" si="95"/>
        <v>3068</v>
      </c>
      <c r="K3071" s="85">
        <f t="shared" si="94"/>
        <v>0</v>
      </c>
    </row>
    <row r="3072" spans="1:11" ht="15.75">
      <c r="A3072" s="100">
        <v>3069</v>
      </c>
      <c r="I3072" s="103" t="s">
        <v>78</v>
      </c>
      <c r="J3072" s="85">
        <f t="shared" si="95"/>
        <v>3069</v>
      </c>
      <c r="K3072" s="85">
        <f t="shared" si="94"/>
        <v>0</v>
      </c>
    </row>
    <row r="3073" spans="1:11" ht="15.75">
      <c r="A3073" s="100">
        <v>3070</v>
      </c>
      <c r="I3073" s="103" t="s">
        <v>78</v>
      </c>
      <c r="J3073" s="85">
        <f t="shared" si="95"/>
        <v>3070</v>
      </c>
      <c r="K3073" s="85">
        <f t="shared" si="94"/>
        <v>0</v>
      </c>
    </row>
    <row r="3074" spans="1:11" ht="15.75">
      <c r="A3074" s="100">
        <v>3071</v>
      </c>
      <c r="I3074" s="103" t="s">
        <v>78</v>
      </c>
      <c r="J3074" s="85">
        <f t="shared" si="95"/>
        <v>3071</v>
      </c>
      <c r="K3074" s="85">
        <f t="shared" si="94"/>
        <v>0</v>
      </c>
    </row>
    <row r="3075" spans="1:11" ht="15.75">
      <c r="A3075" s="100">
        <v>3072</v>
      </c>
      <c r="I3075" s="103" t="s">
        <v>78</v>
      </c>
      <c r="J3075" s="85">
        <f t="shared" si="95"/>
        <v>3072</v>
      </c>
      <c r="K3075" s="85">
        <f t="shared" si="94"/>
        <v>0</v>
      </c>
    </row>
    <row r="3076" spans="1:11" ht="15.75">
      <c r="A3076" s="100">
        <v>3073</v>
      </c>
      <c r="I3076" s="103" t="s">
        <v>78</v>
      </c>
      <c r="J3076" s="85">
        <f t="shared" si="95"/>
        <v>3073</v>
      </c>
      <c r="K3076" s="85">
        <f t="shared" ref="K3076:K3139" si="96">COUNTIF($D$4:$D$889,D3076)</f>
        <v>0</v>
      </c>
    </row>
    <row r="3077" spans="1:11" ht="15.75">
      <c r="A3077" s="100">
        <v>3074</v>
      </c>
      <c r="I3077" s="103" t="s">
        <v>78</v>
      </c>
      <c r="J3077" s="85">
        <f t="shared" ref="J3077:J3140" si="97">IF(H3077&lt;&gt;H3076,1,J3076+1)</f>
        <v>3074</v>
      </c>
      <c r="K3077" s="85">
        <f t="shared" si="96"/>
        <v>0</v>
      </c>
    </row>
    <row r="3078" spans="1:11" ht="15.75">
      <c r="A3078" s="100">
        <v>3075</v>
      </c>
      <c r="I3078" s="103" t="s">
        <v>78</v>
      </c>
      <c r="J3078" s="85">
        <f t="shared" si="97"/>
        <v>3075</v>
      </c>
      <c r="K3078" s="85">
        <f t="shared" si="96"/>
        <v>0</v>
      </c>
    </row>
    <row r="3079" spans="1:11" ht="15.75">
      <c r="A3079" s="100">
        <v>3076</v>
      </c>
      <c r="I3079" s="103" t="s">
        <v>78</v>
      </c>
      <c r="J3079" s="85">
        <f t="shared" si="97"/>
        <v>3076</v>
      </c>
      <c r="K3079" s="85">
        <f t="shared" si="96"/>
        <v>0</v>
      </c>
    </row>
    <row r="3080" spans="1:11" ht="15.75">
      <c r="A3080" s="100">
        <v>3077</v>
      </c>
      <c r="I3080" s="103" t="s">
        <v>78</v>
      </c>
      <c r="J3080" s="85">
        <f t="shared" si="97"/>
        <v>3077</v>
      </c>
      <c r="K3080" s="85">
        <f t="shared" si="96"/>
        <v>0</v>
      </c>
    </row>
    <row r="3081" spans="1:11" ht="15.75">
      <c r="A3081" s="100">
        <v>3078</v>
      </c>
      <c r="I3081" s="103" t="s">
        <v>78</v>
      </c>
      <c r="J3081" s="85">
        <f t="shared" si="97"/>
        <v>3078</v>
      </c>
      <c r="K3081" s="85">
        <f t="shared" si="96"/>
        <v>0</v>
      </c>
    </row>
    <row r="3082" spans="1:11" ht="15.75">
      <c r="A3082" s="100">
        <v>3079</v>
      </c>
      <c r="I3082" s="103" t="s">
        <v>78</v>
      </c>
      <c r="J3082" s="85">
        <f t="shared" si="97"/>
        <v>3079</v>
      </c>
      <c r="K3082" s="85">
        <f t="shared" si="96"/>
        <v>0</v>
      </c>
    </row>
    <row r="3083" spans="1:11" ht="15.75">
      <c r="A3083" s="100">
        <v>3080</v>
      </c>
      <c r="I3083" s="103" t="s">
        <v>78</v>
      </c>
      <c r="J3083" s="85">
        <f t="shared" si="97"/>
        <v>3080</v>
      </c>
      <c r="K3083" s="85">
        <f t="shared" si="96"/>
        <v>0</v>
      </c>
    </row>
    <row r="3084" spans="1:11" ht="15.75">
      <c r="A3084" s="100">
        <v>3081</v>
      </c>
      <c r="I3084" s="103" t="s">
        <v>78</v>
      </c>
      <c r="J3084" s="85">
        <f t="shared" si="97"/>
        <v>3081</v>
      </c>
      <c r="K3084" s="85">
        <f t="shared" si="96"/>
        <v>0</v>
      </c>
    </row>
    <row r="3085" spans="1:11" ht="15.75">
      <c r="A3085" s="100">
        <v>3082</v>
      </c>
      <c r="I3085" s="103" t="s">
        <v>78</v>
      </c>
      <c r="J3085" s="85">
        <f t="shared" si="97"/>
        <v>3082</v>
      </c>
      <c r="K3085" s="85">
        <f t="shared" si="96"/>
        <v>0</v>
      </c>
    </row>
    <row r="3086" spans="1:11" ht="15.75">
      <c r="A3086" s="100">
        <v>3083</v>
      </c>
      <c r="I3086" s="103" t="s">
        <v>78</v>
      </c>
      <c r="J3086" s="85">
        <f t="shared" si="97"/>
        <v>3083</v>
      </c>
      <c r="K3086" s="85">
        <f t="shared" si="96"/>
        <v>0</v>
      </c>
    </row>
    <row r="3087" spans="1:11" ht="15.75">
      <c r="A3087" s="100">
        <v>3084</v>
      </c>
      <c r="I3087" s="103" t="s">
        <v>78</v>
      </c>
      <c r="J3087" s="85">
        <f t="shared" si="97"/>
        <v>3084</v>
      </c>
      <c r="K3087" s="85">
        <f t="shared" si="96"/>
        <v>0</v>
      </c>
    </row>
    <row r="3088" spans="1:11" ht="15.75">
      <c r="A3088" s="100">
        <v>3085</v>
      </c>
      <c r="I3088" s="103" t="s">
        <v>78</v>
      </c>
      <c r="J3088" s="85">
        <f t="shared" si="97"/>
        <v>3085</v>
      </c>
      <c r="K3088" s="85">
        <f t="shared" si="96"/>
        <v>0</v>
      </c>
    </row>
    <row r="3089" spans="1:11" ht="15.75">
      <c r="A3089" s="100">
        <v>3086</v>
      </c>
      <c r="I3089" s="103" t="s">
        <v>78</v>
      </c>
      <c r="J3089" s="85">
        <f t="shared" si="97"/>
        <v>3086</v>
      </c>
      <c r="K3089" s="85">
        <f t="shared" si="96"/>
        <v>0</v>
      </c>
    </row>
    <row r="3090" spans="1:11" ht="15.75">
      <c r="A3090" s="100">
        <v>3087</v>
      </c>
      <c r="I3090" s="103" t="s">
        <v>78</v>
      </c>
      <c r="J3090" s="85">
        <f t="shared" si="97"/>
        <v>3087</v>
      </c>
      <c r="K3090" s="85">
        <f t="shared" si="96"/>
        <v>0</v>
      </c>
    </row>
    <row r="3091" spans="1:11" ht="15.75">
      <c r="A3091" s="100">
        <v>3088</v>
      </c>
      <c r="I3091" s="103" t="s">
        <v>78</v>
      </c>
      <c r="J3091" s="85">
        <f t="shared" si="97"/>
        <v>3088</v>
      </c>
      <c r="K3091" s="85">
        <f t="shared" si="96"/>
        <v>0</v>
      </c>
    </row>
    <row r="3092" spans="1:11" ht="15.75">
      <c r="A3092" s="100">
        <v>3089</v>
      </c>
      <c r="I3092" s="103" t="s">
        <v>78</v>
      </c>
      <c r="J3092" s="85">
        <f t="shared" si="97"/>
        <v>3089</v>
      </c>
      <c r="K3092" s="85">
        <f t="shared" si="96"/>
        <v>0</v>
      </c>
    </row>
    <row r="3093" spans="1:11" ht="15.75">
      <c r="A3093" s="100">
        <v>3090</v>
      </c>
      <c r="I3093" s="103" t="s">
        <v>78</v>
      </c>
      <c r="J3093" s="85">
        <f t="shared" si="97"/>
        <v>3090</v>
      </c>
      <c r="K3093" s="85">
        <f t="shared" si="96"/>
        <v>0</v>
      </c>
    </row>
    <row r="3094" spans="1:11" ht="15.75">
      <c r="A3094" s="100">
        <v>3091</v>
      </c>
      <c r="I3094" s="103" t="s">
        <v>78</v>
      </c>
      <c r="J3094" s="85">
        <f t="shared" si="97"/>
        <v>3091</v>
      </c>
      <c r="K3094" s="85">
        <f t="shared" si="96"/>
        <v>0</v>
      </c>
    </row>
    <row r="3095" spans="1:11" ht="15.75">
      <c r="A3095" s="100">
        <v>3092</v>
      </c>
      <c r="I3095" s="103" t="s">
        <v>78</v>
      </c>
      <c r="J3095" s="85">
        <f t="shared" si="97"/>
        <v>3092</v>
      </c>
      <c r="K3095" s="85">
        <f t="shared" si="96"/>
        <v>0</v>
      </c>
    </row>
    <row r="3096" spans="1:11" ht="15.75">
      <c r="A3096" s="100">
        <v>3093</v>
      </c>
      <c r="I3096" s="103" t="s">
        <v>78</v>
      </c>
      <c r="J3096" s="85">
        <f t="shared" si="97"/>
        <v>3093</v>
      </c>
      <c r="K3096" s="85">
        <f t="shared" si="96"/>
        <v>0</v>
      </c>
    </row>
    <row r="3097" spans="1:11" ht="15.75">
      <c r="A3097" s="100">
        <v>3094</v>
      </c>
      <c r="I3097" s="103" t="s">
        <v>78</v>
      </c>
      <c r="J3097" s="85">
        <f t="shared" si="97"/>
        <v>3094</v>
      </c>
      <c r="K3097" s="85">
        <f t="shared" si="96"/>
        <v>0</v>
      </c>
    </row>
    <row r="3098" spans="1:11" ht="15.75">
      <c r="A3098" s="100">
        <v>3095</v>
      </c>
      <c r="I3098" s="103" t="s">
        <v>78</v>
      </c>
      <c r="J3098" s="85">
        <f t="shared" si="97"/>
        <v>3095</v>
      </c>
      <c r="K3098" s="85">
        <f t="shared" si="96"/>
        <v>0</v>
      </c>
    </row>
    <row r="3099" spans="1:11" ht="15.75">
      <c r="A3099" s="100">
        <v>3096</v>
      </c>
      <c r="I3099" s="103" t="s">
        <v>78</v>
      </c>
      <c r="J3099" s="85">
        <f t="shared" si="97"/>
        <v>3096</v>
      </c>
      <c r="K3099" s="85">
        <f t="shared" si="96"/>
        <v>0</v>
      </c>
    </row>
    <row r="3100" spans="1:11" ht="15.75">
      <c r="A3100" s="100">
        <v>3097</v>
      </c>
      <c r="I3100" s="103" t="s">
        <v>78</v>
      </c>
      <c r="J3100" s="85">
        <f t="shared" si="97"/>
        <v>3097</v>
      </c>
      <c r="K3100" s="85">
        <f t="shared" si="96"/>
        <v>0</v>
      </c>
    </row>
    <row r="3101" spans="1:11" ht="15.75">
      <c r="A3101" s="100">
        <v>3098</v>
      </c>
      <c r="I3101" s="103" t="s">
        <v>78</v>
      </c>
      <c r="J3101" s="85">
        <f t="shared" si="97"/>
        <v>3098</v>
      </c>
      <c r="K3101" s="85">
        <f t="shared" si="96"/>
        <v>0</v>
      </c>
    </row>
    <row r="3102" spans="1:11" ht="15.75">
      <c r="A3102" s="100">
        <v>3099</v>
      </c>
      <c r="I3102" s="103" t="s">
        <v>78</v>
      </c>
      <c r="J3102" s="85">
        <f t="shared" si="97"/>
        <v>3099</v>
      </c>
      <c r="K3102" s="85">
        <f t="shared" si="96"/>
        <v>0</v>
      </c>
    </row>
    <row r="3103" spans="1:11" ht="15.75">
      <c r="A3103" s="100">
        <v>3100</v>
      </c>
      <c r="I3103" s="103" t="s">
        <v>78</v>
      </c>
      <c r="J3103" s="85">
        <f t="shared" si="97"/>
        <v>3100</v>
      </c>
      <c r="K3103" s="85">
        <f t="shared" si="96"/>
        <v>0</v>
      </c>
    </row>
    <row r="3104" spans="1:11" ht="15.75">
      <c r="A3104" s="100">
        <v>3101</v>
      </c>
      <c r="I3104" s="103" t="s">
        <v>78</v>
      </c>
      <c r="J3104" s="85">
        <f t="shared" si="97"/>
        <v>3101</v>
      </c>
      <c r="K3104" s="85">
        <f t="shared" si="96"/>
        <v>0</v>
      </c>
    </row>
    <row r="3105" spans="1:11" ht="15.75">
      <c r="A3105" s="100">
        <v>3102</v>
      </c>
      <c r="I3105" s="103" t="s">
        <v>78</v>
      </c>
      <c r="J3105" s="85">
        <f t="shared" si="97"/>
        <v>3102</v>
      </c>
      <c r="K3105" s="85">
        <f t="shared" si="96"/>
        <v>0</v>
      </c>
    </row>
    <row r="3106" spans="1:11" ht="15.75">
      <c r="A3106" s="100">
        <v>3103</v>
      </c>
      <c r="I3106" s="103" t="s">
        <v>78</v>
      </c>
      <c r="J3106" s="85">
        <f t="shared" si="97"/>
        <v>3103</v>
      </c>
      <c r="K3106" s="85">
        <f t="shared" si="96"/>
        <v>0</v>
      </c>
    </row>
    <row r="3107" spans="1:11" ht="15.75">
      <c r="A3107" s="100">
        <v>3104</v>
      </c>
      <c r="I3107" s="103" t="s">
        <v>78</v>
      </c>
      <c r="J3107" s="85">
        <f t="shared" si="97"/>
        <v>3104</v>
      </c>
      <c r="K3107" s="85">
        <f t="shared" si="96"/>
        <v>0</v>
      </c>
    </row>
    <row r="3108" spans="1:11" ht="15.75">
      <c r="A3108" s="100">
        <v>3105</v>
      </c>
      <c r="I3108" s="103" t="s">
        <v>78</v>
      </c>
      <c r="J3108" s="85">
        <f t="shared" si="97"/>
        <v>3105</v>
      </c>
      <c r="K3108" s="85">
        <f t="shared" si="96"/>
        <v>0</v>
      </c>
    </row>
    <row r="3109" spans="1:11" ht="15.75">
      <c r="A3109" s="100">
        <v>3106</v>
      </c>
      <c r="I3109" s="103" t="s">
        <v>78</v>
      </c>
      <c r="J3109" s="85">
        <f t="shared" si="97"/>
        <v>3106</v>
      </c>
      <c r="K3109" s="85">
        <f t="shared" si="96"/>
        <v>0</v>
      </c>
    </row>
    <row r="3110" spans="1:11" ht="15.75">
      <c r="A3110" s="100">
        <v>3107</v>
      </c>
      <c r="I3110" s="103" t="s">
        <v>78</v>
      </c>
      <c r="J3110" s="85">
        <f t="shared" si="97"/>
        <v>3107</v>
      </c>
      <c r="K3110" s="85">
        <f t="shared" si="96"/>
        <v>0</v>
      </c>
    </row>
    <row r="3111" spans="1:11" ht="15.75">
      <c r="A3111" s="100">
        <v>3108</v>
      </c>
      <c r="I3111" s="103" t="s">
        <v>78</v>
      </c>
      <c r="J3111" s="85">
        <f t="shared" si="97"/>
        <v>3108</v>
      </c>
      <c r="K3111" s="85">
        <f t="shared" si="96"/>
        <v>0</v>
      </c>
    </row>
    <row r="3112" spans="1:11" ht="15.75">
      <c r="A3112" s="100">
        <v>3109</v>
      </c>
      <c r="I3112" s="103" t="s">
        <v>78</v>
      </c>
      <c r="J3112" s="85">
        <f t="shared" si="97"/>
        <v>3109</v>
      </c>
      <c r="K3112" s="85">
        <f t="shared" si="96"/>
        <v>0</v>
      </c>
    </row>
    <row r="3113" spans="1:11" ht="15.75">
      <c r="A3113" s="100">
        <v>3110</v>
      </c>
      <c r="I3113" s="103" t="s">
        <v>78</v>
      </c>
      <c r="J3113" s="85">
        <f t="shared" si="97"/>
        <v>3110</v>
      </c>
      <c r="K3113" s="85">
        <f t="shared" si="96"/>
        <v>0</v>
      </c>
    </row>
    <row r="3114" spans="1:11" ht="15.75">
      <c r="A3114" s="100">
        <v>3111</v>
      </c>
      <c r="I3114" s="103" t="s">
        <v>78</v>
      </c>
      <c r="J3114" s="85">
        <f t="shared" si="97"/>
        <v>3111</v>
      </c>
      <c r="K3114" s="85">
        <f t="shared" si="96"/>
        <v>0</v>
      </c>
    </row>
    <row r="3115" spans="1:11" ht="15.75">
      <c r="A3115" s="100">
        <v>3112</v>
      </c>
      <c r="I3115" s="103" t="s">
        <v>78</v>
      </c>
      <c r="J3115" s="85">
        <f t="shared" si="97"/>
        <v>3112</v>
      </c>
      <c r="K3115" s="85">
        <f t="shared" si="96"/>
        <v>0</v>
      </c>
    </row>
    <row r="3116" spans="1:11" ht="15.75">
      <c r="A3116" s="100">
        <v>3113</v>
      </c>
      <c r="I3116" s="103" t="s">
        <v>78</v>
      </c>
      <c r="J3116" s="85">
        <f t="shared" si="97"/>
        <v>3113</v>
      </c>
      <c r="K3116" s="85">
        <f t="shared" si="96"/>
        <v>0</v>
      </c>
    </row>
    <row r="3117" spans="1:11" ht="15.75">
      <c r="A3117" s="100">
        <v>3114</v>
      </c>
      <c r="I3117" s="103" t="s">
        <v>78</v>
      </c>
      <c r="J3117" s="85">
        <f t="shared" si="97"/>
        <v>3114</v>
      </c>
      <c r="K3117" s="85">
        <f t="shared" si="96"/>
        <v>0</v>
      </c>
    </row>
    <row r="3118" spans="1:11" ht="15.75">
      <c r="A3118" s="100">
        <v>3115</v>
      </c>
      <c r="I3118" s="103" t="s">
        <v>78</v>
      </c>
      <c r="J3118" s="85">
        <f t="shared" si="97"/>
        <v>3115</v>
      </c>
      <c r="K3118" s="85">
        <f t="shared" si="96"/>
        <v>0</v>
      </c>
    </row>
    <row r="3119" spans="1:11" ht="15.75">
      <c r="A3119" s="100">
        <v>3116</v>
      </c>
      <c r="I3119" s="103" t="s">
        <v>78</v>
      </c>
      <c r="J3119" s="85">
        <f t="shared" si="97"/>
        <v>3116</v>
      </c>
      <c r="K3119" s="85">
        <f t="shared" si="96"/>
        <v>0</v>
      </c>
    </row>
    <row r="3120" spans="1:11" ht="15.75">
      <c r="A3120" s="100">
        <v>3117</v>
      </c>
      <c r="I3120" s="103" t="s">
        <v>78</v>
      </c>
      <c r="J3120" s="85">
        <f t="shared" si="97"/>
        <v>3117</v>
      </c>
      <c r="K3120" s="85">
        <f t="shared" si="96"/>
        <v>0</v>
      </c>
    </row>
    <row r="3121" spans="1:11" ht="15.75">
      <c r="A3121" s="100">
        <v>3118</v>
      </c>
      <c r="I3121" s="103" t="s">
        <v>78</v>
      </c>
      <c r="J3121" s="85">
        <f t="shared" si="97"/>
        <v>3118</v>
      </c>
      <c r="K3121" s="85">
        <f t="shared" si="96"/>
        <v>0</v>
      </c>
    </row>
    <row r="3122" spans="1:11" ht="15.75">
      <c r="A3122" s="100">
        <v>3119</v>
      </c>
      <c r="I3122" s="103" t="s">
        <v>78</v>
      </c>
      <c r="J3122" s="85">
        <f t="shared" si="97"/>
        <v>3119</v>
      </c>
      <c r="K3122" s="85">
        <f t="shared" si="96"/>
        <v>0</v>
      </c>
    </row>
    <row r="3123" spans="1:11" ht="15.75">
      <c r="A3123" s="100">
        <v>3120</v>
      </c>
      <c r="I3123" s="103" t="s">
        <v>78</v>
      </c>
      <c r="J3123" s="85">
        <f t="shared" si="97"/>
        <v>3120</v>
      </c>
      <c r="K3123" s="85">
        <f t="shared" si="96"/>
        <v>0</v>
      </c>
    </row>
    <row r="3124" spans="1:11" ht="15.75">
      <c r="A3124" s="100">
        <v>3121</v>
      </c>
      <c r="I3124" s="103" t="s">
        <v>78</v>
      </c>
      <c r="J3124" s="85">
        <f t="shared" si="97"/>
        <v>3121</v>
      </c>
      <c r="K3124" s="85">
        <f t="shared" si="96"/>
        <v>0</v>
      </c>
    </row>
    <row r="3125" spans="1:11" ht="15.75">
      <c r="A3125" s="100">
        <v>3122</v>
      </c>
      <c r="I3125" s="103" t="s">
        <v>78</v>
      </c>
      <c r="J3125" s="85">
        <f t="shared" si="97"/>
        <v>3122</v>
      </c>
      <c r="K3125" s="85">
        <f t="shared" si="96"/>
        <v>0</v>
      </c>
    </row>
    <row r="3126" spans="1:11" ht="15.75">
      <c r="A3126" s="100">
        <v>3123</v>
      </c>
      <c r="I3126" s="103" t="s">
        <v>78</v>
      </c>
      <c r="J3126" s="85">
        <f t="shared" si="97"/>
        <v>3123</v>
      </c>
      <c r="K3126" s="85">
        <f t="shared" si="96"/>
        <v>0</v>
      </c>
    </row>
    <row r="3127" spans="1:11" ht="15.75">
      <c r="A3127" s="100">
        <v>3124</v>
      </c>
      <c r="I3127" s="103" t="s">
        <v>78</v>
      </c>
      <c r="J3127" s="85">
        <f t="shared" si="97"/>
        <v>3124</v>
      </c>
      <c r="K3127" s="85">
        <f t="shared" si="96"/>
        <v>0</v>
      </c>
    </row>
    <row r="3128" spans="1:11" ht="15.75">
      <c r="A3128" s="100">
        <v>3125</v>
      </c>
      <c r="I3128" s="103" t="s">
        <v>78</v>
      </c>
      <c r="J3128" s="85">
        <f t="shared" si="97"/>
        <v>3125</v>
      </c>
      <c r="K3128" s="85">
        <f t="shared" si="96"/>
        <v>0</v>
      </c>
    </row>
    <row r="3129" spans="1:11" ht="15.75">
      <c r="A3129" s="100">
        <v>3126</v>
      </c>
      <c r="I3129" s="103" t="s">
        <v>78</v>
      </c>
      <c r="J3129" s="85">
        <f t="shared" si="97"/>
        <v>3126</v>
      </c>
      <c r="K3129" s="85">
        <f t="shared" si="96"/>
        <v>0</v>
      </c>
    </row>
    <row r="3130" spans="1:11" ht="15.75">
      <c r="A3130" s="100">
        <v>3127</v>
      </c>
      <c r="I3130" s="103" t="s">
        <v>78</v>
      </c>
      <c r="J3130" s="85">
        <f t="shared" si="97"/>
        <v>3127</v>
      </c>
      <c r="K3130" s="85">
        <f t="shared" si="96"/>
        <v>0</v>
      </c>
    </row>
    <row r="3131" spans="1:11" ht="15.75">
      <c r="A3131" s="100">
        <v>3128</v>
      </c>
      <c r="I3131" s="103" t="s">
        <v>78</v>
      </c>
      <c r="J3131" s="85">
        <f t="shared" si="97"/>
        <v>3128</v>
      </c>
      <c r="K3131" s="85">
        <f t="shared" si="96"/>
        <v>0</v>
      </c>
    </row>
    <row r="3132" spans="1:11" ht="15.75">
      <c r="A3132" s="100">
        <v>3129</v>
      </c>
      <c r="I3132" s="103" t="s">
        <v>78</v>
      </c>
      <c r="J3132" s="85">
        <f t="shared" si="97"/>
        <v>3129</v>
      </c>
      <c r="K3132" s="85">
        <f t="shared" si="96"/>
        <v>0</v>
      </c>
    </row>
    <row r="3133" spans="1:11" ht="15.75">
      <c r="A3133" s="100">
        <v>3130</v>
      </c>
      <c r="I3133" s="103" t="s">
        <v>78</v>
      </c>
      <c r="J3133" s="85">
        <f t="shared" si="97"/>
        <v>3130</v>
      </c>
      <c r="K3133" s="85">
        <f t="shared" si="96"/>
        <v>0</v>
      </c>
    </row>
    <row r="3134" spans="1:11" ht="15.75">
      <c r="A3134" s="100">
        <v>3131</v>
      </c>
      <c r="I3134" s="103" t="s">
        <v>78</v>
      </c>
      <c r="J3134" s="85">
        <f t="shared" si="97"/>
        <v>3131</v>
      </c>
      <c r="K3134" s="85">
        <f t="shared" si="96"/>
        <v>0</v>
      </c>
    </row>
    <row r="3135" spans="1:11" ht="15.75">
      <c r="A3135" s="100">
        <v>3132</v>
      </c>
      <c r="I3135" s="103" t="s">
        <v>78</v>
      </c>
      <c r="J3135" s="85">
        <f t="shared" si="97"/>
        <v>3132</v>
      </c>
      <c r="K3135" s="85">
        <f t="shared" si="96"/>
        <v>0</v>
      </c>
    </row>
    <row r="3136" spans="1:11" ht="15.75">
      <c r="A3136" s="100">
        <v>3133</v>
      </c>
      <c r="I3136" s="103" t="s">
        <v>78</v>
      </c>
      <c r="J3136" s="85">
        <f t="shared" si="97"/>
        <v>3133</v>
      </c>
      <c r="K3136" s="85">
        <f t="shared" si="96"/>
        <v>0</v>
      </c>
    </row>
    <row r="3137" spans="1:11" ht="15.75">
      <c r="A3137" s="100">
        <v>3134</v>
      </c>
      <c r="I3137" s="103" t="s">
        <v>78</v>
      </c>
      <c r="J3137" s="85">
        <f t="shared" si="97"/>
        <v>3134</v>
      </c>
      <c r="K3137" s="85">
        <f t="shared" si="96"/>
        <v>0</v>
      </c>
    </row>
    <row r="3138" spans="1:11" ht="15.75">
      <c r="A3138" s="100">
        <v>3135</v>
      </c>
      <c r="I3138" s="103" t="s">
        <v>78</v>
      </c>
      <c r="J3138" s="85">
        <f t="shared" si="97"/>
        <v>3135</v>
      </c>
      <c r="K3138" s="85">
        <f t="shared" si="96"/>
        <v>0</v>
      </c>
    </row>
    <row r="3139" spans="1:11" ht="15.75">
      <c r="A3139" s="100">
        <v>3136</v>
      </c>
      <c r="I3139" s="103" t="s">
        <v>78</v>
      </c>
      <c r="J3139" s="85">
        <f t="shared" si="97"/>
        <v>3136</v>
      </c>
      <c r="K3139" s="85">
        <f t="shared" si="96"/>
        <v>0</v>
      </c>
    </row>
    <row r="3140" spans="1:11" ht="15.75">
      <c r="A3140" s="100">
        <v>3137</v>
      </c>
      <c r="I3140" s="103" t="s">
        <v>78</v>
      </c>
      <c r="J3140" s="85">
        <f t="shared" si="97"/>
        <v>3137</v>
      </c>
      <c r="K3140" s="85">
        <f t="shared" ref="K3140:K3203" si="98">COUNTIF($D$4:$D$889,D3140)</f>
        <v>0</v>
      </c>
    </row>
    <row r="3141" spans="1:11" ht="15.75">
      <c r="A3141" s="100">
        <v>3138</v>
      </c>
      <c r="I3141" s="103" t="s">
        <v>78</v>
      </c>
      <c r="J3141" s="85">
        <f t="shared" ref="J3141:J3204" si="99">IF(H3141&lt;&gt;H3140,1,J3140+1)</f>
        <v>3138</v>
      </c>
      <c r="K3141" s="85">
        <f t="shared" si="98"/>
        <v>0</v>
      </c>
    </row>
    <row r="3142" spans="1:11" ht="15.75">
      <c r="A3142" s="100">
        <v>3139</v>
      </c>
      <c r="I3142" s="103" t="s">
        <v>78</v>
      </c>
      <c r="J3142" s="85">
        <f t="shared" si="99"/>
        <v>3139</v>
      </c>
      <c r="K3142" s="85">
        <f t="shared" si="98"/>
        <v>0</v>
      </c>
    </row>
    <row r="3143" spans="1:11" ht="15.75">
      <c r="A3143" s="100">
        <v>3140</v>
      </c>
      <c r="I3143" s="103" t="s">
        <v>78</v>
      </c>
      <c r="J3143" s="85">
        <f t="shared" si="99"/>
        <v>3140</v>
      </c>
      <c r="K3143" s="85">
        <f t="shared" si="98"/>
        <v>0</v>
      </c>
    </row>
    <row r="3144" spans="1:11" ht="15.75">
      <c r="A3144" s="100">
        <v>3141</v>
      </c>
      <c r="I3144" s="103" t="s">
        <v>78</v>
      </c>
      <c r="J3144" s="85">
        <f t="shared" si="99"/>
        <v>3141</v>
      </c>
      <c r="K3144" s="85">
        <f t="shared" si="98"/>
        <v>0</v>
      </c>
    </row>
    <row r="3145" spans="1:11" ht="15.75">
      <c r="A3145" s="100">
        <v>3142</v>
      </c>
      <c r="I3145" s="103" t="s">
        <v>78</v>
      </c>
      <c r="J3145" s="85">
        <f t="shared" si="99"/>
        <v>3142</v>
      </c>
      <c r="K3145" s="85">
        <f t="shared" si="98"/>
        <v>0</v>
      </c>
    </row>
    <row r="3146" spans="1:11" ht="15.75">
      <c r="A3146" s="100">
        <v>3143</v>
      </c>
      <c r="I3146" s="103" t="s">
        <v>78</v>
      </c>
      <c r="J3146" s="85">
        <f t="shared" si="99"/>
        <v>3143</v>
      </c>
      <c r="K3146" s="85">
        <f t="shared" si="98"/>
        <v>0</v>
      </c>
    </row>
    <row r="3147" spans="1:11" ht="15.75">
      <c r="A3147" s="100">
        <v>3144</v>
      </c>
      <c r="I3147" s="103" t="s">
        <v>78</v>
      </c>
      <c r="J3147" s="85">
        <f t="shared" si="99"/>
        <v>3144</v>
      </c>
      <c r="K3147" s="85">
        <f t="shared" si="98"/>
        <v>0</v>
      </c>
    </row>
    <row r="3148" spans="1:11" ht="15.75">
      <c r="A3148" s="100">
        <v>3145</v>
      </c>
      <c r="I3148" s="103" t="s">
        <v>78</v>
      </c>
      <c r="J3148" s="85">
        <f t="shared" si="99"/>
        <v>3145</v>
      </c>
      <c r="K3148" s="85">
        <f t="shared" si="98"/>
        <v>0</v>
      </c>
    </row>
    <row r="3149" spans="1:11" ht="15.75">
      <c r="A3149" s="100">
        <v>3146</v>
      </c>
      <c r="I3149" s="103" t="s">
        <v>78</v>
      </c>
      <c r="J3149" s="85">
        <f t="shared" si="99"/>
        <v>3146</v>
      </c>
      <c r="K3149" s="85">
        <f t="shared" si="98"/>
        <v>0</v>
      </c>
    </row>
    <row r="3150" spans="1:11" ht="15.75">
      <c r="A3150" s="100">
        <v>3147</v>
      </c>
      <c r="I3150" s="103" t="s">
        <v>78</v>
      </c>
      <c r="J3150" s="85">
        <f t="shared" si="99"/>
        <v>3147</v>
      </c>
      <c r="K3150" s="85">
        <f t="shared" si="98"/>
        <v>0</v>
      </c>
    </row>
    <row r="3151" spans="1:11" ht="15.75">
      <c r="A3151" s="100">
        <v>3148</v>
      </c>
      <c r="I3151" s="103" t="s">
        <v>78</v>
      </c>
      <c r="J3151" s="85">
        <f t="shared" si="99"/>
        <v>3148</v>
      </c>
      <c r="K3151" s="85">
        <f t="shared" si="98"/>
        <v>0</v>
      </c>
    </row>
    <row r="3152" spans="1:11" ht="15.75">
      <c r="A3152" s="100">
        <v>3149</v>
      </c>
      <c r="I3152" s="103" t="s">
        <v>78</v>
      </c>
      <c r="J3152" s="85">
        <f t="shared" si="99"/>
        <v>3149</v>
      </c>
      <c r="K3152" s="85">
        <f t="shared" si="98"/>
        <v>0</v>
      </c>
    </row>
    <row r="3153" spans="1:11" ht="15.75">
      <c r="A3153" s="100">
        <v>3150</v>
      </c>
      <c r="I3153" s="103" t="s">
        <v>78</v>
      </c>
      <c r="J3153" s="85">
        <f t="shared" si="99"/>
        <v>3150</v>
      </c>
      <c r="K3153" s="85">
        <f t="shared" si="98"/>
        <v>0</v>
      </c>
    </row>
    <row r="3154" spans="1:11" ht="15.75">
      <c r="A3154" s="100">
        <v>3151</v>
      </c>
      <c r="I3154" s="103" t="s">
        <v>78</v>
      </c>
      <c r="J3154" s="85">
        <f t="shared" si="99"/>
        <v>3151</v>
      </c>
      <c r="K3154" s="85">
        <f t="shared" si="98"/>
        <v>0</v>
      </c>
    </row>
    <row r="3155" spans="1:11" ht="15.75">
      <c r="A3155" s="100">
        <v>3152</v>
      </c>
      <c r="I3155" s="103" t="s">
        <v>78</v>
      </c>
      <c r="J3155" s="85">
        <f t="shared" si="99"/>
        <v>3152</v>
      </c>
      <c r="K3155" s="85">
        <f t="shared" si="98"/>
        <v>0</v>
      </c>
    </row>
    <row r="3156" spans="1:11" ht="15.75">
      <c r="A3156" s="100">
        <v>3153</v>
      </c>
      <c r="I3156" s="103" t="s">
        <v>78</v>
      </c>
      <c r="J3156" s="85">
        <f t="shared" si="99"/>
        <v>3153</v>
      </c>
      <c r="K3156" s="85">
        <f t="shared" si="98"/>
        <v>0</v>
      </c>
    </row>
    <row r="3157" spans="1:11" ht="15.75">
      <c r="A3157" s="100">
        <v>3154</v>
      </c>
      <c r="I3157" s="103" t="s">
        <v>78</v>
      </c>
      <c r="J3157" s="85">
        <f t="shared" si="99"/>
        <v>3154</v>
      </c>
      <c r="K3157" s="85">
        <f t="shared" si="98"/>
        <v>0</v>
      </c>
    </row>
    <row r="3158" spans="1:11" ht="15.75">
      <c r="A3158" s="100">
        <v>3155</v>
      </c>
      <c r="I3158" s="103" t="s">
        <v>78</v>
      </c>
      <c r="J3158" s="85">
        <f t="shared" si="99"/>
        <v>3155</v>
      </c>
      <c r="K3158" s="85">
        <f t="shared" si="98"/>
        <v>0</v>
      </c>
    </row>
    <row r="3159" spans="1:11" ht="15.75">
      <c r="A3159" s="100">
        <v>3156</v>
      </c>
      <c r="I3159" s="103" t="s">
        <v>78</v>
      </c>
      <c r="J3159" s="85">
        <f t="shared" si="99"/>
        <v>3156</v>
      </c>
      <c r="K3159" s="85">
        <f t="shared" si="98"/>
        <v>0</v>
      </c>
    </row>
    <row r="3160" spans="1:11" ht="15.75">
      <c r="A3160" s="100">
        <v>3157</v>
      </c>
      <c r="I3160" s="103" t="s">
        <v>78</v>
      </c>
      <c r="J3160" s="85">
        <f t="shared" si="99"/>
        <v>3157</v>
      </c>
      <c r="K3160" s="85">
        <f t="shared" si="98"/>
        <v>0</v>
      </c>
    </row>
    <row r="3161" spans="1:11" ht="15.75">
      <c r="A3161" s="100">
        <v>3158</v>
      </c>
      <c r="I3161" s="103" t="s">
        <v>78</v>
      </c>
      <c r="J3161" s="85">
        <f t="shared" si="99"/>
        <v>3158</v>
      </c>
      <c r="K3161" s="85">
        <f t="shared" si="98"/>
        <v>0</v>
      </c>
    </row>
    <row r="3162" spans="1:11" ht="15.75">
      <c r="A3162" s="100">
        <v>3159</v>
      </c>
      <c r="I3162" s="103" t="s">
        <v>78</v>
      </c>
      <c r="J3162" s="85">
        <f t="shared" si="99"/>
        <v>3159</v>
      </c>
      <c r="K3162" s="85">
        <f t="shared" si="98"/>
        <v>0</v>
      </c>
    </row>
    <row r="3163" spans="1:11" ht="15.75">
      <c r="A3163" s="100">
        <v>3160</v>
      </c>
      <c r="I3163" s="103" t="s">
        <v>78</v>
      </c>
      <c r="J3163" s="85">
        <f t="shared" si="99"/>
        <v>3160</v>
      </c>
      <c r="K3163" s="85">
        <f t="shared" si="98"/>
        <v>0</v>
      </c>
    </row>
    <row r="3164" spans="1:11" ht="15.75">
      <c r="A3164" s="100">
        <v>3161</v>
      </c>
      <c r="I3164" s="103" t="s">
        <v>78</v>
      </c>
      <c r="J3164" s="85">
        <f t="shared" si="99"/>
        <v>3161</v>
      </c>
      <c r="K3164" s="85">
        <f t="shared" si="98"/>
        <v>0</v>
      </c>
    </row>
    <row r="3165" spans="1:11" ht="15.75">
      <c r="A3165" s="100">
        <v>3162</v>
      </c>
      <c r="I3165" s="103" t="s">
        <v>78</v>
      </c>
      <c r="J3165" s="85">
        <f t="shared" si="99"/>
        <v>3162</v>
      </c>
      <c r="K3165" s="85">
        <f t="shared" si="98"/>
        <v>0</v>
      </c>
    </row>
    <row r="3166" spans="1:11" ht="15.75">
      <c r="A3166" s="100">
        <v>3163</v>
      </c>
      <c r="I3166" s="103" t="s">
        <v>78</v>
      </c>
      <c r="J3166" s="85">
        <f t="shared" si="99"/>
        <v>3163</v>
      </c>
      <c r="K3166" s="85">
        <f t="shared" si="98"/>
        <v>0</v>
      </c>
    </row>
    <row r="3167" spans="1:11" ht="15.75">
      <c r="A3167" s="100">
        <v>3164</v>
      </c>
      <c r="I3167" s="103" t="s">
        <v>78</v>
      </c>
      <c r="J3167" s="85">
        <f t="shared" si="99"/>
        <v>3164</v>
      </c>
      <c r="K3167" s="85">
        <f t="shared" si="98"/>
        <v>0</v>
      </c>
    </row>
    <row r="3168" spans="1:11" ht="15.75">
      <c r="A3168" s="100">
        <v>3165</v>
      </c>
      <c r="I3168" s="103" t="s">
        <v>78</v>
      </c>
      <c r="J3168" s="85">
        <f t="shared" si="99"/>
        <v>3165</v>
      </c>
      <c r="K3168" s="85">
        <f t="shared" si="98"/>
        <v>0</v>
      </c>
    </row>
    <row r="3169" spans="1:11" ht="15.75">
      <c r="A3169" s="100">
        <v>3166</v>
      </c>
      <c r="I3169" s="103" t="s">
        <v>78</v>
      </c>
      <c r="J3169" s="85">
        <f t="shared" si="99"/>
        <v>3166</v>
      </c>
      <c r="K3169" s="85">
        <f t="shared" si="98"/>
        <v>0</v>
      </c>
    </row>
    <row r="3170" spans="1:11" ht="15.75">
      <c r="A3170" s="100">
        <v>3167</v>
      </c>
      <c r="I3170" s="103" t="s">
        <v>78</v>
      </c>
      <c r="J3170" s="85">
        <f t="shared" si="99"/>
        <v>3167</v>
      </c>
      <c r="K3170" s="85">
        <f t="shared" si="98"/>
        <v>0</v>
      </c>
    </row>
    <row r="3171" spans="1:11" ht="15.75">
      <c r="A3171" s="100">
        <v>3168</v>
      </c>
      <c r="I3171" s="103" t="s">
        <v>78</v>
      </c>
      <c r="J3171" s="85">
        <f t="shared" si="99"/>
        <v>3168</v>
      </c>
      <c r="K3171" s="85">
        <f t="shared" si="98"/>
        <v>0</v>
      </c>
    </row>
    <row r="3172" spans="1:11" ht="15.75">
      <c r="A3172" s="100">
        <v>3169</v>
      </c>
      <c r="I3172" s="103" t="s">
        <v>78</v>
      </c>
      <c r="J3172" s="85">
        <f t="shared" si="99"/>
        <v>3169</v>
      </c>
      <c r="K3172" s="85">
        <f t="shared" si="98"/>
        <v>0</v>
      </c>
    </row>
    <row r="3173" spans="1:11" ht="15.75">
      <c r="A3173" s="100">
        <v>3170</v>
      </c>
      <c r="I3173" s="103" t="s">
        <v>78</v>
      </c>
      <c r="J3173" s="85">
        <f t="shared" si="99"/>
        <v>3170</v>
      </c>
      <c r="K3173" s="85">
        <f t="shared" si="98"/>
        <v>0</v>
      </c>
    </row>
    <row r="3174" spans="1:11" ht="15.75">
      <c r="A3174" s="100">
        <v>3171</v>
      </c>
      <c r="I3174" s="103" t="s">
        <v>78</v>
      </c>
      <c r="J3174" s="85">
        <f t="shared" si="99"/>
        <v>3171</v>
      </c>
      <c r="K3174" s="85">
        <f t="shared" si="98"/>
        <v>0</v>
      </c>
    </row>
    <row r="3175" spans="1:11" ht="15.75">
      <c r="A3175" s="100">
        <v>3172</v>
      </c>
      <c r="I3175" s="103" t="s">
        <v>78</v>
      </c>
      <c r="J3175" s="85">
        <f t="shared" si="99"/>
        <v>3172</v>
      </c>
      <c r="K3175" s="85">
        <f t="shared" si="98"/>
        <v>0</v>
      </c>
    </row>
    <row r="3176" spans="1:11" ht="15.75">
      <c r="A3176" s="100">
        <v>3173</v>
      </c>
      <c r="I3176" s="103" t="s">
        <v>78</v>
      </c>
      <c r="J3176" s="85">
        <f t="shared" si="99"/>
        <v>3173</v>
      </c>
      <c r="K3176" s="85">
        <f t="shared" si="98"/>
        <v>0</v>
      </c>
    </row>
    <row r="3177" spans="1:11" ht="15.75">
      <c r="A3177" s="100">
        <v>3174</v>
      </c>
      <c r="I3177" s="103" t="s">
        <v>78</v>
      </c>
      <c r="J3177" s="85">
        <f t="shared" si="99"/>
        <v>3174</v>
      </c>
      <c r="K3177" s="85">
        <f t="shared" si="98"/>
        <v>0</v>
      </c>
    </row>
    <row r="3178" spans="1:11" ht="15.75">
      <c r="A3178" s="100">
        <v>3175</v>
      </c>
      <c r="I3178" s="103" t="s">
        <v>78</v>
      </c>
      <c r="J3178" s="85">
        <f t="shared" si="99"/>
        <v>3175</v>
      </c>
      <c r="K3178" s="85">
        <f t="shared" si="98"/>
        <v>0</v>
      </c>
    </row>
    <row r="3179" spans="1:11" ht="15.75">
      <c r="A3179" s="100">
        <v>3176</v>
      </c>
      <c r="I3179" s="103" t="s">
        <v>78</v>
      </c>
      <c r="J3179" s="85">
        <f t="shared" si="99"/>
        <v>3176</v>
      </c>
      <c r="K3179" s="85">
        <f t="shared" si="98"/>
        <v>0</v>
      </c>
    </row>
    <row r="3180" spans="1:11" ht="15.75">
      <c r="A3180" s="100">
        <v>3177</v>
      </c>
      <c r="I3180" s="103" t="s">
        <v>78</v>
      </c>
      <c r="J3180" s="85">
        <f t="shared" si="99"/>
        <v>3177</v>
      </c>
      <c r="K3180" s="85">
        <f t="shared" si="98"/>
        <v>0</v>
      </c>
    </row>
    <row r="3181" spans="1:11" ht="15.75">
      <c r="A3181" s="100">
        <v>3178</v>
      </c>
      <c r="I3181" s="103" t="s">
        <v>78</v>
      </c>
      <c r="J3181" s="85">
        <f t="shared" si="99"/>
        <v>3178</v>
      </c>
      <c r="K3181" s="85">
        <f t="shared" si="98"/>
        <v>0</v>
      </c>
    </row>
    <row r="3182" spans="1:11" ht="15.75">
      <c r="A3182" s="100">
        <v>3179</v>
      </c>
      <c r="I3182" s="103" t="s">
        <v>78</v>
      </c>
      <c r="J3182" s="85">
        <f t="shared" si="99"/>
        <v>3179</v>
      </c>
      <c r="K3182" s="85">
        <f t="shared" si="98"/>
        <v>0</v>
      </c>
    </row>
    <row r="3183" spans="1:11" ht="15.75">
      <c r="A3183" s="100">
        <v>3180</v>
      </c>
      <c r="I3183" s="103" t="s">
        <v>78</v>
      </c>
      <c r="J3183" s="85">
        <f t="shared" si="99"/>
        <v>3180</v>
      </c>
      <c r="K3183" s="85">
        <f t="shared" si="98"/>
        <v>0</v>
      </c>
    </row>
    <row r="3184" spans="1:11" ht="15.75">
      <c r="A3184" s="100">
        <v>3181</v>
      </c>
      <c r="I3184" s="103" t="s">
        <v>78</v>
      </c>
      <c r="J3184" s="85">
        <f t="shared" si="99"/>
        <v>3181</v>
      </c>
      <c r="K3184" s="85">
        <f t="shared" si="98"/>
        <v>0</v>
      </c>
    </row>
    <row r="3185" spans="1:11" ht="15.75">
      <c r="A3185" s="100">
        <v>3182</v>
      </c>
      <c r="I3185" s="103" t="s">
        <v>78</v>
      </c>
      <c r="J3185" s="85">
        <f t="shared" si="99"/>
        <v>3182</v>
      </c>
      <c r="K3185" s="85">
        <f t="shared" si="98"/>
        <v>0</v>
      </c>
    </row>
    <row r="3186" spans="1:11" ht="15.75">
      <c r="A3186" s="100">
        <v>3183</v>
      </c>
      <c r="I3186" s="103" t="s">
        <v>78</v>
      </c>
      <c r="J3186" s="85">
        <f t="shared" si="99"/>
        <v>3183</v>
      </c>
      <c r="K3186" s="85">
        <f t="shared" si="98"/>
        <v>0</v>
      </c>
    </row>
    <row r="3187" spans="1:11" ht="15.75">
      <c r="A3187" s="100">
        <v>3184</v>
      </c>
      <c r="I3187" s="103" t="s">
        <v>78</v>
      </c>
      <c r="J3187" s="85">
        <f t="shared" si="99"/>
        <v>3184</v>
      </c>
      <c r="K3187" s="85">
        <f t="shared" si="98"/>
        <v>0</v>
      </c>
    </row>
    <row r="3188" spans="1:11" ht="15.75">
      <c r="A3188" s="100">
        <v>3185</v>
      </c>
      <c r="I3188" s="103" t="s">
        <v>78</v>
      </c>
      <c r="J3188" s="85">
        <f t="shared" si="99"/>
        <v>3185</v>
      </c>
      <c r="K3188" s="85">
        <f t="shared" si="98"/>
        <v>0</v>
      </c>
    </row>
    <row r="3189" spans="1:11" ht="15.75">
      <c r="A3189" s="100">
        <v>3186</v>
      </c>
      <c r="I3189" s="103" t="s">
        <v>78</v>
      </c>
      <c r="J3189" s="85">
        <f t="shared" si="99"/>
        <v>3186</v>
      </c>
      <c r="K3189" s="85">
        <f t="shared" si="98"/>
        <v>0</v>
      </c>
    </row>
    <row r="3190" spans="1:11" ht="15.75">
      <c r="A3190" s="100">
        <v>3187</v>
      </c>
      <c r="I3190" s="103" t="s">
        <v>78</v>
      </c>
      <c r="J3190" s="85">
        <f t="shared" si="99"/>
        <v>3187</v>
      </c>
      <c r="K3190" s="85">
        <f t="shared" si="98"/>
        <v>0</v>
      </c>
    </row>
    <row r="3191" spans="1:11" ht="15.75">
      <c r="A3191" s="100">
        <v>3188</v>
      </c>
      <c r="I3191" s="103" t="s">
        <v>78</v>
      </c>
      <c r="J3191" s="85">
        <f t="shared" si="99"/>
        <v>3188</v>
      </c>
      <c r="K3191" s="85">
        <f t="shared" si="98"/>
        <v>0</v>
      </c>
    </row>
    <row r="3192" spans="1:11" ht="15.75">
      <c r="A3192" s="100">
        <v>3189</v>
      </c>
      <c r="I3192" s="103" t="s">
        <v>78</v>
      </c>
      <c r="J3192" s="85">
        <f t="shared" si="99"/>
        <v>3189</v>
      </c>
      <c r="K3192" s="85">
        <f t="shared" si="98"/>
        <v>0</v>
      </c>
    </row>
    <row r="3193" spans="1:11" ht="15.75">
      <c r="A3193" s="100">
        <v>3190</v>
      </c>
      <c r="I3193" s="103" t="s">
        <v>78</v>
      </c>
      <c r="J3193" s="85">
        <f t="shared" si="99"/>
        <v>3190</v>
      </c>
      <c r="K3193" s="85">
        <f t="shared" si="98"/>
        <v>0</v>
      </c>
    </row>
    <row r="3194" spans="1:11" ht="15.75">
      <c r="A3194" s="100">
        <v>3191</v>
      </c>
      <c r="I3194" s="103" t="s">
        <v>78</v>
      </c>
      <c r="J3194" s="85">
        <f t="shared" si="99"/>
        <v>3191</v>
      </c>
      <c r="K3194" s="85">
        <f t="shared" si="98"/>
        <v>0</v>
      </c>
    </row>
    <row r="3195" spans="1:11" ht="15.75">
      <c r="A3195" s="100">
        <v>3192</v>
      </c>
      <c r="I3195" s="103" t="s">
        <v>78</v>
      </c>
      <c r="J3195" s="85">
        <f t="shared" si="99"/>
        <v>3192</v>
      </c>
      <c r="K3195" s="85">
        <f t="shared" si="98"/>
        <v>0</v>
      </c>
    </row>
    <row r="3196" spans="1:11" ht="15.75">
      <c r="A3196" s="100">
        <v>3193</v>
      </c>
      <c r="I3196" s="103" t="s">
        <v>78</v>
      </c>
      <c r="J3196" s="85">
        <f t="shared" si="99"/>
        <v>3193</v>
      </c>
      <c r="K3196" s="85">
        <f t="shared" si="98"/>
        <v>0</v>
      </c>
    </row>
    <row r="3197" spans="1:11" ht="15.75">
      <c r="A3197" s="100">
        <v>3194</v>
      </c>
      <c r="I3197" s="103" t="s">
        <v>78</v>
      </c>
      <c r="J3197" s="85">
        <f t="shared" si="99"/>
        <v>3194</v>
      </c>
      <c r="K3197" s="85">
        <f t="shared" si="98"/>
        <v>0</v>
      </c>
    </row>
    <row r="3198" spans="1:11" ht="15.75">
      <c r="A3198" s="100">
        <v>3195</v>
      </c>
      <c r="I3198" s="103" t="s">
        <v>78</v>
      </c>
      <c r="J3198" s="85">
        <f t="shared" si="99"/>
        <v>3195</v>
      </c>
      <c r="K3198" s="85">
        <f t="shared" si="98"/>
        <v>0</v>
      </c>
    </row>
    <row r="3199" spans="1:11" ht="15.75">
      <c r="A3199" s="100">
        <v>3196</v>
      </c>
      <c r="I3199" s="103" t="s">
        <v>78</v>
      </c>
      <c r="J3199" s="85">
        <f t="shared" si="99"/>
        <v>3196</v>
      </c>
      <c r="K3199" s="85">
        <f t="shared" si="98"/>
        <v>0</v>
      </c>
    </row>
    <row r="3200" spans="1:11" ht="15.75">
      <c r="A3200" s="100">
        <v>3197</v>
      </c>
      <c r="I3200" s="103" t="s">
        <v>78</v>
      </c>
      <c r="J3200" s="85">
        <f t="shared" si="99"/>
        <v>3197</v>
      </c>
      <c r="K3200" s="85">
        <f t="shared" si="98"/>
        <v>0</v>
      </c>
    </row>
    <row r="3201" spans="1:11" ht="15.75">
      <c r="A3201" s="100">
        <v>3198</v>
      </c>
      <c r="I3201" s="103" t="s">
        <v>78</v>
      </c>
      <c r="J3201" s="85">
        <f t="shared" si="99"/>
        <v>3198</v>
      </c>
      <c r="K3201" s="85">
        <f t="shared" si="98"/>
        <v>0</v>
      </c>
    </row>
    <row r="3202" spans="1:11" ht="15.75">
      <c r="A3202" s="100">
        <v>3199</v>
      </c>
      <c r="I3202" s="103" t="s">
        <v>78</v>
      </c>
      <c r="J3202" s="85">
        <f t="shared" si="99"/>
        <v>3199</v>
      </c>
      <c r="K3202" s="85">
        <f t="shared" si="98"/>
        <v>0</v>
      </c>
    </row>
    <row r="3203" spans="1:11" ht="15.75">
      <c r="A3203" s="100">
        <v>3200</v>
      </c>
      <c r="I3203" s="103" t="s">
        <v>78</v>
      </c>
      <c r="J3203" s="85">
        <f t="shared" si="99"/>
        <v>3200</v>
      </c>
      <c r="K3203" s="85">
        <f t="shared" si="98"/>
        <v>0</v>
      </c>
    </row>
    <row r="3204" spans="1:11" ht="15.75">
      <c r="A3204" s="100">
        <v>3201</v>
      </c>
      <c r="I3204" s="103" t="s">
        <v>78</v>
      </c>
      <c r="J3204" s="85">
        <f t="shared" si="99"/>
        <v>3201</v>
      </c>
      <c r="K3204" s="85">
        <f t="shared" ref="K3204:K3267" si="100">COUNTIF($D$4:$D$889,D3204)</f>
        <v>0</v>
      </c>
    </row>
    <row r="3205" spans="1:11" ht="15.75">
      <c r="A3205" s="100">
        <v>3202</v>
      </c>
      <c r="I3205" s="103" t="s">
        <v>78</v>
      </c>
      <c r="J3205" s="85">
        <f t="shared" ref="J3205:J3268" si="101">IF(H3205&lt;&gt;H3204,1,J3204+1)</f>
        <v>3202</v>
      </c>
      <c r="K3205" s="85">
        <f t="shared" si="100"/>
        <v>0</v>
      </c>
    </row>
    <row r="3206" spans="1:11" ht="15.75">
      <c r="A3206" s="100">
        <v>3203</v>
      </c>
      <c r="I3206" s="103" t="s">
        <v>78</v>
      </c>
      <c r="J3206" s="85">
        <f t="shared" si="101"/>
        <v>3203</v>
      </c>
      <c r="K3206" s="85">
        <f t="shared" si="100"/>
        <v>0</v>
      </c>
    </row>
    <row r="3207" spans="1:11" ht="15.75">
      <c r="A3207" s="100">
        <v>3204</v>
      </c>
      <c r="I3207" s="103" t="s">
        <v>78</v>
      </c>
      <c r="J3207" s="85">
        <f t="shared" si="101"/>
        <v>3204</v>
      </c>
      <c r="K3207" s="85">
        <f t="shared" si="100"/>
        <v>0</v>
      </c>
    </row>
    <row r="3208" spans="1:11" ht="15.75">
      <c r="A3208" s="100">
        <v>3205</v>
      </c>
      <c r="I3208" s="103" t="s">
        <v>78</v>
      </c>
      <c r="J3208" s="85">
        <f t="shared" si="101"/>
        <v>3205</v>
      </c>
      <c r="K3208" s="85">
        <f t="shared" si="100"/>
        <v>0</v>
      </c>
    </row>
    <row r="3209" spans="1:11" ht="15.75">
      <c r="A3209" s="100">
        <v>3206</v>
      </c>
      <c r="I3209" s="103" t="s">
        <v>78</v>
      </c>
      <c r="J3209" s="85">
        <f t="shared" si="101"/>
        <v>3206</v>
      </c>
      <c r="K3209" s="85">
        <f t="shared" si="100"/>
        <v>0</v>
      </c>
    </row>
    <row r="3210" spans="1:11" ht="15.75">
      <c r="A3210" s="100">
        <v>3207</v>
      </c>
      <c r="I3210" s="103" t="s">
        <v>78</v>
      </c>
      <c r="J3210" s="85">
        <f t="shared" si="101"/>
        <v>3207</v>
      </c>
      <c r="K3210" s="85">
        <f t="shared" si="100"/>
        <v>0</v>
      </c>
    </row>
    <row r="3211" spans="1:11" ht="15.75">
      <c r="A3211" s="100">
        <v>3208</v>
      </c>
      <c r="I3211" s="103" t="s">
        <v>78</v>
      </c>
      <c r="J3211" s="85">
        <f t="shared" si="101"/>
        <v>3208</v>
      </c>
      <c r="K3211" s="85">
        <f t="shared" si="100"/>
        <v>0</v>
      </c>
    </row>
    <row r="3212" spans="1:11" ht="15.75">
      <c r="A3212" s="100">
        <v>3209</v>
      </c>
      <c r="I3212" s="103" t="s">
        <v>78</v>
      </c>
      <c r="J3212" s="85">
        <f t="shared" si="101"/>
        <v>3209</v>
      </c>
      <c r="K3212" s="85">
        <f t="shared" si="100"/>
        <v>0</v>
      </c>
    </row>
    <row r="3213" spans="1:11" ht="15.75">
      <c r="A3213" s="100">
        <v>3210</v>
      </c>
      <c r="I3213" s="103" t="s">
        <v>78</v>
      </c>
      <c r="J3213" s="85">
        <f t="shared" si="101"/>
        <v>3210</v>
      </c>
      <c r="K3213" s="85">
        <f t="shared" si="100"/>
        <v>0</v>
      </c>
    </row>
    <row r="3214" spans="1:11" ht="15.75">
      <c r="A3214" s="100">
        <v>3211</v>
      </c>
      <c r="I3214" s="103" t="s">
        <v>78</v>
      </c>
      <c r="J3214" s="85">
        <f t="shared" si="101"/>
        <v>3211</v>
      </c>
      <c r="K3214" s="85">
        <f t="shared" si="100"/>
        <v>0</v>
      </c>
    </row>
    <row r="3215" spans="1:11" ht="15.75">
      <c r="A3215" s="100">
        <v>3212</v>
      </c>
      <c r="I3215" s="103" t="s">
        <v>78</v>
      </c>
      <c r="J3215" s="85">
        <f t="shared" si="101"/>
        <v>3212</v>
      </c>
      <c r="K3215" s="85">
        <f t="shared" si="100"/>
        <v>0</v>
      </c>
    </row>
    <row r="3216" spans="1:11" ht="15.75">
      <c r="A3216" s="100">
        <v>3213</v>
      </c>
      <c r="I3216" s="103" t="s">
        <v>78</v>
      </c>
      <c r="J3216" s="85">
        <f t="shared" si="101"/>
        <v>3213</v>
      </c>
      <c r="K3216" s="85">
        <f t="shared" si="100"/>
        <v>0</v>
      </c>
    </row>
    <row r="3217" spans="1:11" ht="15.75">
      <c r="A3217" s="100">
        <v>3214</v>
      </c>
      <c r="I3217" s="103" t="s">
        <v>78</v>
      </c>
      <c r="J3217" s="85">
        <f t="shared" si="101"/>
        <v>3214</v>
      </c>
      <c r="K3217" s="85">
        <f t="shared" si="100"/>
        <v>0</v>
      </c>
    </row>
    <row r="3218" spans="1:11" ht="15.75">
      <c r="A3218" s="100">
        <v>3215</v>
      </c>
      <c r="I3218" s="103" t="s">
        <v>78</v>
      </c>
      <c r="J3218" s="85">
        <f t="shared" si="101"/>
        <v>3215</v>
      </c>
      <c r="K3218" s="85">
        <f t="shared" si="100"/>
        <v>0</v>
      </c>
    </row>
    <row r="3219" spans="1:11" ht="15.75">
      <c r="A3219" s="100">
        <v>3216</v>
      </c>
      <c r="I3219" s="103" t="s">
        <v>78</v>
      </c>
      <c r="J3219" s="85">
        <f t="shared" si="101"/>
        <v>3216</v>
      </c>
      <c r="K3219" s="85">
        <f t="shared" si="100"/>
        <v>0</v>
      </c>
    </row>
    <row r="3220" spans="1:11" ht="15.75">
      <c r="A3220" s="100">
        <v>3217</v>
      </c>
      <c r="I3220" s="103" t="s">
        <v>78</v>
      </c>
      <c r="J3220" s="85">
        <f t="shared" si="101"/>
        <v>3217</v>
      </c>
      <c r="K3220" s="85">
        <f t="shared" si="100"/>
        <v>0</v>
      </c>
    </row>
    <row r="3221" spans="1:11" ht="15.75">
      <c r="A3221" s="100">
        <v>3218</v>
      </c>
      <c r="I3221" s="103" t="s">
        <v>78</v>
      </c>
      <c r="J3221" s="85">
        <f t="shared" si="101"/>
        <v>3218</v>
      </c>
      <c r="K3221" s="85">
        <f t="shared" si="100"/>
        <v>0</v>
      </c>
    </row>
    <row r="3222" spans="1:11" ht="15.75">
      <c r="A3222" s="100">
        <v>3219</v>
      </c>
      <c r="I3222" s="103" t="s">
        <v>78</v>
      </c>
      <c r="J3222" s="85">
        <f t="shared" si="101"/>
        <v>3219</v>
      </c>
      <c r="K3222" s="85">
        <f t="shared" si="100"/>
        <v>0</v>
      </c>
    </row>
    <row r="3223" spans="1:11" ht="15.75">
      <c r="A3223" s="100">
        <v>3220</v>
      </c>
      <c r="I3223" s="103" t="s">
        <v>78</v>
      </c>
      <c r="J3223" s="85">
        <f t="shared" si="101"/>
        <v>3220</v>
      </c>
      <c r="K3223" s="85">
        <f t="shared" si="100"/>
        <v>0</v>
      </c>
    </row>
    <row r="3224" spans="1:11" ht="15.75">
      <c r="A3224" s="100">
        <v>3221</v>
      </c>
      <c r="I3224" s="103" t="s">
        <v>78</v>
      </c>
      <c r="J3224" s="85">
        <f t="shared" si="101"/>
        <v>3221</v>
      </c>
      <c r="K3224" s="85">
        <f t="shared" si="100"/>
        <v>0</v>
      </c>
    </row>
    <row r="3225" spans="1:11" ht="15.75">
      <c r="A3225" s="100">
        <v>3222</v>
      </c>
      <c r="I3225" s="103" t="s">
        <v>78</v>
      </c>
      <c r="J3225" s="85">
        <f t="shared" si="101"/>
        <v>3222</v>
      </c>
      <c r="K3225" s="85">
        <f t="shared" si="100"/>
        <v>0</v>
      </c>
    </row>
    <row r="3226" spans="1:11" ht="15.75">
      <c r="A3226" s="100">
        <v>3223</v>
      </c>
      <c r="I3226" s="103" t="s">
        <v>78</v>
      </c>
      <c r="J3226" s="85">
        <f t="shared" si="101"/>
        <v>3223</v>
      </c>
      <c r="K3226" s="85">
        <f t="shared" si="100"/>
        <v>0</v>
      </c>
    </row>
    <row r="3227" spans="1:11" ht="15.75">
      <c r="A3227" s="100">
        <v>3224</v>
      </c>
      <c r="I3227" s="103" t="s">
        <v>78</v>
      </c>
      <c r="J3227" s="85">
        <f t="shared" si="101"/>
        <v>3224</v>
      </c>
      <c r="K3227" s="85">
        <f t="shared" si="100"/>
        <v>0</v>
      </c>
    </row>
    <row r="3228" spans="1:11" ht="15.75">
      <c r="A3228" s="100">
        <v>3225</v>
      </c>
      <c r="I3228" s="103" t="s">
        <v>78</v>
      </c>
      <c r="J3228" s="85">
        <f t="shared" si="101"/>
        <v>3225</v>
      </c>
      <c r="K3228" s="85">
        <f t="shared" si="100"/>
        <v>0</v>
      </c>
    </row>
    <row r="3229" spans="1:11" ht="15.75">
      <c r="A3229" s="100">
        <v>3226</v>
      </c>
      <c r="I3229" s="103" t="s">
        <v>78</v>
      </c>
      <c r="J3229" s="85">
        <f t="shared" si="101"/>
        <v>3226</v>
      </c>
      <c r="K3229" s="85">
        <f t="shared" si="100"/>
        <v>0</v>
      </c>
    </row>
    <row r="3230" spans="1:11" ht="15.75">
      <c r="A3230" s="100">
        <v>3227</v>
      </c>
      <c r="I3230" s="103" t="s">
        <v>78</v>
      </c>
      <c r="J3230" s="85">
        <f t="shared" si="101"/>
        <v>3227</v>
      </c>
      <c r="K3230" s="85">
        <f t="shared" si="100"/>
        <v>0</v>
      </c>
    </row>
    <row r="3231" spans="1:11" ht="15.75">
      <c r="A3231" s="100">
        <v>3228</v>
      </c>
      <c r="I3231" s="103" t="s">
        <v>78</v>
      </c>
      <c r="J3231" s="85">
        <f t="shared" si="101"/>
        <v>3228</v>
      </c>
      <c r="K3231" s="85">
        <f t="shared" si="100"/>
        <v>0</v>
      </c>
    </row>
    <row r="3232" spans="1:11" ht="15.75">
      <c r="A3232" s="100">
        <v>3229</v>
      </c>
      <c r="I3232" s="103" t="s">
        <v>78</v>
      </c>
      <c r="J3232" s="85">
        <f t="shared" si="101"/>
        <v>3229</v>
      </c>
      <c r="K3232" s="85">
        <f t="shared" si="100"/>
        <v>0</v>
      </c>
    </row>
    <row r="3233" spans="1:11" ht="15.75">
      <c r="A3233" s="100">
        <v>3230</v>
      </c>
      <c r="D3233" s="104"/>
      <c r="H3233" s="107"/>
      <c r="I3233" s="103" t="s">
        <v>78</v>
      </c>
      <c r="J3233" s="85">
        <f t="shared" si="101"/>
        <v>3230</v>
      </c>
      <c r="K3233" s="85">
        <f t="shared" si="100"/>
        <v>0</v>
      </c>
    </row>
    <row r="3234" spans="1:11" ht="15.75">
      <c r="A3234" s="100">
        <v>3231</v>
      </c>
      <c r="I3234" s="103" t="s">
        <v>78</v>
      </c>
      <c r="J3234" s="85">
        <f t="shared" si="101"/>
        <v>3231</v>
      </c>
      <c r="K3234" s="85">
        <f t="shared" si="100"/>
        <v>0</v>
      </c>
    </row>
    <row r="3235" spans="1:11" ht="15.75">
      <c r="A3235" s="100">
        <v>3232</v>
      </c>
      <c r="I3235" s="103" t="s">
        <v>78</v>
      </c>
      <c r="J3235" s="85">
        <f t="shared" si="101"/>
        <v>3232</v>
      </c>
      <c r="K3235" s="85">
        <f t="shared" si="100"/>
        <v>0</v>
      </c>
    </row>
    <row r="3236" spans="1:11" ht="15.75">
      <c r="A3236" s="100">
        <v>3233</v>
      </c>
      <c r="I3236" s="103" t="s">
        <v>78</v>
      </c>
      <c r="J3236" s="85">
        <f t="shared" si="101"/>
        <v>3233</v>
      </c>
      <c r="K3236" s="85">
        <f t="shared" si="100"/>
        <v>0</v>
      </c>
    </row>
    <row r="3237" spans="1:11" ht="15.75">
      <c r="A3237" s="100">
        <v>3234</v>
      </c>
      <c r="I3237" s="103" t="s">
        <v>78</v>
      </c>
      <c r="J3237" s="85">
        <f t="shared" si="101"/>
        <v>3234</v>
      </c>
      <c r="K3237" s="85">
        <f t="shared" si="100"/>
        <v>0</v>
      </c>
    </row>
    <row r="3238" spans="1:11" ht="15.75">
      <c r="A3238" s="100">
        <v>3235</v>
      </c>
      <c r="I3238" s="103" t="s">
        <v>78</v>
      </c>
      <c r="J3238" s="85">
        <f t="shared" si="101"/>
        <v>3235</v>
      </c>
      <c r="K3238" s="85">
        <f t="shared" si="100"/>
        <v>0</v>
      </c>
    </row>
    <row r="3239" spans="1:11" ht="15.75">
      <c r="A3239" s="100">
        <v>3236</v>
      </c>
      <c r="I3239" s="103" t="s">
        <v>78</v>
      </c>
      <c r="J3239" s="85">
        <f t="shared" si="101"/>
        <v>3236</v>
      </c>
      <c r="K3239" s="85">
        <f t="shared" si="100"/>
        <v>0</v>
      </c>
    </row>
    <row r="3240" spans="1:11" ht="15.75">
      <c r="A3240" s="100">
        <v>3237</v>
      </c>
      <c r="I3240" s="103" t="s">
        <v>78</v>
      </c>
      <c r="J3240" s="85">
        <f t="shared" si="101"/>
        <v>3237</v>
      </c>
      <c r="K3240" s="85">
        <f t="shared" si="100"/>
        <v>0</v>
      </c>
    </row>
    <row r="3241" spans="1:11" ht="15.75">
      <c r="A3241" s="100">
        <v>3238</v>
      </c>
      <c r="I3241" s="103" t="s">
        <v>78</v>
      </c>
      <c r="J3241" s="85">
        <f t="shared" si="101"/>
        <v>3238</v>
      </c>
      <c r="K3241" s="85">
        <f t="shared" si="100"/>
        <v>0</v>
      </c>
    </row>
    <row r="3242" spans="1:11" ht="15.75">
      <c r="A3242" s="100">
        <v>3239</v>
      </c>
      <c r="I3242" s="103" t="s">
        <v>78</v>
      </c>
      <c r="J3242" s="85">
        <f t="shared" si="101"/>
        <v>3239</v>
      </c>
      <c r="K3242" s="85">
        <f t="shared" si="100"/>
        <v>0</v>
      </c>
    </row>
    <row r="3243" spans="1:11" ht="15.75">
      <c r="A3243" s="100">
        <v>3240</v>
      </c>
      <c r="I3243" s="103" t="s">
        <v>78</v>
      </c>
      <c r="J3243" s="85">
        <f t="shared" si="101"/>
        <v>3240</v>
      </c>
      <c r="K3243" s="85">
        <f t="shared" si="100"/>
        <v>0</v>
      </c>
    </row>
    <row r="3244" spans="1:11" ht="15.75">
      <c r="A3244" s="100">
        <v>3241</v>
      </c>
      <c r="I3244" s="103" t="s">
        <v>78</v>
      </c>
      <c r="J3244" s="85">
        <f t="shared" si="101"/>
        <v>3241</v>
      </c>
      <c r="K3244" s="85">
        <f t="shared" si="100"/>
        <v>0</v>
      </c>
    </row>
    <row r="3245" spans="1:11" ht="15.75">
      <c r="A3245" s="100">
        <v>3242</v>
      </c>
      <c r="I3245" s="103" t="s">
        <v>78</v>
      </c>
      <c r="J3245" s="85">
        <f t="shared" si="101"/>
        <v>3242</v>
      </c>
      <c r="K3245" s="85">
        <f t="shared" si="100"/>
        <v>0</v>
      </c>
    </row>
    <row r="3246" spans="1:11" ht="15.75">
      <c r="A3246" s="100">
        <v>3243</v>
      </c>
      <c r="I3246" s="103" t="s">
        <v>78</v>
      </c>
      <c r="J3246" s="85">
        <f t="shared" si="101"/>
        <v>3243</v>
      </c>
      <c r="K3246" s="85">
        <f t="shared" si="100"/>
        <v>0</v>
      </c>
    </row>
    <row r="3247" spans="1:11" ht="15.75">
      <c r="A3247" s="100">
        <v>3244</v>
      </c>
      <c r="I3247" s="103" t="s">
        <v>78</v>
      </c>
      <c r="J3247" s="85">
        <f t="shared" si="101"/>
        <v>3244</v>
      </c>
      <c r="K3247" s="85">
        <f t="shared" si="100"/>
        <v>0</v>
      </c>
    </row>
    <row r="3248" spans="1:11" ht="15.75">
      <c r="A3248" s="100">
        <v>3245</v>
      </c>
      <c r="I3248" s="103" t="s">
        <v>78</v>
      </c>
      <c r="J3248" s="85">
        <f t="shared" si="101"/>
        <v>3245</v>
      </c>
      <c r="K3248" s="85">
        <f t="shared" si="100"/>
        <v>0</v>
      </c>
    </row>
    <row r="3249" spans="1:11" ht="15.75">
      <c r="A3249" s="100">
        <v>3246</v>
      </c>
      <c r="I3249" s="103" t="s">
        <v>78</v>
      </c>
      <c r="J3249" s="85">
        <f t="shared" si="101"/>
        <v>3246</v>
      </c>
      <c r="K3249" s="85">
        <f t="shared" si="100"/>
        <v>0</v>
      </c>
    </row>
    <row r="3250" spans="1:11" ht="15.75">
      <c r="A3250" s="100">
        <v>3247</v>
      </c>
      <c r="I3250" s="103" t="s">
        <v>78</v>
      </c>
      <c r="J3250" s="85">
        <f t="shared" si="101"/>
        <v>3247</v>
      </c>
      <c r="K3250" s="85">
        <f t="shared" si="100"/>
        <v>0</v>
      </c>
    </row>
    <row r="3251" spans="1:11" ht="15.75">
      <c r="A3251" s="100">
        <v>3248</v>
      </c>
      <c r="I3251" s="103" t="s">
        <v>78</v>
      </c>
      <c r="J3251" s="85">
        <f t="shared" si="101"/>
        <v>3248</v>
      </c>
      <c r="K3251" s="85">
        <f t="shared" si="100"/>
        <v>0</v>
      </c>
    </row>
    <row r="3252" spans="1:11" ht="15.75">
      <c r="A3252" s="100">
        <v>3249</v>
      </c>
      <c r="I3252" s="103" t="s">
        <v>78</v>
      </c>
      <c r="J3252" s="85">
        <f t="shared" si="101"/>
        <v>3249</v>
      </c>
      <c r="K3252" s="85">
        <f t="shared" si="100"/>
        <v>0</v>
      </c>
    </row>
    <row r="3253" spans="1:11" ht="15.75">
      <c r="A3253" s="100">
        <v>3250</v>
      </c>
      <c r="I3253" s="103" t="s">
        <v>78</v>
      </c>
      <c r="J3253" s="85">
        <f t="shared" si="101"/>
        <v>3250</v>
      </c>
      <c r="K3253" s="85">
        <f t="shared" si="100"/>
        <v>0</v>
      </c>
    </row>
    <row r="3254" spans="1:11" ht="15.75">
      <c r="A3254" s="100">
        <v>3251</v>
      </c>
      <c r="I3254" s="103" t="s">
        <v>78</v>
      </c>
      <c r="J3254" s="85">
        <f t="shared" si="101"/>
        <v>3251</v>
      </c>
      <c r="K3254" s="85">
        <f t="shared" si="100"/>
        <v>0</v>
      </c>
    </row>
    <row r="3255" spans="1:11" ht="15.75">
      <c r="A3255" s="100">
        <v>3252</v>
      </c>
      <c r="I3255" s="103" t="s">
        <v>78</v>
      </c>
      <c r="J3255" s="85">
        <f t="shared" si="101"/>
        <v>3252</v>
      </c>
      <c r="K3255" s="85">
        <f t="shared" si="100"/>
        <v>0</v>
      </c>
    </row>
    <row r="3256" spans="1:11" ht="15.75">
      <c r="A3256" s="100">
        <v>3253</v>
      </c>
      <c r="I3256" s="103" t="s">
        <v>78</v>
      </c>
      <c r="J3256" s="85">
        <f t="shared" si="101"/>
        <v>3253</v>
      </c>
      <c r="K3256" s="85">
        <f t="shared" si="100"/>
        <v>0</v>
      </c>
    </row>
    <row r="3257" spans="1:11" ht="15.75">
      <c r="A3257" s="100">
        <v>3254</v>
      </c>
      <c r="I3257" s="103" t="s">
        <v>78</v>
      </c>
      <c r="J3257" s="85">
        <f t="shared" si="101"/>
        <v>3254</v>
      </c>
      <c r="K3257" s="85">
        <f t="shared" si="100"/>
        <v>0</v>
      </c>
    </row>
    <row r="3258" spans="1:11" ht="15.75">
      <c r="A3258" s="100">
        <v>3255</v>
      </c>
      <c r="I3258" s="103" t="s">
        <v>78</v>
      </c>
      <c r="J3258" s="85">
        <f t="shared" si="101"/>
        <v>3255</v>
      </c>
      <c r="K3258" s="85">
        <f t="shared" si="100"/>
        <v>0</v>
      </c>
    </row>
    <row r="3259" spans="1:11" ht="15.75">
      <c r="A3259" s="100">
        <v>3256</v>
      </c>
      <c r="I3259" s="103" t="s">
        <v>78</v>
      </c>
      <c r="J3259" s="85">
        <f t="shared" si="101"/>
        <v>3256</v>
      </c>
      <c r="K3259" s="85">
        <f t="shared" si="100"/>
        <v>0</v>
      </c>
    </row>
    <row r="3260" spans="1:11" ht="15.75">
      <c r="A3260" s="100">
        <v>3257</v>
      </c>
      <c r="I3260" s="103" t="s">
        <v>78</v>
      </c>
      <c r="J3260" s="85">
        <f t="shared" si="101"/>
        <v>3257</v>
      </c>
      <c r="K3260" s="85">
        <f t="shared" si="100"/>
        <v>0</v>
      </c>
    </row>
    <row r="3261" spans="1:11" ht="15.75">
      <c r="A3261" s="100">
        <v>3258</v>
      </c>
      <c r="I3261" s="103" t="s">
        <v>78</v>
      </c>
      <c r="J3261" s="85">
        <f t="shared" si="101"/>
        <v>3258</v>
      </c>
      <c r="K3261" s="85">
        <f t="shared" si="100"/>
        <v>0</v>
      </c>
    </row>
    <row r="3262" spans="1:11" ht="15.75">
      <c r="A3262" s="100">
        <v>3259</v>
      </c>
      <c r="I3262" s="103" t="s">
        <v>78</v>
      </c>
      <c r="J3262" s="85">
        <f t="shared" si="101"/>
        <v>3259</v>
      </c>
      <c r="K3262" s="85">
        <f t="shared" si="100"/>
        <v>0</v>
      </c>
    </row>
    <row r="3263" spans="1:11" ht="15.75">
      <c r="A3263" s="100">
        <v>3260</v>
      </c>
      <c r="I3263" s="103" t="s">
        <v>78</v>
      </c>
      <c r="J3263" s="85">
        <f t="shared" si="101"/>
        <v>3260</v>
      </c>
      <c r="K3263" s="85">
        <f t="shared" si="100"/>
        <v>0</v>
      </c>
    </row>
    <row r="3264" spans="1:11" ht="15.75">
      <c r="A3264" s="100">
        <v>3261</v>
      </c>
      <c r="I3264" s="103" t="s">
        <v>78</v>
      </c>
      <c r="J3264" s="85">
        <f t="shared" si="101"/>
        <v>3261</v>
      </c>
      <c r="K3264" s="85">
        <f t="shared" si="100"/>
        <v>0</v>
      </c>
    </row>
    <row r="3265" spans="1:11" ht="15.75">
      <c r="A3265" s="100">
        <v>3262</v>
      </c>
      <c r="I3265" s="103" t="s">
        <v>78</v>
      </c>
      <c r="J3265" s="85">
        <f t="shared" si="101"/>
        <v>3262</v>
      </c>
      <c r="K3265" s="85">
        <f t="shared" si="100"/>
        <v>0</v>
      </c>
    </row>
    <row r="3266" spans="1:11" ht="15.75">
      <c r="A3266" s="100">
        <v>3263</v>
      </c>
      <c r="I3266" s="103" t="s">
        <v>78</v>
      </c>
      <c r="J3266" s="85">
        <f t="shared" si="101"/>
        <v>3263</v>
      </c>
      <c r="K3266" s="85">
        <f t="shared" si="100"/>
        <v>0</v>
      </c>
    </row>
    <row r="3267" spans="1:11" ht="15.75">
      <c r="A3267" s="100">
        <v>3264</v>
      </c>
      <c r="I3267" s="103" t="s">
        <v>78</v>
      </c>
      <c r="J3267" s="85">
        <f t="shared" si="101"/>
        <v>3264</v>
      </c>
      <c r="K3267" s="85">
        <f t="shared" si="100"/>
        <v>0</v>
      </c>
    </row>
    <row r="3268" spans="1:11" ht="15.75">
      <c r="A3268" s="100">
        <v>3265</v>
      </c>
      <c r="I3268" s="103" t="s">
        <v>78</v>
      </c>
      <c r="J3268" s="85">
        <f t="shared" si="101"/>
        <v>3265</v>
      </c>
      <c r="K3268" s="85">
        <f t="shared" ref="K3268:K3331" si="102">COUNTIF($D$4:$D$889,D3268)</f>
        <v>0</v>
      </c>
    </row>
    <row r="3269" spans="1:11" ht="15.75">
      <c r="A3269" s="100">
        <v>3266</v>
      </c>
      <c r="I3269" s="103" t="s">
        <v>78</v>
      </c>
      <c r="J3269" s="85">
        <f t="shared" ref="J3269:J3332" si="103">IF(H3269&lt;&gt;H3268,1,J3268+1)</f>
        <v>3266</v>
      </c>
      <c r="K3269" s="85">
        <f t="shared" si="102"/>
        <v>0</v>
      </c>
    </row>
    <row r="3270" spans="1:11" ht="15.75">
      <c r="A3270" s="100">
        <v>3267</v>
      </c>
      <c r="I3270" s="103" t="s">
        <v>78</v>
      </c>
      <c r="J3270" s="85">
        <f t="shared" si="103"/>
        <v>3267</v>
      </c>
      <c r="K3270" s="85">
        <f t="shared" si="102"/>
        <v>0</v>
      </c>
    </row>
    <row r="3271" spans="1:11" ht="15.75">
      <c r="A3271" s="100">
        <v>3268</v>
      </c>
      <c r="I3271" s="103" t="s">
        <v>78</v>
      </c>
      <c r="J3271" s="85">
        <f t="shared" si="103"/>
        <v>3268</v>
      </c>
      <c r="K3271" s="85">
        <f t="shared" si="102"/>
        <v>0</v>
      </c>
    </row>
    <row r="3272" spans="1:11" ht="15.75">
      <c r="A3272" s="100">
        <v>3269</v>
      </c>
      <c r="I3272" s="103" t="s">
        <v>78</v>
      </c>
      <c r="J3272" s="85">
        <f t="shared" si="103"/>
        <v>3269</v>
      </c>
      <c r="K3272" s="85">
        <f t="shared" si="102"/>
        <v>0</v>
      </c>
    </row>
    <row r="3273" spans="1:11" ht="15.75">
      <c r="A3273" s="100">
        <v>3270</v>
      </c>
      <c r="I3273" s="103" t="s">
        <v>78</v>
      </c>
      <c r="J3273" s="85">
        <f t="shared" si="103"/>
        <v>3270</v>
      </c>
      <c r="K3273" s="85">
        <f t="shared" si="102"/>
        <v>0</v>
      </c>
    </row>
    <row r="3274" spans="1:11" ht="15.75">
      <c r="A3274" s="100">
        <v>3271</v>
      </c>
      <c r="I3274" s="103" t="s">
        <v>78</v>
      </c>
      <c r="J3274" s="85">
        <f t="shared" si="103"/>
        <v>3271</v>
      </c>
      <c r="K3274" s="85">
        <f t="shared" si="102"/>
        <v>0</v>
      </c>
    </row>
    <row r="3275" spans="1:11" ht="15.75">
      <c r="A3275" s="100">
        <v>3272</v>
      </c>
      <c r="I3275" s="103" t="s">
        <v>78</v>
      </c>
      <c r="J3275" s="85">
        <f t="shared" si="103"/>
        <v>3272</v>
      </c>
      <c r="K3275" s="85">
        <f t="shared" si="102"/>
        <v>0</v>
      </c>
    </row>
    <row r="3276" spans="1:11" ht="15.75">
      <c r="A3276" s="100">
        <v>3273</v>
      </c>
      <c r="I3276" s="103" t="s">
        <v>78</v>
      </c>
      <c r="J3276" s="85">
        <f t="shared" si="103"/>
        <v>3273</v>
      </c>
      <c r="K3276" s="85">
        <f t="shared" si="102"/>
        <v>0</v>
      </c>
    </row>
    <row r="3277" spans="1:11" ht="15.75">
      <c r="A3277" s="100">
        <v>3274</v>
      </c>
      <c r="I3277" s="103" t="s">
        <v>78</v>
      </c>
      <c r="J3277" s="85">
        <f t="shared" si="103"/>
        <v>3274</v>
      </c>
      <c r="K3277" s="85">
        <f t="shared" si="102"/>
        <v>0</v>
      </c>
    </row>
    <row r="3278" spans="1:11" ht="15.75">
      <c r="A3278" s="100">
        <v>3275</v>
      </c>
      <c r="I3278" s="103" t="s">
        <v>78</v>
      </c>
      <c r="J3278" s="85">
        <f t="shared" si="103"/>
        <v>3275</v>
      </c>
      <c r="K3278" s="85">
        <f t="shared" si="102"/>
        <v>0</v>
      </c>
    </row>
    <row r="3279" spans="1:11" ht="15.75">
      <c r="A3279" s="100">
        <v>3276</v>
      </c>
      <c r="I3279" s="103" t="s">
        <v>78</v>
      </c>
      <c r="J3279" s="85">
        <f t="shared" si="103"/>
        <v>3276</v>
      </c>
      <c r="K3279" s="85">
        <f t="shared" si="102"/>
        <v>0</v>
      </c>
    </row>
    <row r="3280" spans="1:11" ht="15.75">
      <c r="A3280" s="100">
        <v>3277</v>
      </c>
      <c r="I3280" s="103" t="s">
        <v>78</v>
      </c>
      <c r="J3280" s="85">
        <f t="shared" si="103"/>
        <v>3277</v>
      </c>
      <c r="K3280" s="85">
        <f t="shared" si="102"/>
        <v>0</v>
      </c>
    </row>
    <row r="3281" spans="1:11" ht="15.75">
      <c r="A3281" s="100">
        <v>3278</v>
      </c>
      <c r="I3281" s="103" t="s">
        <v>78</v>
      </c>
      <c r="J3281" s="85">
        <f t="shared" si="103"/>
        <v>3278</v>
      </c>
      <c r="K3281" s="85">
        <f t="shared" si="102"/>
        <v>0</v>
      </c>
    </row>
    <row r="3282" spans="1:11" ht="15.75">
      <c r="A3282" s="100">
        <v>3279</v>
      </c>
      <c r="I3282" s="103" t="s">
        <v>78</v>
      </c>
      <c r="J3282" s="85">
        <f t="shared" si="103"/>
        <v>3279</v>
      </c>
      <c r="K3282" s="85">
        <f t="shared" si="102"/>
        <v>0</v>
      </c>
    </row>
    <row r="3283" spans="1:11" ht="15.75">
      <c r="A3283" s="100">
        <v>3280</v>
      </c>
      <c r="I3283" s="103" t="s">
        <v>78</v>
      </c>
      <c r="J3283" s="85">
        <f t="shared" si="103"/>
        <v>3280</v>
      </c>
      <c r="K3283" s="85">
        <f t="shared" si="102"/>
        <v>0</v>
      </c>
    </row>
    <row r="3284" spans="1:11" ht="15.75">
      <c r="A3284" s="100">
        <v>3281</v>
      </c>
      <c r="I3284" s="103" t="s">
        <v>78</v>
      </c>
      <c r="J3284" s="85">
        <f t="shared" si="103"/>
        <v>3281</v>
      </c>
      <c r="K3284" s="85">
        <f t="shared" si="102"/>
        <v>0</v>
      </c>
    </row>
    <row r="3285" spans="1:11" ht="15.75">
      <c r="A3285" s="100">
        <v>3282</v>
      </c>
      <c r="I3285" s="103" t="s">
        <v>78</v>
      </c>
      <c r="J3285" s="85">
        <f t="shared" si="103"/>
        <v>3282</v>
      </c>
      <c r="K3285" s="85">
        <f t="shared" si="102"/>
        <v>0</v>
      </c>
    </row>
    <row r="3286" spans="1:11" ht="15.75">
      <c r="A3286" s="100">
        <v>3283</v>
      </c>
      <c r="I3286" s="103" t="s">
        <v>78</v>
      </c>
      <c r="J3286" s="85">
        <f t="shared" si="103"/>
        <v>3283</v>
      </c>
      <c r="K3286" s="85">
        <f t="shared" si="102"/>
        <v>0</v>
      </c>
    </row>
    <row r="3287" spans="1:11" ht="15.75">
      <c r="A3287" s="100">
        <v>3284</v>
      </c>
      <c r="I3287" s="103" t="s">
        <v>78</v>
      </c>
      <c r="J3287" s="85">
        <f t="shared" si="103"/>
        <v>3284</v>
      </c>
      <c r="K3287" s="85">
        <f t="shared" si="102"/>
        <v>0</v>
      </c>
    </row>
    <row r="3288" spans="1:11" ht="15.75">
      <c r="A3288" s="100">
        <v>3285</v>
      </c>
      <c r="I3288" s="103" t="s">
        <v>78</v>
      </c>
      <c r="J3288" s="85">
        <f t="shared" si="103"/>
        <v>3285</v>
      </c>
      <c r="K3288" s="85">
        <f t="shared" si="102"/>
        <v>0</v>
      </c>
    </row>
    <row r="3289" spans="1:11" ht="15.75">
      <c r="A3289" s="100">
        <v>3286</v>
      </c>
      <c r="I3289" s="103" t="s">
        <v>78</v>
      </c>
      <c r="J3289" s="85">
        <f t="shared" si="103"/>
        <v>3286</v>
      </c>
      <c r="K3289" s="85">
        <f t="shared" si="102"/>
        <v>0</v>
      </c>
    </row>
    <row r="3290" spans="1:11" ht="15.75">
      <c r="A3290" s="100">
        <v>3287</v>
      </c>
      <c r="I3290" s="103" t="s">
        <v>78</v>
      </c>
      <c r="J3290" s="85">
        <f t="shared" si="103"/>
        <v>3287</v>
      </c>
      <c r="K3290" s="85">
        <f t="shared" si="102"/>
        <v>0</v>
      </c>
    </row>
    <row r="3291" spans="1:11" ht="15.75">
      <c r="A3291" s="100">
        <v>3288</v>
      </c>
      <c r="I3291" s="103" t="s">
        <v>78</v>
      </c>
      <c r="J3291" s="85">
        <f t="shared" si="103"/>
        <v>3288</v>
      </c>
      <c r="K3291" s="85">
        <f t="shared" si="102"/>
        <v>0</v>
      </c>
    </row>
    <row r="3292" spans="1:11" ht="15.75">
      <c r="A3292" s="100">
        <v>3289</v>
      </c>
      <c r="I3292" s="103" t="s">
        <v>78</v>
      </c>
      <c r="J3292" s="85">
        <f t="shared" si="103"/>
        <v>3289</v>
      </c>
      <c r="K3292" s="85">
        <f t="shared" si="102"/>
        <v>0</v>
      </c>
    </row>
    <row r="3293" spans="1:11" ht="15.75">
      <c r="A3293" s="100">
        <v>3290</v>
      </c>
      <c r="I3293" s="103" t="s">
        <v>78</v>
      </c>
      <c r="J3293" s="85">
        <f t="shared" si="103"/>
        <v>3290</v>
      </c>
      <c r="K3293" s="85">
        <f t="shared" si="102"/>
        <v>0</v>
      </c>
    </row>
    <row r="3294" spans="1:11" ht="15.75">
      <c r="A3294" s="100">
        <v>3291</v>
      </c>
      <c r="I3294" s="103" t="s">
        <v>78</v>
      </c>
      <c r="J3294" s="85">
        <f t="shared" si="103"/>
        <v>3291</v>
      </c>
      <c r="K3294" s="85">
        <f t="shared" si="102"/>
        <v>0</v>
      </c>
    </row>
    <row r="3295" spans="1:11" ht="15.75">
      <c r="A3295" s="100">
        <v>3292</v>
      </c>
      <c r="I3295" s="103" t="s">
        <v>78</v>
      </c>
      <c r="J3295" s="85">
        <f t="shared" si="103"/>
        <v>3292</v>
      </c>
      <c r="K3295" s="85">
        <f t="shared" si="102"/>
        <v>0</v>
      </c>
    </row>
    <row r="3296" spans="1:11" ht="15.75">
      <c r="A3296" s="100">
        <v>3293</v>
      </c>
      <c r="I3296" s="103" t="s">
        <v>78</v>
      </c>
      <c r="J3296" s="85">
        <f t="shared" si="103"/>
        <v>3293</v>
      </c>
      <c r="K3296" s="85">
        <f t="shared" si="102"/>
        <v>0</v>
      </c>
    </row>
    <row r="3297" spans="1:11" ht="15.75">
      <c r="A3297" s="100">
        <v>3294</v>
      </c>
      <c r="I3297" s="103" t="s">
        <v>78</v>
      </c>
      <c r="J3297" s="85">
        <f t="shared" si="103"/>
        <v>3294</v>
      </c>
      <c r="K3297" s="85">
        <f t="shared" si="102"/>
        <v>0</v>
      </c>
    </row>
    <row r="3298" spans="1:11" ht="15.75">
      <c r="A3298" s="100">
        <v>3295</v>
      </c>
      <c r="I3298" s="103" t="s">
        <v>78</v>
      </c>
      <c r="J3298" s="85">
        <f t="shared" si="103"/>
        <v>3295</v>
      </c>
      <c r="K3298" s="85">
        <f t="shared" si="102"/>
        <v>0</v>
      </c>
    </row>
    <row r="3299" spans="1:11" ht="15.75">
      <c r="A3299" s="100">
        <v>3296</v>
      </c>
      <c r="I3299" s="103" t="s">
        <v>78</v>
      </c>
      <c r="J3299" s="85">
        <f t="shared" si="103"/>
        <v>3296</v>
      </c>
      <c r="K3299" s="85">
        <f t="shared" si="102"/>
        <v>0</v>
      </c>
    </row>
    <row r="3300" spans="1:11" ht="15.75">
      <c r="A3300" s="100">
        <v>3297</v>
      </c>
      <c r="I3300" s="103" t="s">
        <v>78</v>
      </c>
      <c r="J3300" s="85">
        <f t="shared" si="103"/>
        <v>3297</v>
      </c>
      <c r="K3300" s="85">
        <f t="shared" si="102"/>
        <v>0</v>
      </c>
    </row>
    <row r="3301" spans="1:11" ht="15.75">
      <c r="A3301" s="100">
        <v>3298</v>
      </c>
      <c r="I3301" s="103" t="s">
        <v>78</v>
      </c>
      <c r="J3301" s="85">
        <f t="shared" si="103"/>
        <v>3298</v>
      </c>
      <c r="K3301" s="85">
        <f t="shared" si="102"/>
        <v>0</v>
      </c>
    </row>
    <row r="3302" spans="1:11" ht="15.75">
      <c r="A3302" s="100">
        <v>3299</v>
      </c>
      <c r="I3302" s="103" t="s">
        <v>78</v>
      </c>
      <c r="J3302" s="85">
        <f t="shared" si="103"/>
        <v>3299</v>
      </c>
      <c r="K3302" s="85">
        <f t="shared" si="102"/>
        <v>0</v>
      </c>
    </row>
    <row r="3303" spans="1:11" ht="15.75">
      <c r="A3303" s="100">
        <v>3300</v>
      </c>
      <c r="I3303" s="103" t="s">
        <v>78</v>
      </c>
      <c r="J3303" s="85">
        <f t="shared" si="103"/>
        <v>3300</v>
      </c>
      <c r="K3303" s="85">
        <f t="shared" si="102"/>
        <v>0</v>
      </c>
    </row>
    <row r="3304" spans="1:11" ht="15.75">
      <c r="A3304" s="100">
        <v>3301</v>
      </c>
      <c r="I3304" s="103" t="s">
        <v>78</v>
      </c>
      <c r="J3304" s="85">
        <f t="shared" si="103"/>
        <v>3301</v>
      </c>
      <c r="K3304" s="85">
        <f t="shared" si="102"/>
        <v>0</v>
      </c>
    </row>
    <row r="3305" spans="1:11" ht="15.75">
      <c r="A3305" s="100">
        <v>3302</v>
      </c>
      <c r="I3305" s="103" t="s">
        <v>78</v>
      </c>
      <c r="J3305" s="85">
        <f t="shared" si="103"/>
        <v>3302</v>
      </c>
      <c r="K3305" s="85">
        <f t="shared" si="102"/>
        <v>0</v>
      </c>
    </row>
    <row r="3306" spans="1:11" ht="15.75">
      <c r="A3306" s="100">
        <v>3303</v>
      </c>
      <c r="I3306" s="103" t="s">
        <v>78</v>
      </c>
      <c r="J3306" s="85">
        <f t="shared" si="103"/>
        <v>3303</v>
      </c>
      <c r="K3306" s="85">
        <f t="shared" si="102"/>
        <v>0</v>
      </c>
    </row>
    <row r="3307" spans="1:11" ht="15.75">
      <c r="A3307" s="100">
        <v>3304</v>
      </c>
      <c r="I3307" s="103" t="s">
        <v>78</v>
      </c>
      <c r="J3307" s="85">
        <f t="shared" si="103"/>
        <v>3304</v>
      </c>
      <c r="K3307" s="85">
        <f t="shared" si="102"/>
        <v>0</v>
      </c>
    </row>
    <row r="3308" spans="1:11" ht="15.75">
      <c r="A3308" s="100">
        <v>3305</v>
      </c>
      <c r="I3308" s="103" t="s">
        <v>78</v>
      </c>
      <c r="J3308" s="85">
        <f t="shared" si="103"/>
        <v>3305</v>
      </c>
      <c r="K3308" s="85">
        <f t="shared" si="102"/>
        <v>0</v>
      </c>
    </row>
    <row r="3309" spans="1:11" ht="15.75">
      <c r="A3309" s="100">
        <v>3306</v>
      </c>
      <c r="I3309" s="103" t="s">
        <v>78</v>
      </c>
      <c r="J3309" s="85">
        <f t="shared" si="103"/>
        <v>3306</v>
      </c>
      <c r="K3309" s="85">
        <f t="shared" si="102"/>
        <v>0</v>
      </c>
    </row>
    <row r="3310" spans="1:11" ht="15.75">
      <c r="A3310" s="100">
        <v>3307</v>
      </c>
      <c r="I3310" s="103" t="s">
        <v>78</v>
      </c>
      <c r="J3310" s="85">
        <f t="shared" si="103"/>
        <v>3307</v>
      </c>
      <c r="K3310" s="85">
        <f t="shared" si="102"/>
        <v>0</v>
      </c>
    </row>
    <row r="3311" spans="1:11" ht="15.75">
      <c r="A3311" s="100">
        <v>3308</v>
      </c>
      <c r="I3311" s="103" t="s">
        <v>78</v>
      </c>
      <c r="J3311" s="85">
        <f t="shared" si="103"/>
        <v>3308</v>
      </c>
      <c r="K3311" s="85">
        <f t="shared" si="102"/>
        <v>0</v>
      </c>
    </row>
    <row r="3312" spans="1:11" ht="15.75">
      <c r="A3312" s="100">
        <v>3309</v>
      </c>
      <c r="I3312" s="103" t="s">
        <v>78</v>
      </c>
      <c r="J3312" s="85">
        <f t="shared" si="103"/>
        <v>3309</v>
      </c>
      <c r="K3312" s="85">
        <f t="shared" si="102"/>
        <v>0</v>
      </c>
    </row>
    <row r="3313" spans="1:11" ht="15.75">
      <c r="A3313" s="100">
        <v>3310</v>
      </c>
      <c r="I3313" s="103" t="s">
        <v>78</v>
      </c>
      <c r="J3313" s="85">
        <f t="shared" si="103"/>
        <v>3310</v>
      </c>
      <c r="K3313" s="85">
        <f t="shared" si="102"/>
        <v>0</v>
      </c>
    </row>
    <row r="3314" spans="1:11" ht="15.75">
      <c r="A3314" s="100">
        <v>3311</v>
      </c>
      <c r="I3314" s="103" t="s">
        <v>78</v>
      </c>
      <c r="J3314" s="85">
        <f t="shared" si="103"/>
        <v>3311</v>
      </c>
      <c r="K3314" s="85">
        <f t="shared" si="102"/>
        <v>0</v>
      </c>
    </row>
    <row r="3315" spans="1:11" ht="15.75">
      <c r="A3315" s="100">
        <v>3312</v>
      </c>
      <c r="I3315" s="103" t="s">
        <v>78</v>
      </c>
      <c r="J3315" s="85">
        <f t="shared" si="103"/>
        <v>3312</v>
      </c>
      <c r="K3315" s="85">
        <f t="shared" si="102"/>
        <v>0</v>
      </c>
    </row>
    <row r="3316" spans="1:11" ht="15.75">
      <c r="A3316" s="100">
        <v>3313</v>
      </c>
      <c r="I3316" s="103" t="s">
        <v>78</v>
      </c>
      <c r="J3316" s="85">
        <f t="shared" si="103"/>
        <v>3313</v>
      </c>
      <c r="K3316" s="85">
        <f t="shared" si="102"/>
        <v>0</v>
      </c>
    </row>
    <row r="3317" spans="1:11" ht="15.75">
      <c r="A3317" s="100">
        <v>3314</v>
      </c>
      <c r="I3317" s="103" t="s">
        <v>78</v>
      </c>
      <c r="J3317" s="85">
        <f t="shared" si="103"/>
        <v>3314</v>
      </c>
      <c r="K3317" s="85">
        <f t="shared" si="102"/>
        <v>0</v>
      </c>
    </row>
    <row r="3318" spans="1:11" ht="15.75">
      <c r="A3318" s="100">
        <v>3315</v>
      </c>
      <c r="I3318" s="103" t="s">
        <v>78</v>
      </c>
      <c r="J3318" s="85">
        <f t="shared" si="103"/>
        <v>3315</v>
      </c>
      <c r="K3318" s="85">
        <f t="shared" si="102"/>
        <v>0</v>
      </c>
    </row>
    <row r="3319" spans="1:11" ht="15.75">
      <c r="A3319" s="100">
        <v>3316</v>
      </c>
      <c r="I3319" s="103" t="s">
        <v>78</v>
      </c>
      <c r="J3319" s="85">
        <f t="shared" si="103"/>
        <v>3316</v>
      </c>
      <c r="K3319" s="85">
        <f t="shared" si="102"/>
        <v>0</v>
      </c>
    </row>
    <row r="3320" spans="1:11" ht="15.75">
      <c r="A3320" s="100">
        <v>3317</v>
      </c>
      <c r="I3320" s="103" t="s">
        <v>78</v>
      </c>
      <c r="J3320" s="85">
        <f t="shared" si="103"/>
        <v>3317</v>
      </c>
      <c r="K3320" s="85">
        <f t="shared" si="102"/>
        <v>0</v>
      </c>
    </row>
    <row r="3321" spans="1:11" ht="15.75">
      <c r="A3321" s="100">
        <v>3318</v>
      </c>
      <c r="I3321" s="103" t="s">
        <v>78</v>
      </c>
      <c r="J3321" s="85">
        <f t="shared" si="103"/>
        <v>3318</v>
      </c>
      <c r="K3321" s="85">
        <f t="shared" si="102"/>
        <v>0</v>
      </c>
    </row>
    <row r="3322" spans="1:11" ht="15.75">
      <c r="A3322" s="100">
        <v>3319</v>
      </c>
      <c r="I3322" s="103" t="s">
        <v>78</v>
      </c>
      <c r="J3322" s="85">
        <f t="shared" si="103"/>
        <v>3319</v>
      </c>
      <c r="K3322" s="85">
        <f t="shared" si="102"/>
        <v>0</v>
      </c>
    </row>
    <row r="3323" spans="1:11" ht="15.75">
      <c r="A3323" s="100">
        <v>3320</v>
      </c>
      <c r="I3323" s="103" t="s">
        <v>78</v>
      </c>
      <c r="J3323" s="85">
        <f t="shared" si="103"/>
        <v>3320</v>
      </c>
      <c r="K3323" s="85">
        <f t="shared" si="102"/>
        <v>0</v>
      </c>
    </row>
    <row r="3324" spans="1:11" ht="15.75">
      <c r="A3324" s="100">
        <v>3321</v>
      </c>
      <c r="I3324" s="103" t="s">
        <v>78</v>
      </c>
      <c r="J3324" s="85">
        <f t="shared" si="103"/>
        <v>3321</v>
      </c>
      <c r="K3324" s="85">
        <f t="shared" si="102"/>
        <v>0</v>
      </c>
    </row>
    <row r="3325" spans="1:11" ht="15.75">
      <c r="A3325" s="100">
        <v>3322</v>
      </c>
      <c r="I3325" s="103" t="s">
        <v>78</v>
      </c>
      <c r="J3325" s="85">
        <f t="shared" si="103"/>
        <v>3322</v>
      </c>
      <c r="K3325" s="85">
        <f t="shared" si="102"/>
        <v>0</v>
      </c>
    </row>
    <row r="3326" spans="1:11" ht="15.75">
      <c r="A3326" s="100">
        <v>3323</v>
      </c>
      <c r="I3326" s="103" t="s">
        <v>78</v>
      </c>
      <c r="J3326" s="85">
        <f t="shared" si="103"/>
        <v>3323</v>
      </c>
      <c r="K3326" s="85">
        <f t="shared" si="102"/>
        <v>0</v>
      </c>
    </row>
    <row r="3327" spans="1:11" ht="15.75">
      <c r="A3327" s="100">
        <v>3324</v>
      </c>
      <c r="I3327" s="103" t="s">
        <v>78</v>
      </c>
      <c r="J3327" s="85">
        <f t="shared" si="103"/>
        <v>3324</v>
      </c>
      <c r="K3327" s="85">
        <f t="shared" si="102"/>
        <v>0</v>
      </c>
    </row>
    <row r="3328" spans="1:11" ht="15.75">
      <c r="A3328" s="100">
        <v>3325</v>
      </c>
      <c r="I3328" s="103" t="s">
        <v>78</v>
      </c>
      <c r="J3328" s="85">
        <f t="shared" si="103"/>
        <v>3325</v>
      </c>
      <c r="K3328" s="85">
        <f t="shared" si="102"/>
        <v>0</v>
      </c>
    </row>
    <row r="3329" spans="1:11" ht="15.75">
      <c r="A3329" s="100">
        <v>3326</v>
      </c>
      <c r="I3329" s="103" t="s">
        <v>78</v>
      </c>
      <c r="J3329" s="85">
        <f t="shared" si="103"/>
        <v>3326</v>
      </c>
      <c r="K3329" s="85">
        <f t="shared" si="102"/>
        <v>0</v>
      </c>
    </row>
    <row r="3330" spans="1:11" ht="15.75">
      <c r="A3330" s="100">
        <v>3327</v>
      </c>
      <c r="I3330" s="103" t="s">
        <v>78</v>
      </c>
      <c r="J3330" s="85">
        <f t="shared" si="103"/>
        <v>3327</v>
      </c>
      <c r="K3330" s="85">
        <f t="shared" si="102"/>
        <v>0</v>
      </c>
    </row>
    <row r="3331" spans="1:11" ht="15.75">
      <c r="A3331" s="100">
        <v>3328</v>
      </c>
      <c r="I3331" s="103" t="s">
        <v>78</v>
      </c>
      <c r="J3331" s="85">
        <f t="shared" si="103"/>
        <v>3328</v>
      </c>
      <c r="K3331" s="85">
        <f t="shared" si="102"/>
        <v>0</v>
      </c>
    </row>
    <row r="3332" spans="1:11" ht="15.75">
      <c r="A3332" s="100">
        <v>3329</v>
      </c>
      <c r="I3332" s="103" t="s">
        <v>78</v>
      </c>
      <c r="J3332" s="85">
        <f t="shared" si="103"/>
        <v>3329</v>
      </c>
      <c r="K3332" s="85">
        <f t="shared" ref="K3332:K3395" si="104">COUNTIF($D$4:$D$889,D3332)</f>
        <v>0</v>
      </c>
    </row>
    <row r="3333" spans="1:11" ht="15.75">
      <c r="A3333" s="100">
        <v>3330</v>
      </c>
      <c r="I3333" s="103" t="s">
        <v>78</v>
      </c>
      <c r="J3333" s="85">
        <f t="shared" ref="J3333:J3396" si="105">IF(H3333&lt;&gt;H3332,1,J3332+1)</f>
        <v>3330</v>
      </c>
      <c r="K3333" s="85">
        <f t="shared" si="104"/>
        <v>0</v>
      </c>
    </row>
    <row r="3334" spans="1:11" ht="15.75">
      <c r="A3334" s="100">
        <v>3331</v>
      </c>
      <c r="I3334" s="103" t="s">
        <v>78</v>
      </c>
      <c r="J3334" s="85">
        <f t="shared" si="105"/>
        <v>3331</v>
      </c>
      <c r="K3334" s="85">
        <f t="shared" si="104"/>
        <v>0</v>
      </c>
    </row>
    <row r="3335" spans="1:11" ht="15.75">
      <c r="A3335" s="100">
        <v>3332</v>
      </c>
      <c r="I3335" s="103" t="s">
        <v>78</v>
      </c>
      <c r="J3335" s="85">
        <f t="shared" si="105"/>
        <v>3332</v>
      </c>
      <c r="K3335" s="85">
        <f t="shared" si="104"/>
        <v>0</v>
      </c>
    </row>
    <row r="3336" spans="1:11" ht="15.75">
      <c r="A3336" s="100">
        <v>3333</v>
      </c>
      <c r="I3336" s="103" t="s">
        <v>78</v>
      </c>
      <c r="J3336" s="85">
        <f t="shared" si="105"/>
        <v>3333</v>
      </c>
      <c r="K3336" s="85">
        <f t="shared" si="104"/>
        <v>0</v>
      </c>
    </row>
    <row r="3337" spans="1:11" ht="15.75">
      <c r="A3337" s="100">
        <v>3334</v>
      </c>
      <c r="I3337" s="103" t="s">
        <v>78</v>
      </c>
      <c r="J3337" s="85">
        <f t="shared" si="105"/>
        <v>3334</v>
      </c>
      <c r="K3337" s="85">
        <f t="shared" si="104"/>
        <v>0</v>
      </c>
    </row>
    <row r="3338" spans="1:11" ht="15.75">
      <c r="A3338" s="100">
        <v>3335</v>
      </c>
      <c r="I3338" s="103" t="s">
        <v>78</v>
      </c>
      <c r="J3338" s="85">
        <f t="shared" si="105"/>
        <v>3335</v>
      </c>
      <c r="K3338" s="85">
        <f t="shared" si="104"/>
        <v>0</v>
      </c>
    </row>
    <row r="3339" spans="1:11" ht="15.75">
      <c r="A3339" s="100">
        <v>3336</v>
      </c>
      <c r="I3339" s="103" t="s">
        <v>78</v>
      </c>
      <c r="J3339" s="85">
        <f t="shared" si="105"/>
        <v>3336</v>
      </c>
      <c r="K3339" s="85">
        <f t="shared" si="104"/>
        <v>0</v>
      </c>
    </row>
    <row r="3340" spans="1:11" ht="15.75">
      <c r="A3340" s="100">
        <v>3337</v>
      </c>
      <c r="I3340" s="103" t="s">
        <v>78</v>
      </c>
      <c r="J3340" s="85">
        <f t="shared" si="105"/>
        <v>3337</v>
      </c>
      <c r="K3340" s="85">
        <f t="shared" si="104"/>
        <v>0</v>
      </c>
    </row>
    <row r="3341" spans="1:11" ht="15.75">
      <c r="A3341" s="100">
        <v>3338</v>
      </c>
      <c r="I3341" s="103" t="s">
        <v>78</v>
      </c>
      <c r="J3341" s="85">
        <f t="shared" si="105"/>
        <v>3338</v>
      </c>
      <c r="K3341" s="85">
        <f t="shared" si="104"/>
        <v>0</v>
      </c>
    </row>
    <row r="3342" spans="1:11" ht="15.75">
      <c r="A3342" s="100">
        <v>3339</v>
      </c>
      <c r="I3342" s="103" t="s">
        <v>78</v>
      </c>
      <c r="J3342" s="85">
        <f t="shared" si="105"/>
        <v>3339</v>
      </c>
      <c r="K3342" s="85">
        <f t="shared" si="104"/>
        <v>0</v>
      </c>
    </row>
    <row r="3343" spans="1:11" ht="15.75">
      <c r="A3343" s="100">
        <v>3340</v>
      </c>
      <c r="I3343" s="103" t="s">
        <v>78</v>
      </c>
      <c r="J3343" s="85">
        <f t="shared" si="105"/>
        <v>3340</v>
      </c>
      <c r="K3343" s="85">
        <f t="shared" si="104"/>
        <v>0</v>
      </c>
    </row>
    <row r="3344" spans="1:11" ht="15.75">
      <c r="A3344" s="100">
        <v>3341</v>
      </c>
      <c r="I3344" s="103" t="s">
        <v>78</v>
      </c>
      <c r="J3344" s="85">
        <f t="shared" si="105"/>
        <v>3341</v>
      </c>
      <c r="K3344" s="85">
        <f t="shared" si="104"/>
        <v>0</v>
      </c>
    </row>
    <row r="3345" spans="1:11" ht="15.75">
      <c r="A3345" s="100">
        <v>3342</v>
      </c>
      <c r="I3345" s="103" t="s">
        <v>78</v>
      </c>
      <c r="J3345" s="85">
        <f t="shared" si="105"/>
        <v>3342</v>
      </c>
      <c r="K3345" s="85">
        <f t="shared" si="104"/>
        <v>0</v>
      </c>
    </row>
    <row r="3346" spans="1:11" ht="15.75">
      <c r="A3346" s="100">
        <v>3343</v>
      </c>
      <c r="I3346" s="103" t="s">
        <v>78</v>
      </c>
      <c r="J3346" s="85">
        <f t="shared" si="105"/>
        <v>3343</v>
      </c>
      <c r="K3346" s="85">
        <f t="shared" si="104"/>
        <v>0</v>
      </c>
    </row>
    <row r="3347" spans="1:11" ht="15.75">
      <c r="A3347" s="100">
        <v>3344</v>
      </c>
      <c r="I3347" s="103" t="s">
        <v>78</v>
      </c>
      <c r="J3347" s="85">
        <f t="shared" si="105"/>
        <v>3344</v>
      </c>
      <c r="K3347" s="85">
        <f t="shared" si="104"/>
        <v>0</v>
      </c>
    </row>
    <row r="3348" spans="1:11" ht="15.75">
      <c r="A3348" s="100">
        <v>3345</v>
      </c>
      <c r="I3348" s="103" t="s">
        <v>78</v>
      </c>
      <c r="J3348" s="85">
        <f t="shared" si="105"/>
        <v>3345</v>
      </c>
      <c r="K3348" s="85">
        <f t="shared" si="104"/>
        <v>0</v>
      </c>
    </row>
    <row r="3349" spans="1:11" ht="15.75">
      <c r="A3349" s="100">
        <v>3346</v>
      </c>
      <c r="I3349" s="103" t="s">
        <v>78</v>
      </c>
      <c r="J3349" s="85">
        <f t="shared" si="105"/>
        <v>3346</v>
      </c>
      <c r="K3349" s="85">
        <f t="shared" si="104"/>
        <v>0</v>
      </c>
    </row>
    <row r="3350" spans="1:11" ht="15.75">
      <c r="A3350" s="100">
        <v>3347</v>
      </c>
      <c r="I3350" s="103" t="s">
        <v>78</v>
      </c>
      <c r="J3350" s="85">
        <f t="shared" si="105"/>
        <v>3347</v>
      </c>
      <c r="K3350" s="85">
        <f t="shared" si="104"/>
        <v>0</v>
      </c>
    </row>
    <row r="3351" spans="1:11" ht="15.75">
      <c r="A3351" s="100">
        <v>3348</v>
      </c>
      <c r="I3351" s="103" t="s">
        <v>78</v>
      </c>
      <c r="J3351" s="85">
        <f t="shared" si="105"/>
        <v>3348</v>
      </c>
      <c r="K3351" s="85">
        <f t="shared" si="104"/>
        <v>0</v>
      </c>
    </row>
    <row r="3352" spans="1:11" ht="15.75">
      <c r="A3352" s="100">
        <v>3349</v>
      </c>
      <c r="I3352" s="103" t="s">
        <v>78</v>
      </c>
      <c r="J3352" s="85">
        <f t="shared" si="105"/>
        <v>3349</v>
      </c>
      <c r="K3352" s="85">
        <f t="shared" si="104"/>
        <v>0</v>
      </c>
    </row>
    <row r="3353" spans="1:11" ht="15.75">
      <c r="A3353" s="100">
        <v>3350</v>
      </c>
      <c r="I3353" s="103" t="s">
        <v>78</v>
      </c>
      <c r="J3353" s="85">
        <f t="shared" si="105"/>
        <v>3350</v>
      </c>
      <c r="K3353" s="85">
        <f t="shared" si="104"/>
        <v>0</v>
      </c>
    </row>
    <row r="3354" spans="1:11" ht="15.75">
      <c r="A3354" s="100">
        <v>3351</v>
      </c>
      <c r="I3354" s="103" t="s">
        <v>78</v>
      </c>
      <c r="J3354" s="85">
        <f t="shared" si="105"/>
        <v>3351</v>
      </c>
      <c r="K3354" s="85">
        <f t="shared" si="104"/>
        <v>0</v>
      </c>
    </row>
    <row r="3355" spans="1:11" ht="15.75">
      <c r="A3355" s="100">
        <v>3352</v>
      </c>
      <c r="I3355" s="103" t="s">
        <v>78</v>
      </c>
      <c r="J3355" s="85">
        <f t="shared" si="105"/>
        <v>3352</v>
      </c>
      <c r="K3355" s="85">
        <f t="shared" si="104"/>
        <v>0</v>
      </c>
    </row>
    <row r="3356" spans="1:11" ht="15.75">
      <c r="A3356" s="100">
        <v>3353</v>
      </c>
      <c r="I3356" s="103" t="s">
        <v>78</v>
      </c>
      <c r="J3356" s="85">
        <f t="shared" si="105"/>
        <v>3353</v>
      </c>
      <c r="K3356" s="85">
        <f t="shared" si="104"/>
        <v>0</v>
      </c>
    </row>
    <row r="3357" spans="1:11" ht="15.75">
      <c r="A3357" s="100">
        <v>3354</v>
      </c>
      <c r="I3357" s="103" t="s">
        <v>78</v>
      </c>
      <c r="J3357" s="85">
        <f t="shared" si="105"/>
        <v>3354</v>
      </c>
      <c r="K3357" s="85">
        <f t="shared" si="104"/>
        <v>0</v>
      </c>
    </row>
    <row r="3358" spans="1:11" ht="15.75">
      <c r="A3358" s="100">
        <v>3355</v>
      </c>
      <c r="I3358" s="103" t="s">
        <v>78</v>
      </c>
      <c r="J3358" s="85">
        <f t="shared" si="105"/>
        <v>3355</v>
      </c>
      <c r="K3358" s="85">
        <f t="shared" si="104"/>
        <v>0</v>
      </c>
    </row>
    <row r="3359" spans="1:11" ht="15.75">
      <c r="A3359" s="100">
        <v>3356</v>
      </c>
      <c r="I3359" s="103" t="s">
        <v>78</v>
      </c>
      <c r="J3359" s="85">
        <f t="shared" si="105"/>
        <v>3356</v>
      </c>
      <c r="K3359" s="85">
        <f t="shared" si="104"/>
        <v>0</v>
      </c>
    </row>
    <row r="3360" spans="1:11" ht="15.75">
      <c r="A3360" s="100">
        <v>3357</v>
      </c>
      <c r="I3360" s="103" t="s">
        <v>78</v>
      </c>
      <c r="J3360" s="85">
        <f t="shared" si="105"/>
        <v>3357</v>
      </c>
      <c r="K3360" s="85">
        <f t="shared" si="104"/>
        <v>0</v>
      </c>
    </row>
    <row r="3361" spans="1:11" ht="15.75">
      <c r="A3361" s="100">
        <v>3358</v>
      </c>
      <c r="I3361" s="103" t="s">
        <v>78</v>
      </c>
      <c r="J3361" s="85">
        <f t="shared" si="105"/>
        <v>3358</v>
      </c>
      <c r="K3361" s="85">
        <f t="shared" si="104"/>
        <v>0</v>
      </c>
    </row>
    <row r="3362" spans="1:11" ht="15.75">
      <c r="A3362" s="100">
        <v>3359</v>
      </c>
      <c r="I3362" s="103" t="s">
        <v>78</v>
      </c>
      <c r="J3362" s="85">
        <f t="shared" si="105"/>
        <v>3359</v>
      </c>
      <c r="K3362" s="85">
        <f t="shared" si="104"/>
        <v>0</v>
      </c>
    </row>
    <row r="3363" spans="1:11" ht="15.75">
      <c r="A3363" s="100">
        <v>3360</v>
      </c>
      <c r="I3363" s="103" t="s">
        <v>78</v>
      </c>
      <c r="J3363" s="85">
        <f t="shared" si="105"/>
        <v>3360</v>
      </c>
      <c r="K3363" s="85">
        <f t="shared" si="104"/>
        <v>0</v>
      </c>
    </row>
    <row r="3364" spans="1:11" ht="15.75">
      <c r="A3364" s="100">
        <v>3361</v>
      </c>
      <c r="I3364" s="103" t="s">
        <v>78</v>
      </c>
      <c r="J3364" s="85">
        <f t="shared" si="105"/>
        <v>3361</v>
      </c>
      <c r="K3364" s="85">
        <f t="shared" si="104"/>
        <v>0</v>
      </c>
    </row>
    <row r="3365" spans="1:11" ht="15.75">
      <c r="A3365" s="100">
        <v>3362</v>
      </c>
      <c r="I3365" s="103" t="s">
        <v>78</v>
      </c>
      <c r="J3365" s="85">
        <f t="shared" si="105"/>
        <v>3362</v>
      </c>
      <c r="K3365" s="85">
        <f t="shared" si="104"/>
        <v>0</v>
      </c>
    </row>
    <row r="3366" spans="1:11" ht="15.75">
      <c r="A3366" s="100">
        <v>3363</v>
      </c>
      <c r="I3366" s="103" t="s">
        <v>78</v>
      </c>
      <c r="J3366" s="85">
        <f t="shared" si="105"/>
        <v>3363</v>
      </c>
      <c r="K3366" s="85">
        <f t="shared" si="104"/>
        <v>0</v>
      </c>
    </row>
    <row r="3367" spans="1:11" ht="15.75">
      <c r="A3367" s="100">
        <v>3364</v>
      </c>
      <c r="I3367" s="103" t="s">
        <v>78</v>
      </c>
      <c r="J3367" s="85">
        <f t="shared" si="105"/>
        <v>3364</v>
      </c>
      <c r="K3367" s="85">
        <f t="shared" si="104"/>
        <v>0</v>
      </c>
    </row>
    <row r="3368" spans="1:11" ht="15.75">
      <c r="A3368" s="100">
        <v>3365</v>
      </c>
      <c r="I3368" s="103" t="s">
        <v>78</v>
      </c>
      <c r="J3368" s="85">
        <f t="shared" si="105"/>
        <v>3365</v>
      </c>
      <c r="K3368" s="85">
        <f t="shared" si="104"/>
        <v>0</v>
      </c>
    </row>
    <row r="3369" spans="1:11" ht="15.75">
      <c r="A3369" s="100">
        <v>3366</v>
      </c>
      <c r="I3369" s="103" t="s">
        <v>78</v>
      </c>
      <c r="J3369" s="85">
        <f t="shared" si="105"/>
        <v>3366</v>
      </c>
      <c r="K3369" s="85">
        <f t="shared" si="104"/>
        <v>0</v>
      </c>
    </row>
    <row r="3370" spans="1:11" ht="15.75">
      <c r="A3370" s="100">
        <v>3367</v>
      </c>
      <c r="I3370" s="103" t="s">
        <v>78</v>
      </c>
      <c r="J3370" s="85">
        <f t="shared" si="105"/>
        <v>3367</v>
      </c>
      <c r="K3370" s="85">
        <f t="shared" si="104"/>
        <v>0</v>
      </c>
    </row>
    <row r="3371" spans="1:11" ht="15.75">
      <c r="A3371" s="100">
        <v>3368</v>
      </c>
      <c r="I3371" s="103" t="s">
        <v>78</v>
      </c>
      <c r="J3371" s="85">
        <f t="shared" si="105"/>
        <v>3368</v>
      </c>
      <c r="K3371" s="85">
        <f t="shared" si="104"/>
        <v>0</v>
      </c>
    </row>
    <row r="3372" spans="1:11" ht="15.75">
      <c r="A3372" s="100">
        <v>3369</v>
      </c>
      <c r="I3372" s="103" t="s">
        <v>78</v>
      </c>
      <c r="J3372" s="85">
        <f t="shared" si="105"/>
        <v>3369</v>
      </c>
      <c r="K3372" s="85">
        <f t="shared" si="104"/>
        <v>0</v>
      </c>
    </row>
    <row r="3373" spans="1:11" ht="15.75">
      <c r="A3373" s="100">
        <v>3370</v>
      </c>
      <c r="I3373" s="103" t="s">
        <v>78</v>
      </c>
      <c r="J3373" s="85">
        <f t="shared" si="105"/>
        <v>3370</v>
      </c>
      <c r="K3373" s="85">
        <f t="shared" si="104"/>
        <v>0</v>
      </c>
    </row>
    <row r="3374" spans="1:11" ht="15.75">
      <c r="A3374" s="100">
        <v>3371</v>
      </c>
      <c r="I3374" s="103" t="s">
        <v>78</v>
      </c>
      <c r="J3374" s="85">
        <f t="shared" si="105"/>
        <v>3371</v>
      </c>
      <c r="K3374" s="85">
        <f t="shared" si="104"/>
        <v>0</v>
      </c>
    </row>
    <row r="3375" spans="1:11" ht="15.75">
      <c r="A3375" s="100">
        <v>3372</v>
      </c>
      <c r="I3375" s="103" t="s">
        <v>78</v>
      </c>
      <c r="J3375" s="85">
        <f t="shared" si="105"/>
        <v>3372</v>
      </c>
      <c r="K3375" s="85">
        <f t="shared" si="104"/>
        <v>0</v>
      </c>
    </row>
    <row r="3376" spans="1:11" ht="15.75">
      <c r="A3376" s="100">
        <v>3373</v>
      </c>
      <c r="I3376" s="103" t="s">
        <v>78</v>
      </c>
      <c r="J3376" s="85">
        <f t="shared" si="105"/>
        <v>3373</v>
      </c>
      <c r="K3376" s="85">
        <f t="shared" si="104"/>
        <v>0</v>
      </c>
    </row>
    <row r="3377" spans="1:11" ht="15.75">
      <c r="A3377" s="100">
        <v>3374</v>
      </c>
      <c r="I3377" s="103" t="s">
        <v>78</v>
      </c>
      <c r="J3377" s="85">
        <f t="shared" si="105"/>
        <v>3374</v>
      </c>
      <c r="K3377" s="85">
        <f t="shared" si="104"/>
        <v>0</v>
      </c>
    </row>
    <row r="3378" spans="1:11" ht="15.75">
      <c r="A3378" s="100">
        <v>3375</v>
      </c>
      <c r="I3378" s="103" t="s">
        <v>78</v>
      </c>
      <c r="J3378" s="85">
        <f t="shared" si="105"/>
        <v>3375</v>
      </c>
      <c r="K3378" s="85">
        <f t="shared" si="104"/>
        <v>0</v>
      </c>
    </row>
    <row r="3379" spans="1:11" ht="15.75">
      <c r="A3379" s="100">
        <v>3376</v>
      </c>
      <c r="I3379" s="103" t="s">
        <v>78</v>
      </c>
      <c r="J3379" s="85">
        <f t="shared" si="105"/>
        <v>3376</v>
      </c>
      <c r="K3379" s="85">
        <f t="shared" si="104"/>
        <v>0</v>
      </c>
    </row>
    <row r="3380" spans="1:11" ht="15.75">
      <c r="A3380" s="100">
        <v>3377</v>
      </c>
      <c r="I3380" s="103" t="s">
        <v>78</v>
      </c>
      <c r="J3380" s="85">
        <f t="shared" si="105"/>
        <v>3377</v>
      </c>
      <c r="K3380" s="85">
        <f t="shared" si="104"/>
        <v>0</v>
      </c>
    </row>
    <row r="3381" spans="1:11" ht="15.75">
      <c r="A3381" s="100">
        <v>3378</v>
      </c>
      <c r="I3381" s="103" t="s">
        <v>78</v>
      </c>
      <c r="J3381" s="85">
        <f t="shared" si="105"/>
        <v>3378</v>
      </c>
      <c r="K3381" s="85">
        <f t="shared" si="104"/>
        <v>0</v>
      </c>
    </row>
    <row r="3382" spans="1:11" ht="15.75">
      <c r="A3382" s="100">
        <v>3379</v>
      </c>
      <c r="I3382" s="103" t="s">
        <v>78</v>
      </c>
      <c r="J3382" s="85">
        <f t="shared" si="105"/>
        <v>3379</v>
      </c>
      <c r="K3382" s="85">
        <f t="shared" si="104"/>
        <v>0</v>
      </c>
    </row>
    <row r="3383" spans="1:11" ht="15.75">
      <c r="A3383" s="100">
        <v>3380</v>
      </c>
      <c r="I3383" s="103" t="s">
        <v>78</v>
      </c>
      <c r="J3383" s="85">
        <f t="shared" si="105"/>
        <v>3380</v>
      </c>
      <c r="K3383" s="85">
        <f t="shared" si="104"/>
        <v>0</v>
      </c>
    </row>
    <row r="3384" spans="1:11" ht="15.75">
      <c r="A3384" s="100">
        <v>3381</v>
      </c>
      <c r="I3384" s="103" t="s">
        <v>78</v>
      </c>
      <c r="J3384" s="85">
        <f t="shared" si="105"/>
        <v>3381</v>
      </c>
      <c r="K3384" s="85">
        <f t="shared" si="104"/>
        <v>0</v>
      </c>
    </row>
    <row r="3385" spans="1:11" ht="15.75">
      <c r="A3385" s="100">
        <v>3382</v>
      </c>
      <c r="I3385" s="103" t="s">
        <v>78</v>
      </c>
      <c r="J3385" s="85">
        <f t="shared" si="105"/>
        <v>3382</v>
      </c>
      <c r="K3385" s="85">
        <f t="shared" si="104"/>
        <v>0</v>
      </c>
    </row>
    <row r="3386" spans="1:11" ht="15.75">
      <c r="A3386" s="100">
        <v>3383</v>
      </c>
      <c r="I3386" s="103" t="s">
        <v>78</v>
      </c>
      <c r="J3386" s="85">
        <f t="shared" si="105"/>
        <v>3383</v>
      </c>
      <c r="K3386" s="85">
        <f t="shared" si="104"/>
        <v>0</v>
      </c>
    </row>
    <row r="3387" spans="1:11" ht="15.75">
      <c r="A3387" s="100">
        <v>3384</v>
      </c>
      <c r="I3387" s="103" t="s">
        <v>78</v>
      </c>
      <c r="J3387" s="85">
        <f t="shared" si="105"/>
        <v>3384</v>
      </c>
      <c r="K3387" s="85">
        <f t="shared" si="104"/>
        <v>0</v>
      </c>
    </row>
    <row r="3388" spans="1:11" ht="15.75">
      <c r="A3388" s="100">
        <v>3385</v>
      </c>
      <c r="I3388" s="103" t="s">
        <v>78</v>
      </c>
      <c r="J3388" s="85">
        <f t="shared" si="105"/>
        <v>3385</v>
      </c>
      <c r="K3388" s="85">
        <f t="shared" si="104"/>
        <v>0</v>
      </c>
    </row>
    <row r="3389" spans="1:11" ht="15.75">
      <c r="A3389" s="100">
        <v>3386</v>
      </c>
      <c r="I3389" s="103" t="s">
        <v>78</v>
      </c>
      <c r="J3389" s="85">
        <f t="shared" si="105"/>
        <v>3386</v>
      </c>
      <c r="K3389" s="85">
        <f t="shared" si="104"/>
        <v>0</v>
      </c>
    </row>
    <row r="3390" spans="1:11" ht="15.75">
      <c r="A3390" s="100">
        <v>3387</v>
      </c>
      <c r="I3390" s="103" t="s">
        <v>78</v>
      </c>
      <c r="J3390" s="85">
        <f t="shared" si="105"/>
        <v>3387</v>
      </c>
      <c r="K3390" s="85">
        <f t="shared" si="104"/>
        <v>0</v>
      </c>
    </row>
    <row r="3391" spans="1:11" ht="15.75">
      <c r="A3391" s="100">
        <v>3388</v>
      </c>
      <c r="I3391" s="103" t="s">
        <v>78</v>
      </c>
      <c r="J3391" s="85">
        <f t="shared" si="105"/>
        <v>3388</v>
      </c>
      <c r="K3391" s="85">
        <f t="shared" si="104"/>
        <v>0</v>
      </c>
    </row>
    <row r="3392" spans="1:11" ht="15.75">
      <c r="A3392" s="100">
        <v>3389</v>
      </c>
      <c r="I3392" s="103" t="s">
        <v>78</v>
      </c>
      <c r="J3392" s="85">
        <f t="shared" si="105"/>
        <v>3389</v>
      </c>
      <c r="K3392" s="85">
        <f t="shared" si="104"/>
        <v>0</v>
      </c>
    </row>
    <row r="3393" spans="1:11" ht="15.75">
      <c r="A3393" s="100">
        <v>3390</v>
      </c>
      <c r="I3393" s="103" t="s">
        <v>78</v>
      </c>
      <c r="J3393" s="85">
        <f t="shared" si="105"/>
        <v>3390</v>
      </c>
      <c r="K3393" s="85">
        <f t="shared" si="104"/>
        <v>0</v>
      </c>
    </row>
    <row r="3394" spans="1:11" ht="15.75">
      <c r="A3394" s="100">
        <v>3391</v>
      </c>
      <c r="I3394" s="103" t="s">
        <v>78</v>
      </c>
      <c r="J3394" s="85">
        <f t="shared" si="105"/>
        <v>3391</v>
      </c>
      <c r="K3394" s="85">
        <f t="shared" si="104"/>
        <v>0</v>
      </c>
    </row>
    <row r="3395" spans="1:11" ht="15.75">
      <c r="A3395" s="100">
        <v>3392</v>
      </c>
      <c r="I3395" s="103" t="s">
        <v>78</v>
      </c>
      <c r="J3395" s="85">
        <f t="shared" si="105"/>
        <v>3392</v>
      </c>
      <c r="K3395" s="85">
        <f t="shared" si="104"/>
        <v>0</v>
      </c>
    </row>
    <row r="3396" spans="1:11" ht="15.75">
      <c r="A3396" s="100">
        <v>3393</v>
      </c>
      <c r="I3396" s="103" t="s">
        <v>78</v>
      </c>
      <c r="J3396" s="85">
        <f t="shared" si="105"/>
        <v>3393</v>
      </c>
      <c r="K3396" s="85">
        <f t="shared" ref="K3396:K3459" si="106">COUNTIF($D$4:$D$889,D3396)</f>
        <v>0</v>
      </c>
    </row>
    <row r="3397" spans="1:11" ht="15.75">
      <c r="A3397" s="100">
        <v>3394</v>
      </c>
      <c r="I3397" s="103" t="s">
        <v>78</v>
      </c>
      <c r="J3397" s="85">
        <f t="shared" ref="J3397:J3460" si="107">IF(H3397&lt;&gt;H3396,1,J3396+1)</f>
        <v>3394</v>
      </c>
      <c r="K3397" s="85">
        <f t="shared" si="106"/>
        <v>0</v>
      </c>
    </row>
    <row r="3398" spans="1:11" ht="15.75">
      <c r="A3398" s="100">
        <v>3395</v>
      </c>
      <c r="I3398" s="103" t="s">
        <v>78</v>
      </c>
      <c r="J3398" s="85">
        <f t="shared" si="107"/>
        <v>3395</v>
      </c>
      <c r="K3398" s="85">
        <f t="shared" si="106"/>
        <v>0</v>
      </c>
    </row>
    <row r="3399" spans="1:11" ht="15.75">
      <c r="A3399" s="100">
        <v>3396</v>
      </c>
      <c r="I3399" s="103" t="s">
        <v>78</v>
      </c>
      <c r="J3399" s="85">
        <f t="shared" si="107"/>
        <v>3396</v>
      </c>
      <c r="K3399" s="85">
        <f t="shared" si="106"/>
        <v>0</v>
      </c>
    </row>
    <row r="3400" spans="1:11" ht="15.75">
      <c r="A3400" s="100">
        <v>3397</v>
      </c>
      <c r="I3400" s="103" t="s">
        <v>78</v>
      </c>
      <c r="J3400" s="85">
        <f t="shared" si="107"/>
        <v>3397</v>
      </c>
      <c r="K3400" s="85">
        <f t="shared" si="106"/>
        <v>0</v>
      </c>
    </row>
    <row r="3401" spans="1:11" ht="15.75">
      <c r="A3401" s="100">
        <v>3398</v>
      </c>
      <c r="I3401" s="103" t="s">
        <v>78</v>
      </c>
      <c r="J3401" s="85">
        <f t="shared" si="107"/>
        <v>3398</v>
      </c>
      <c r="K3401" s="85">
        <f t="shared" si="106"/>
        <v>0</v>
      </c>
    </row>
    <row r="3402" spans="1:11" ht="15.75">
      <c r="A3402" s="100">
        <v>3399</v>
      </c>
      <c r="I3402" s="103" t="s">
        <v>78</v>
      </c>
      <c r="J3402" s="85">
        <f t="shared" si="107"/>
        <v>3399</v>
      </c>
      <c r="K3402" s="85">
        <f t="shared" si="106"/>
        <v>0</v>
      </c>
    </row>
    <row r="3403" spans="1:11" ht="15.75">
      <c r="A3403" s="100">
        <v>3400</v>
      </c>
      <c r="I3403" s="103" t="s">
        <v>78</v>
      </c>
      <c r="J3403" s="85">
        <f t="shared" si="107"/>
        <v>3400</v>
      </c>
      <c r="K3403" s="85">
        <f t="shared" si="106"/>
        <v>0</v>
      </c>
    </row>
    <row r="3404" spans="1:11" ht="15.75">
      <c r="A3404" s="100">
        <v>3401</v>
      </c>
      <c r="I3404" s="103" t="s">
        <v>78</v>
      </c>
      <c r="J3404" s="85">
        <f t="shared" si="107"/>
        <v>3401</v>
      </c>
      <c r="K3404" s="85">
        <f t="shared" si="106"/>
        <v>0</v>
      </c>
    </row>
    <row r="3405" spans="1:11" ht="15.75">
      <c r="A3405" s="100">
        <v>3402</v>
      </c>
      <c r="I3405" s="103" t="s">
        <v>78</v>
      </c>
      <c r="J3405" s="85">
        <f t="shared" si="107"/>
        <v>3402</v>
      </c>
      <c r="K3405" s="85">
        <f t="shared" si="106"/>
        <v>0</v>
      </c>
    </row>
    <row r="3406" spans="1:11" ht="15.75">
      <c r="A3406" s="100">
        <v>3403</v>
      </c>
      <c r="I3406" s="103" t="s">
        <v>78</v>
      </c>
      <c r="J3406" s="85">
        <f t="shared" si="107"/>
        <v>3403</v>
      </c>
      <c r="K3406" s="85">
        <f t="shared" si="106"/>
        <v>0</v>
      </c>
    </row>
    <row r="3407" spans="1:11" ht="15.75">
      <c r="A3407" s="100">
        <v>3404</v>
      </c>
      <c r="I3407" s="103" t="s">
        <v>78</v>
      </c>
      <c r="J3407" s="85">
        <f t="shared" si="107"/>
        <v>3404</v>
      </c>
      <c r="K3407" s="85">
        <f t="shared" si="106"/>
        <v>0</v>
      </c>
    </row>
    <row r="3408" spans="1:11" ht="15.75">
      <c r="A3408" s="100">
        <v>3405</v>
      </c>
      <c r="I3408" s="103" t="s">
        <v>78</v>
      </c>
      <c r="J3408" s="85">
        <f t="shared" si="107"/>
        <v>3405</v>
      </c>
      <c r="K3408" s="85">
        <f t="shared" si="106"/>
        <v>0</v>
      </c>
    </row>
    <row r="3409" spans="1:11" ht="15.75">
      <c r="A3409" s="100">
        <v>3406</v>
      </c>
      <c r="I3409" s="103" t="s">
        <v>78</v>
      </c>
      <c r="J3409" s="85">
        <f t="shared" si="107"/>
        <v>3406</v>
      </c>
      <c r="K3409" s="85">
        <f t="shared" si="106"/>
        <v>0</v>
      </c>
    </row>
    <row r="3410" spans="1:11" ht="15.75">
      <c r="A3410" s="100">
        <v>3407</v>
      </c>
      <c r="I3410" s="103" t="s">
        <v>78</v>
      </c>
      <c r="J3410" s="85">
        <f t="shared" si="107"/>
        <v>3407</v>
      </c>
      <c r="K3410" s="85">
        <f t="shared" si="106"/>
        <v>0</v>
      </c>
    </row>
    <row r="3411" spans="1:11" ht="15.75">
      <c r="A3411" s="100">
        <v>3408</v>
      </c>
      <c r="I3411" s="103" t="s">
        <v>78</v>
      </c>
      <c r="J3411" s="85">
        <f t="shared" si="107"/>
        <v>3408</v>
      </c>
      <c r="K3411" s="85">
        <f t="shared" si="106"/>
        <v>0</v>
      </c>
    </row>
    <row r="3412" spans="1:11" ht="15.75">
      <c r="A3412" s="100">
        <v>3409</v>
      </c>
      <c r="I3412" s="103" t="s">
        <v>78</v>
      </c>
      <c r="J3412" s="85">
        <f t="shared" si="107"/>
        <v>3409</v>
      </c>
      <c r="K3412" s="85">
        <f t="shared" si="106"/>
        <v>0</v>
      </c>
    </row>
    <row r="3413" spans="1:11" ht="15.75">
      <c r="A3413" s="100">
        <v>3410</v>
      </c>
      <c r="I3413" s="103" t="s">
        <v>78</v>
      </c>
      <c r="J3413" s="85">
        <f t="shared" si="107"/>
        <v>3410</v>
      </c>
      <c r="K3413" s="85">
        <f t="shared" si="106"/>
        <v>0</v>
      </c>
    </row>
    <row r="3414" spans="1:11" ht="15.75">
      <c r="A3414" s="100">
        <v>3411</v>
      </c>
      <c r="I3414" s="103" t="s">
        <v>78</v>
      </c>
      <c r="J3414" s="85">
        <f t="shared" si="107"/>
        <v>3411</v>
      </c>
      <c r="K3414" s="85">
        <f t="shared" si="106"/>
        <v>0</v>
      </c>
    </row>
    <row r="3415" spans="1:11" ht="15.75">
      <c r="A3415" s="100">
        <v>3412</v>
      </c>
      <c r="I3415" s="103" t="s">
        <v>78</v>
      </c>
      <c r="J3415" s="85">
        <f t="shared" si="107"/>
        <v>3412</v>
      </c>
      <c r="K3415" s="85">
        <f t="shared" si="106"/>
        <v>0</v>
      </c>
    </row>
    <row r="3416" spans="1:11" ht="15.75">
      <c r="A3416" s="100">
        <v>3413</v>
      </c>
      <c r="I3416" s="103" t="s">
        <v>78</v>
      </c>
      <c r="J3416" s="85">
        <f t="shared" si="107"/>
        <v>3413</v>
      </c>
      <c r="K3416" s="85">
        <f t="shared" si="106"/>
        <v>0</v>
      </c>
    </row>
    <row r="3417" spans="1:11" ht="15.75">
      <c r="A3417" s="100">
        <v>3414</v>
      </c>
      <c r="I3417" s="103" t="s">
        <v>78</v>
      </c>
      <c r="J3417" s="85">
        <f t="shared" si="107"/>
        <v>3414</v>
      </c>
      <c r="K3417" s="85">
        <f t="shared" si="106"/>
        <v>0</v>
      </c>
    </row>
    <row r="3418" spans="1:11" ht="15.75">
      <c r="A3418" s="100">
        <v>3415</v>
      </c>
      <c r="I3418" s="103" t="s">
        <v>78</v>
      </c>
      <c r="J3418" s="85">
        <f t="shared" si="107"/>
        <v>3415</v>
      </c>
      <c r="K3418" s="85">
        <f t="shared" si="106"/>
        <v>0</v>
      </c>
    </row>
    <row r="3419" spans="1:11" ht="15.75">
      <c r="A3419" s="100">
        <v>3416</v>
      </c>
      <c r="I3419" s="103" t="s">
        <v>78</v>
      </c>
      <c r="J3419" s="85">
        <f t="shared" si="107"/>
        <v>3416</v>
      </c>
      <c r="K3419" s="85">
        <f t="shared" si="106"/>
        <v>0</v>
      </c>
    </row>
    <row r="3420" spans="1:11" ht="15.75">
      <c r="A3420" s="100">
        <v>3417</v>
      </c>
      <c r="I3420" s="103" t="s">
        <v>78</v>
      </c>
      <c r="J3420" s="85">
        <f t="shared" si="107"/>
        <v>3417</v>
      </c>
      <c r="K3420" s="85">
        <f t="shared" si="106"/>
        <v>0</v>
      </c>
    </row>
    <row r="3421" spans="1:11" ht="15.75">
      <c r="A3421" s="100">
        <v>3418</v>
      </c>
      <c r="I3421" s="103" t="s">
        <v>78</v>
      </c>
      <c r="J3421" s="85">
        <f t="shared" si="107"/>
        <v>3418</v>
      </c>
      <c r="K3421" s="85">
        <f t="shared" si="106"/>
        <v>0</v>
      </c>
    </row>
    <row r="3422" spans="1:11" ht="15.75">
      <c r="A3422" s="100">
        <v>3419</v>
      </c>
      <c r="I3422" s="103" t="s">
        <v>78</v>
      </c>
      <c r="J3422" s="85">
        <f t="shared" si="107"/>
        <v>3419</v>
      </c>
      <c r="K3422" s="85">
        <f t="shared" si="106"/>
        <v>0</v>
      </c>
    </row>
    <row r="3423" spans="1:11" ht="15.75">
      <c r="A3423" s="100">
        <v>3420</v>
      </c>
      <c r="I3423" s="103" t="s">
        <v>78</v>
      </c>
      <c r="J3423" s="85">
        <f t="shared" si="107"/>
        <v>3420</v>
      </c>
      <c r="K3423" s="85">
        <f t="shared" si="106"/>
        <v>0</v>
      </c>
    </row>
    <row r="3424" spans="1:11" ht="15.75">
      <c r="A3424" s="100">
        <v>3421</v>
      </c>
      <c r="I3424" s="103" t="s">
        <v>78</v>
      </c>
      <c r="J3424" s="85">
        <f t="shared" si="107"/>
        <v>3421</v>
      </c>
      <c r="K3424" s="85">
        <f t="shared" si="106"/>
        <v>0</v>
      </c>
    </row>
    <row r="3425" spans="1:11" ht="15.75">
      <c r="A3425" s="100">
        <v>3422</v>
      </c>
      <c r="I3425" s="103" t="s">
        <v>78</v>
      </c>
      <c r="J3425" s="85">
        <f t="shared" si="107"/>
        <v>3422</v>
      </c>
      <c r="K3425" s="85">
        <f t="shared" si="106"/>
        <v>0</v>
      </c>
    </row>
    <row r="3426" spans="1:11" ht="15.75">
      <c r="A3426" s="100">
        <v>3423</v>
      </c>
      <c r="I3426" s="103" t="s">
        <v>78</v>
      </c>
      <c r="J3426" s="85">
        <f t="shared" si="107"/>
        <v>3423</v>
      </c>
      <c r="K3426" s="85">
        <f t="shared" si="106"/>
        <v>0</v>
      </c>
    </row>
    <row r="3427" spans="1:11" ht="15.75">
      <c r="A3427" s="100">
        <v>3424</v>
      </c>
      <c r="I3427" s="103" t="s">
        <v>78</v>
      </c>
      <c r="J3427" s="85">
        <f t="shared" si="107"/>
        <v>3424</v>
      </c>
      <c r="K3427" s="85">
        <f t="shared" si="106"/>
        <v>0</v>
      </c>
    </row>
    <row r="3428" spans="1:11" ht="15.75">
      <c r="A3428" s="100">
        <v>3425</v>
      </c>
      <c r="I3428" s="103" t="s">
        <v>78</v>
      </c>
      <c r="J3428" s="85">
        <f t="shared" si="107"/>
        <v>3425</v>
      </c>
      <c r="K3428" s="85">
        <f t="shared" si="106"/>
        <v>0</v>
      </c>
    </row>
    <row r="3429" spans="1:11" ht="15.75">
      <c r="A3429" s="100">
        <v>3426</v>
      </c>
      <c r="I3429" s="103" t="s">
        <v>78</v>
      </c>
      <c r="J3429" s="85">
        <f t="shared" si="107"/>
        <v>3426</v>
      </c>
      <c r="K3429" s="85">
        <f t="shared" si="106"/>
        <v>0</v>
      </c>
    </row>
    <row r="3430" spans="1:11" ht="15.75">
      <c r="A3430" s="100">
        <v>3427</v>
      </c>
      <c r="I3430" s="103" t="s">
        <v>78</v>
      </c>
      <c r="J3430" s="85">
        <f t="shared" si="107"/>
        <v>3427</v>
      </c>
      <c r="K3430" s="85">
        <f t="shared" si="106"/>
        <v>0</v>
      </c>
    </row>
    <row r="3431" spans="1:11" ht="15.75">
      <c r="A3431" s="100">
        <v>3428</v>
      </c>
      <c r="I3431" s="103" t="s">
        <v>78</v>
      </c>
      <c r="J3431" s="85">
        <f t="shared" si="107"/>
        <v>3428</v>
      </c>
      <c r="K3431" s="85">
        <f t="shared" si="106"/>
        <v>0</v>
      </c>
    </row>
    <row r="3432" spans="1:11" ht="15.75">
      <c r="A3432" s="100">
        <v>3429</v>
      </c>
      <c r="I3432" s="103" t="s">
        <v>78</v>
      </c>
      <c r="J3432" s="85">
        <f t="shared" si="107"/>
        <v>3429</v>
      </c>
      <c r="K3432" s="85">
        <f t="shared" si="106"/>
        <v>0</v>
      </c>
    </row>
    <row r="3433" spans="1:11" ht="15.75">
      <c r="A3433" s="100">
        <v>3430</v>
      </c>
      <c r="I3433" s="103" t="s">
        <v>78</v>
      </c>
      <c r="J3433" s="85">
        <f t="shared" si="107"/>
        <v>3430</v>
      </c>
      <c r="K3433" s="85">
        <f t="shared" si="106"/>
        <v>0</v>
      </c>
    </row>
    <row r="3434" spans="1:11" ht="15.75">
      <c r="A3434" s="100">
        <v>3431</v>
      </c>
      <c r="I3434" s="103" t="s">
        <v>78</v>
      </c>
      <c r="J3434" s="85">
        <f t="shared" si="107"/>
        <v>3431</v>
      </c>
      <c r="K3434" s="85">
        <f t="shared" si="106"/>
        <v>0</v>
      </c>
    </row>
    <row r="3435" spans="1:11" ht="15.75">
      <c r="A3435" s="100">
        <v>3432</v>
      </c>
      <c r="I3435" s="103" t="s">
        <v>78</v>
      </c>
      <c r="J3435" s="85">
        <f t="shared" si="107"/>
        <v>3432</v>
      </c>
      <c r="K3435" s="85">
        <f t="shared" si="106"/>
        <v>0</v>
      </c>
    </row>
    <row r="3436" spans="1:11" ht="15.75">
      <c r="A3436" s="100">
        <v>3433</v>
      </c>
      <c r="I3436" s="103" t="s">
        <v>78</v>
      </c>
      <c r="J3436" s="85">
        <f t="shared" si="107"/>
        <v>3433</v>
      </c>
      <c r="K3436" s="85">
        <f t="shared" si="106"/>
        <v>0</v>
      </c>
    </row>
    <row r="3437" spans="1:11" ht="15.75">
      <c r="A3437" s="100">
        <v>3434</v>
      </c>
      <c r="I3437" s="103" t="s">
        <v>78</v>
      </c>
      <c r="J3437" s="85">
        <f t="shared" si="107"/>
        <v>3434</v>
      </c>
      <c r="K3437" s="85">
        <f t="shared" si="106"/>
        <v>0</v>
      </c>
    </row>
    <row r="3438" spans="1:11" ht="15.75">
      <c r="A3438" s="100">
        <v>3435</v>
      </c>
      <c r="I3438" s="103" t="s">
        <v>78</v>
      </c>
      <c r="J3438" s="85">
        <f t="shared" si="107"/>
        <v>3435</v>
      </c>
      <c r="K3438" s="85">
        <f t="shared" si="106"/>
        <v>0</v>
      </c>
    </row>
    <row r="3439" spans="1:11" ht="15.75">
      <c r="A3439" s="100">
        <v>3436</v>
      </c>
      <c r="I3439" s="103" t="s">
        <v>78</v>
      </c>
      <c r="J3439" s="85">
        <f t="shared" si="107"/>
        <v>3436</v>
      </c>
      <c r="K3439" s="85">
        <f t="shared" si="106"/>
        <v>0</v>
      </c>
    </row>
    <row r="3440" spans="1:11" ht="15.75">
      <c r="A3440" s="100">
        <v>3437</v>
      </c>
      <c r="I3440" s="103" t="s">
        <v>78</v>
      </c>
      <c r="J3440" s="85">
        <f t="shared" si="107"/>
        <v>3437</v>
      </c>
      <c r="K3440" s="85">
        <f t="shared" si="106"/>
        <v>0</v>
      </c>
    </row>
    <row r="3441" spans="1:11" ht="15.75">
      <c r="A3441" s="100">
        <v>3438</v>
      </c>
      <c r="I3441" s="103" t="s">
        <v>78</v>
      </c>
      <c r="J3441" s="85">
        <f t="shared" si="107"/>
        <v>3438</v>
      </c>
      <c r="K3441" s="85">
        <f t="shared" si="106"/>
        <v>0</v>
      </c>
    </row>
    <row r="3442" spans="1:11" ht="15.75">
      <c r="A3442" s="100">
        <v>3439</v>
      </c>
      <c r="I3442" s="103" t="s">
        <v>78</v>
      </c>
      <c r="J3442" s="85">
        <f t="shared" si="107"/>
        <v>3439</v>
      </c>
      <c r="K3442" s="85">
        <f t="shared" si="106"/>
        <v>0</v>
      </c>
    </row>
    <row r="3443" spans="1:11" ht="15.75">
      <c r="A3443" s="100">
        <v>3440</v>
      </c>
      <c r="I3443" s="103" t="s">
        <v>78</v>
      </c>
      <c r="J3443" s="85">
        <f t="shared" si="107"/>
        <v>3440</v>
      </c>
      <c r="K3443" s="85">
        <f t="shared" si="106"/>
        <v>0</v>
      </c>
    </row>
    <row r="3444" spans="1:11" ht="15.75">
      <c r="A3444" s="100">
        <v>3441</v>
      </c>
      <c r="I3444" s="103" t="s">
        <v>78</v>
      </c>
      <c r="J3444" s="85">
        <f t="shared" si="107"/>
        <v>3441</v>
      </c>
      <c r="K3444" s="85">
        <f t="shared" si="106"/>
        <v>0</v>
      </c>
    </row>
    <row r="3445" spans="1:11" ht="15.75">
      <c r="A3445" s="100">
        <v>3442</v>
      </c>
      <c r="I3445" s="103" t="s">
        <v>78</v>
      </c>
      <c r="J3445" s="85">
        <f t="shared" si="107"/>
        <v>3442</v>
      </c>
      <c r="K3445" s="85">
        <f t="shared" si="106"/>
        <v>0</v>
      </c>
    </row>
    <row r="3446" spans="1:11" ht="15.75">
      <c r="A3446" s="100">
        <v>3443</v>
      </c>
      <c r="I3446" s="103" t="s">
        <v>78</v>
      </c>
      <c r="J3446" s="85">
        <f t="shared" si="107"/>
        <v>3443</v>
      </c>
      <c r="K3446" s="85">
        <f t="shared" si="106"/>
        <v>0</v>
      </c>
    </row>
    <row r="3447" spans="1:11" ht="15.75">
      <c r="A3447" s="100">
        <v>3444</v>
      </c>
      <c r="I3447" s="103" t="s">
        <v>78</v>
      </c>
      <c r="J3447" s="85">
        <f t="shared" si="107"/>
        <v>3444</v>
      </c>
      <c r="K3447" s="85">
        <f t="shared" si="106"/>
        <v>0</v>
      </c>
    </row>
    <row r="3448" spans="1:11" ht="15.75">
      <c r="A3448" s="100">
        <v>3445</v>
      </c>
      <c r="I3448" s="103" t="s">
        <v>78</v>
      </c>
      <c r="J3448" s="85">
        <f t="shared" si="107"/>
        <v>3445</v>
      </c>
      <c r="K3448" s="85">
        <f t="shared" si="106"/>
        <v>0</v>
      </c>
    </row>
    <row r="3449" spans="1:11" ht="15.75">
      <c r="A3449" s="100">
        <v>3446</v>
      </c>
      <c r="I3449" s="103" t="s">
        <v>78</v>
      </c>
      <c r="J3449" s="85">
        <f t="shared" si="107"/>
        <v>3446</v>
      </c>
      <c r="K3449" s="85">
        <f t="shared" si="106"/>
        <v>0</v>
      </c>
    </row>
    <row r="3450" spans="1:11" ht="15.75">
      <c r="A3450" s="100">
        <v>3447</v>
      </c>
      <c r="I3450" s="103" t="s">
        <v>78</v>
      </c>
      <c r="J3450" s="85">
        <f t="shared" si="107"/>
        <v>3447</v>
      </c>
      <c r="K3450" s="85">
        <f t="shared" si="106"/>
        <v>0</v>
      </c>
    </row>
    <row r="3451" spans="1:11" ht="15.75">
      <c r="A3451" s="100">
        <v>3448</v>
      </c>
      <c r="I3451" s="103" t="s">
        <v>78</v>
      </c>
      <c r="J3451" s="85">
        <f t="shared" si="107"/>
        <v>3448</v>
      </c>
      <c r="K3451" s="85">
        <f t="shared" si="106"/>
        <v>0</v>
      </c>
    </row>
    <row r="3452" spans="1:11" ht="15.75">
      <c r="A3452" s="100">
        <v>3449</v>
      </c>
      <c r="I3452" s="103" t="s">
        <v>78</v>
      </c>
      <c r="J3452" s="85">
        <f t="shared" si="107"/>
        <v>3449</v>
      </c>
      <c r="K3452" s="85">
        <f t="shared" si="106"/>
        <v>0</v>
      </c>
    </row>
    <row r="3453" spans="1:11" ht="15.75">
      <c r="A3453" s="100">
        <v>3450</v>
      </c>
      <c r="I3453" s="103" t="s">
        <v>78</v>
      </c>
      <c r="J3453" s="85">
        <f t="shared" si="107"/>
        <v>3450</v>
      </c>
      <c r="K3453" s="85">
        <f t="shared" si="106"/>
        <v>0</v>
      </c>
    </row>
    <row r="3454" spans="1:11" ht="15.75">
      <c r="A3454" s="100">
        <v>3451</v>
      </c>
      <c r="I3454" s="103" t="s">
        <v>78</v>
      </c>
      <c r="J3454" s="85">
        <f t="shared" si="107"/>
        <v>3451</v>
      </c>
      <c r="K3454" s="85">
        <f t="shared" si="106"/>
        <v>0</v>
      </c>
    </row>
    <row r="3455" spans="1:11" ht="15.75">
      <c r="A3455" s="100">
        <v>3452</v>
      </c>
      <c r="I3455" s="103" t="s">
        <v>78</v>
      </c>
      <c r="J3455" s="85">
        <f t="shared" si="107"/>
        <v>3452</v>
      </c>
      <c r="K3455" s="85">
        <f t="shared" si="106"/>
        <v>0</v>
      </c>
    </row>
    <row r="3456" spans="1:11" ht="15.75">
      <c r="A3456" s="100">
        <v>3453</v>
      </c>
      <c r="I3456" s="103" t="s">
        <v>78</v>
      </c>
      <c r="J3456" s="85">
        <f t="shared" si="107"/>
        <v>3453</v>
      </c>
      <c r="K3456" s="85">
        <f t="shared" si="106"/>
        <v>0</v>
      </c>
    </row>
    <row r="3457" spans="1:11" ht="15.75">
      <c r="A3457" s="100">
        <v>3454</v>
      </c>
      <c r="I3457" s="103" t="s">
        <v>78</v>
      </c>
      <c r="J3457" s="85">
        <f t="shared" si="107"/>
        <v>3454</v>
      </c>
      <c r="K3457" s="85">
        <f t="shared" si="106"/>
        <v>0</v>
      </c>
    </row>
    <row r="3458" spans="1:11" ht="15.75">
      <c r="A3458" s="100">
        <v>3455</v>
      </c>
      <c r="I3458" s="103" t="s">
        <v>78</v>
      </c>
      <c r="J3458" s="85">
        <f t="shared" si="107"/>
        <v>3455</v>
      </c>
      <c r="K3458" s="85">
        <f t="shared" si="106"/>
        <v>0</v>
      </c>
    </row>
    <row r="3459" spans="1:11" ht="15.75">
      <c r="A3459" s="100">
        <v>3456</v>
      </c>
      <c r="I3459" s="103" t="s">
        <v>78</v>
      </c>
      <c r="J3459" s="85">
        <f t="shared" si="107"/>
        <v>3456</v>
      </c>
      <c r="K3459" s="85">
        <f t="shared" si="106"/>
        <v>0</v>
      </c>
    </row>
    <row r="3460" spans="1:11" ht="15.75">
      <c r="A3460" s="100">
        <v>3457</v>
      </c>
      <c r="I3460" s="103" t="s">
        <v>78</v>
      </c>
      <c r="J3460" s="85">
        <f t="shared" si="107"/>
        <v>3457</v>
      </c>
      <c r="K3460" s="85">
        <f t="shared" ref="K3460:K3523" si="108">COUNTIF($D$4:$D$889,D3460)</f>
        <v>0</v>
      </c>
    </row>
    <row r="3461" spans="1:11" ht="15.75">
      <c r="A3461" s="100">
        <v>3458</v>
      </c>
      <c r="I3461" s="103" t="s">
        <v>78</v>
      </c>
      <c r="J3461" s="85">
        <f t="shared" ref="J3461:J3524" si="109">IF(H3461&lt;&gt;H3460,1,J3460+1)</f>
        <v>3458</v>
      </c>
      <c r="K3461" s="85">
        <f t="shared" si="108"/>
        <v>0</v>
      </c>
    </row>
    <row r="3462" spans="1:11" ht="15.75">
      <c r="A3462" s="100">
        <v>3459</v>
      </c>
      <c r="I3462" s="103" t="s">
        <v>78</v>
      </c>
      <c r="J3462" s="85">
        <f t="shared" si="109"/>
        <v>3459</v>
      </c>
      <c r="K3462" s="85">
        <f t="shared" si="108"/>
        <v>0</v>
      </c>
    </row>
    <row r="3463" spans="1:11" ht="15.75">
      <c r="A3463" s="100">
        <v>3460</v>
      </c>
      <c r="I3463" s="103" t="s">
        <v>78</v>
      </c>
      <c r="J3463" s="85">
        <f t="shared" si="109"/>
        <v>3460</v>
      </c>
      <c r="K3463" s="85">
        <f t="shared" si="108"/>
        <v>0</v>
      </c>
    </row>
    <row r="3464" spans="1:11" ht="15.75">
      <c r="A3464" s="100">
        <v>3461</v>
      </c>
      <c r="I3464" s="103" t="s">
        <v>78</v>
      </c>
      <c r="J3464" s="85">
        <f t="shared" si="109"/>
        <v>3461</v>
      </c>
      <c r="K3464" s="85">
        <f t="shared" si="108"/>
        <v>0</v>
      </c>
    </row>
    <row r="3465" spans="1:11" ht="15.75">
      <c r="A3465" s="100">
        <v>3462</v>
      </c>
      <c r="I3465" s="103" t="s">
        <v>78</v>
      </c>
      <c r="J3465" s="85">
        <f t="shared" si="109"/>
        <v>3462</v>
      </c>
      <c r="K3465" s="85">
        <f t="shared" si="108"/>
        <v>0</v>
      </c>
    </row>
    <row r="3466" spans="1:11" ht="15.75">
      <c r="A3466" s="100">
        <v>3463</v>
      </c>
      <c r="I3466" s="103" t="s">
        <v>78</v>
      </c>
      <c r="J3466" s="85">
        <f t="shared" si="109"/>
        <v>3463</v>
      </c>
      <c r="K3466" s="85">
        <f t="shared" si="108"/>
        <v>0</v>
      </c>
    </row>
    <row r="3467" spans="1:11" ht="15.75">
      <c r="A3467" s="100">
        <v>3464</v>
      </c>
      <c r="I3467" s="103" t="s">
        <v>78</v>
      </c>
      <c r="J3467" s="85">
        <f t="shared" si="109"/>
        <v>3464</v>
      </c>
      <c r="K3467" s="85">
        <f t="shared" si="108"/>
        <v>0</v>
      </c>
    </row>
    <row r="3468" spans="1:11" ht="15.75">
      <c r="A3468" s="100">
        <v>3465</v>
      </c>
      <c r="I3468" s="103" t="s">
        <v>78</v>
      </c>
      <c r="J3468" s="85">
        <f t="shared" si="109"/>
        <v>3465</v>
      </c>
      <c r="K3468" s="85">
        <f t="shared" si="108"/>
        <v>0</v>
      </c>
    </row>
    <row r="3469" spans="1:11" ht="15.75">
      <c r="A3469" s="100">
        <v>3466</v>
      </c>
      <c r="I3469" s="103" t="s">
        <v>78</v>
      </c>
      <c r="J3469" s="85">
        <f t="shared" si="109"/>
        <v>3466</v>
      </c>
      <c r="K3469" s="85">
        <f t="shared" si="108"/>
        <v>0</v>
      </c>
    </row>
    <row r="3470" spans="1:11" ht="15.75">
      <c r="A3470" s="100">
        <v>3467</v>
      </c>
      <c r="I3470" s="103" t="s">
        <v>78</v>
      </c>
      <c r="J3470" s="85">
        <f t="shared" si="109"/>
        <v>3467</v>
      </c>
      <c r="K3470" s="85">
        <f t="shared" si="108"/>
        <v>0</v>
      </c>
    </row>
    <row r="3471" spans="1:11" ht="15.75">
      <c r="A3471" s="100">
        <v>3468</v>
      </c>
      <c r="I3471" s="103" t="s">
        <v>78</v>
      </c>
      <c r="J3471" s="85">
        <f t="shared" si="109"/>
        <v>3468</v>
      </c>
      <c r="K3471" s="85">
        <f t="shared" si="108"/>
        <v>0</v>
      </c>
    </row>
    <row r="3472" spans="1:11" ht="15.75">
      <c r="A3472" s="100">
        <v>3469</v>
      </c>
      <c r="I3472" s="103" t="s">
        <v>78</v>
      </c>
      <c r="J3472" s="85">
        <f t="shared" si="109"/>
        <v>3469</v>
      </c>
      <c r="K3472" s="85">
        <f t="shared" si="108"/>
        <v>0</v>
      </c>
    </row>
    <row r="3473" spans="1:11" ht="15.75">
      <c r="A3473" s="100">
        <v>3470</v>
      </c>
      <c r="I3473" s="103" t="s">
        <v>78</v>
      </c>
      <c r="J3473" s="85">
        <f t="shared" si="109"/>
        <v>3470</v>
      </c>
      <c r="K3473" s="85">
        <f t="shared" si="108"/>
        <v>0</v>
      </c>
    </row>
    <row r="3474" spans="1:11" ht="15.75">
      <c r="A3474" s="100">
        <v>3471</v>
      </c>
      <c r="I3474" s="103" t="s">
        <v>78</v>
      </c>
      <c r="J3474" s="85">
        <f t="shared" si="109"/>
        <v>3471</v>
      </c>
      <c r="K3474" s="85">
        <f t="shared" si="108"/>
        <v>0</v>
      </c>
    </row>
    <row r="3475" spans="1:11" ht="15.75">
      <c r="A3475" s="100">
        <v>3472</v>
      </c>
      <c r="I3475" s="103" t="s">
        <v>78</v>
      </c>
      <c r="J3475" s="85">
        <f t="shared" si="109"/>
        <v>3472</v>
      </c>
      <c r="K3475" s="85">
        <f t="shared" si="108"/>
        <v>0</v>
      </c>
    </row>
    <row r="3476" spans="1:11" ht="15.75">
      <c r="A3476" s="100">
        <v>3473</v>
      </c>
      <c r="I3476" s="103" t="s">
        <v>78</v>
      </c>
      <c r="J3476" s="85">
        <f t="shared" si="109"/>
        <v>3473</v>
      </c>
      <c r="K3476" s="85">
        <f t="shared" si="108"/>
        <v>0</v>
      </c>
    </row>
    <row r="3477" spans="1:11" ht="15.75">
      <c r="A3477" s="100">
        <v>3474</v>
      </c>
      <c r="I3477" s="103" t="s">
        <v>78</v>
      </c>
      <c r="J3477" s="85">
        <f t="shared" si="109"/>
        <v>3474</v>
      </c>
      <c r="K3477" s="85">
        <f t="shared" si="108"/>
        <v>0</v>
      </c>
    </row>
    <row r="3478" spans="1:11" ht="15.75">
      <c r="A3478" s="100">
        <v>3475</v>
      </c>
      <c r="I3478" s="103" t="s">
        <v>78</v>
      </c>
      <c r="J3478" s="85">
        <f t="shared" si="109"/>
        <v>3475</v>
      </c>
      <c r="K3478" s="85">
        <f t="shared" si="108"/>
        <v>0</v>
      </c>
    </row>
    <row r="3479" spans="1:11" ht="15.75">
      <c r="A3479" s="100">
        <v>3476</v>
      </c>
      <c r="I3479" s="103" t="s">
        <v>78</v>
      </c>
      <c r="J3479" s="85">
        <f t="shared" si="109"/>
        <v>3476</v>
      </c>
      <c r="K3479" s="85">
        <f t="shared" si="108"/>
        <v>0</v>
      </c>
    </row>
    <row r="3480" spans="1:11" ht="15.75">
      <c r="A3480" s="100">
        <v>3477</v>
      </c>
      <c r="I3480" s="103" t="s">
        <v>78</v>
      </c>
      <c r="J3480" s="85">
        <f t="shared" si="109"/>
        <v>3477</v>
      </c>
      <c r="K3480" s="85">
        <f t="shared" si="108"/>
        <v>0</v>
      </c>
    </row>
    <row r="3481" spans="1:11" ht="15.75">
      <c r="A3481" s="100">
        <v>3478</v>
      </c>
      <c r="I3481" s="103" t="s">
        <v>78</v>
      </c>
      <c r="J3481" s="85">
        <f t="shared" si="109"/>
        <v>3478</v>
      </c>
      <c r="K3481" s="85">
        <f t="shared" si="108"/>
        <v>0</v>
      </c>
    </row>
    <row r="3482" spans="1:11" ht="15.75">
      <c r="A3482" s="100">
        <v>3479</v>
      </c>
      <c r="I3482" s="103" t="s">
        <v>78</v>
      </c>
      <c r="J3482" s="85">
        <f t="shared" si="109"/>
        <v>3479</v>
      </c>
      <c r="K3482" s="85">
        <f t="shared" si="108"/>
        <v>0</v>
      </c>
    </row>
    <row r="3483" spans="1:11" ht="15.75">
      <c r="A3483" s="100">
        <v>3480</v>
      </c>
      <c r="I3483" s="103" t="s">
        <v>78</v>
      </c>
      <c r="J3483" s="85">
        <f t="shared" si="109"/>
        <v>3480</v>
      </c>
      <c r="K3483" s="85">
        <f t="shared" si="108"/>
        <v>0</v>
      </c>
    </row>
    <row r="3484" spans="1:11" ht="15.75">
      <c r="A3484" s="100">
        <v>3481</v>
      </c>
      <c r="I3484" s="103" t="s">
        <v>78</v>
      </c>
      <c r="J3484" s="85">
        <f t="shared" si="109"/>
        <v>3481</v>
      </c>
      <c r="K3484" s="85">
        <f t="shared" si="108"/>
        <v>0</v>
      </c>
    </row>
    <row r="3485" spans="1:11" ht="15.75">
      <c r="A3485" s="100">
        <v>3482</v>
      </c>
      <c r="I3485" s="103" t="s">
        <v>78</v>
      </c>
      <c r="J3485" s="85">
        <f t="shared" si="109"/>
        <v>3482</v>
      </c>
      <c r="K3485" s="85">
        <f t="shared" si="108"/>
        <v>0</v>
      </c>
    </row>
    <row r="3486" spans="1:11" ht="15.75">
      <c r="A3486" s="100">
        <v>3483</v>
      </c>
      <c r="I3486" s="103" t="s">
        <v>78</v>
      </c>
      <c r="J3486" s="85">
        <f t="shared" si="109"/>
        <v>3483</v>
      </c>
      <c r="K3486" s="85">
        <f t="shared" si="108"/>
        <v>0</v>
      </c>
    </row>
    <row r="3487" spans="1:11" ht="15.75">
      <c r="A3487" s="100">
        <v>3484</v>
      </c>
      <c r="I3487" s="103" t="s">
        <v>78</v>
      </c>
      <c r="J3487" s="85">
        <f t="shared" si="109"/>
        <v>3484</v>
      </c>
      <c r="K3487" s="85">
        <f t="shared" si="108"/>
        <v>0</v>
      </c>
    </row>
    <row r="3488" spans="1:11" ht="15.75">
      <c r="A3488" s="100">
        <v>3485</v>
      </c>
      <c r="I3488" s="103" t="s">
        <v>78</v>
      </c>
      <c r="J3488" s="85">
        <f t="shared" si="109"/>
        <v>3485</v>
      </c>
      <c r="K3488" s="85">
        <f t="shared" si="108"/>
        <v>0</v>
      </c>
    </row>
    <row r="3489" spans="1:11" ht="15.75">
      <c r="A3489" s="100">
        <v>3486</v>
      </c>
      <c r="I3489" s="103" t="s">
        <v>78</v>
      </c>
      <c r="J3489" s="85">
        <f t="shared" si="109"/>
        <v>3486</v>
      </c>
      <c r="K3489" s="85">
        <f t="shared" si="108"/>
        <v>0</v>
      </c>
    </row>
    <row r="3490" spans="1:11" ht="15.75">
      <c r="A3490" s="100">
        <v>3487</v>
      </c>
      <c r="I3490" s="103" t="s">
        <v>78</v>
      </c>
      <c r="J3490" s="85">
        <f t="shared" si="109"/>
        <v>3487</v>
      </c>
      <c r="K3490" s="85">
        <f t="shared" si="108"/>
        <v>0</v>
      </c>
    </row>
    <row r="3491" spans="1:11" ht="15.75">
      <c r="A3491" s="100">
        <v>3488</v>
      </c>
      <c r="I3491" s="103" t="s">
        <v>78</v>
      </c>
      <c r="J3491" s="85">
        <f t="shared" si="109"/>
        <v>3488</v>
      </c>
      <c r="K3491" s="85">
        <f t="shared" si="108"/>
        <v>0</v>
      </c>
    </row>
    <row r="3492" spans="1:11" ht="15.75">
      <c r="A3492" s="100">
        <v>3489</v>
      </c>
      <c r="I3492" s="103" t="s">
        <v>78</v>
      </c>
      <c r="J3492" s="85">
        <f t="shared" si="109"/>
        <v>3489</v>
      </c>
      <c r="K3492" s="85">
        <f t="shared" si="108"/>
        <v>0</v>
      </c>
    </row>
    <row r="3493" spans="1:11" ht="15.75">
      <c r="A3493" s="100">
        <v>3490</v>
      </c>
      <c r="I3493" s="103" t="s">
        <v>78</v>
      </c>
      <c r="J3493" s="85">
        <f t="shared" si="109"/>
        <v>3490</v>
      </c>
      <c r="K3493" s="85">
        <f t="shared" si="108"/>
        <v>0</v>
      </c>
    </row>
    <row r="3494" spans="1:11" ht="15.75">
      <c r="A3494" s="100">
        <v>3491</v>
      </c>
      <c r="I3494" s="103" t="s">
        <v>78</v>
      </c>
      <c r="J3494" s="85">
        <f t="shared" si="109"/>
        <v>3491</v>
      </c>
      <c r="K3494" s="85">
        <f t="shared" si="108"/>
        <v>0</v>
      </c>
    </row>
    <row r="3495" spans="1:11" ht="15.75">
      <c r="A3495" s="100">
        <v>3492</v>
      </c>
      <c r="I3495" s="103" t="s">
        <v>78</v>
      </c>
      <c r="J3495" s="85">
        <f t="shared" si="109"/>
        <v>3492</v>
      </c>
      <c r="K3495" s="85">
        <f t="shared" si="108"/>
        <v>0</v>
      </c>
    </row>
    <row r="3496" spans="1:11" ht="15.75">
      <c r="A3496" s="100">
        <v>3493</v>
      </c>
      <c r="I3496" s="103" t="s">
        <v>78</v>
      </c>
      <c r="J3496" s="85">
        <f t="shared" si="109"/>
        <v>3493</v>
      </c>
      <c r="K3496" s="85">
        <f t="shared" si="108"/>
        <v>0</v>
      </c>
    </row>
    <row r="3497" spans="1:11" ht="15.75">
      <c r="A3497" s="100">
        <v>3494</v>
      </c>
      <c r="I3497" s="103" t="s">
        <v>78</v>
      </c>
      <c r="J3497" s="85">
        <f t="shared" si="109"/>
        <v>3494</v>
      </c>
      <c r="K3497" s="85">
        <f t="shared" si="108"/>
        <v>0</v>
      </c>
    </row>
    <row r="3498" spans="1:11" ht="15.75">
      <c r="A3498" s="100">
        <v>3495</v>
      </c>
      <c r="I3498" s="103" t="s">
        <v>78</v>
      </c>
      <c r="J3498" s="85">
        <f t="shared" si="109"/>
        <v>3495</v>
      </c>
      <c r="K3498" s="85">
        <f t="shared" si="108"/>
        <v>0</v>
      </c>
    </row>
    <row r="3499" spans="1:11" ht="15.75">
      <c r="A3499" s="100">
        <v>3496</v>
      </c>
      <c r="I3499" s="103" t="s">
        <v>78</v>
      </c>
      <c r="J3499" s="85">
        <f t="shared" si="109"/>
        <v>3496</v>
      </c>
      <c r="K3499" s="85">
        <f t="shared" si="108"/>
        <v>0</v>
      </c>
    </row>
    <row r="3500" spans="1:11" ht="15.75">
      <c r="A3500" s="100">
        <v>3497</v>
      </c>
      <c r="I3500" s="103" t="s">
        <v>78</v>
      </c>
      <c r="J3500" s="85">
        <f t="shared" si="109"/>
        <v>3497</v>
      </c>
      <c r="K3500" s="85">
        <f t="shared" si="108"/>
        <v>0</v>
      </c>
    </row>
    <row r="3501" spans="1:11" ht="15.75">
      <c r="A3501" s="100">
        <v>3498</v>
      </c>
      <c r="I3501" s="103" t="s">
        <v>78</v>
      </c>
      <c r="J3501" s="85">
        <f t="shared" si="109"/>
        <v>3498</v>
      </c>
      <c r="K3501" s="85">
        <f t="shared" si="108"/>
        <v>0</v>
      </c>
    </row>
    <row r="3502" spans="1:11" ht="15.75">
      <c r="A3502" s="100">
        <v>3499</v>
      </c>
      <c r="I3502" s="103" t="s">
        <v>78</v>
      </c>
      <c r="J3502" s="85">
        <f t="shared" si="109"/>
        <v>3499</v>
      </c>
      <c r="K3502" s="85">
        <f t="shared" si="108"/>
        <v>0</v>
      </c>
    </row>
    <row r="3503" spans="1:11" ht="15.75">
      <c r="A3503" s="100">
        <v>3500</v>
      </c>
      <c r="I3503" s="103" t="s">
        <v>78</v>
      </c>
      <c r="J3503" s="85">
        <f t="shared" si="109"/>
        <v>3500</v>
      </c>
      <c r="K3503" s="85">
        <f t="shared" si="108"/>
        <v>0</v>
      </c>
    </row>
    <row r="3504" spans="1:11" ht="15.75">
      <c r="A3504" s="100">
        <v>3501</v>
      </c>
      <c r="I3504" s="103" t="s">
        <v>78</v>
      </c>
      <c r="J3504" s="85">
        <f t="shared" si="109"/>
        <v>3501</v>
      </c>
      <c r="K3504" s="85">
        <f t="shared" si="108"/>
        <v>0</v>
      </c>
    </row>
    <row r="3505" spans="1:11" ht="15.75">
      <c r="A3505" s="100">
        <v>3502</v>
      </c>
      <c r="I3505" s="103" t="s">
        <v>78</v>
      </c>
      <c r="J3505" s="85">
        <f t="shared" si="109"/>
        <v>3502</v>
      </c>
      <c r="K3505" s="85">
        <f t="shared" si="108"/>
        <v>0</v>
      </c>
    </row>
    <row r="3506" spans="1:11" ht="15.75">
      <c r="A3506" s="100">
        <v>3503</v>
      </c>
      <c r="I3506" s="103" t="s">
        <v>78</v>
      </c>
      <c r="J3506" s="85">
        <f t="shared" si="109"/>
        <v>3503</v>
      </c>
      <c r="K3506" s="85">
        <f t="shared" si="108"/>
        <v>0</v>
      </c>
    </row>
    <row r="3507" spans="1:11" ht="15.75">
      <c r="A3507" s="100">
        <v>3504</v>
      </c>
      <c r="I3507" s="103" t="s">
        <v>78</v>
      </c>
      <c r="J3507" s="85">
        <f t="shared" si="109"/>
        <v>3504</v>
      </c>
      <c r="K3507" s="85">
        <f t="shared" si="108"/>
        <v>0</v>
      </c>
    </row>
    <row r="3508" spans="1:11" ht="15.75">
      <c r="A3508" s="100">
        <v>3505</v>
      </c>
      <c r="I3508" s="103" t="s">
        <v>78</v>
      </c>
      <c r="J3508" s="85">
        <f t="shared" si="109"/>
        <v>3505</v>
      </c>
      <c r="K3508" s="85">
        <f t="shared" si="108"/>
        <v>0</v>
      </c>
    </row>
    <row r="3509" spans="1:11" ht="15.75">
      <c r="A3509" s="100">
        <v>3506</v>
      </c>
      <c r="I3509" s="103" t="s">
        <v>78</v>
      </c>
      <c r="J3509" s="85">
        <f t="shared" si="109"/>
        <v>3506</v>
      </c>
      <c r="K3509" s="85">
        <f t="shared" si="108"/>
        <v>0</v>
      </c>
    </row>
    <row r="3510" spans="1:11" ht="15.75">
      <c r="A3510" s="100">
        <v>3507</v>
      </c>
      <c r="I3510" s="103" t="s">
        <v>78</v>
      </c>
      <c r="J3510" s="85">
        <f t="shared" si="109"/>
        <v>3507</v>
      </c>
      <c r="K3510" s="85">
        <f t="shared" si="108"/>
        <v>0</v>
      </c>
    </row>
    <row r="3511" spans="1:11" ht="15.75">
      <c r="A3511" s="100">
        <v>3508</v>
      </c>
      <c r="I3511" s="103" t="s">
        <v>78</v>
      </c>
      <c r="J3511" s="85">
        <f t="shared" si="109"/>
        <v>3508</v>
      </c>
      <c r="K3511" s="85">
        <f t="shared" si="108"/>
        <v>0</v>
      </c>
    </row>
    <row r="3512" spans="1:11" ht="15.75">
      <c r="A3512" s="100">
        <v>3509</v>
      </c>
      <c r="I3512" s="103" t="s">
        <v>78</v>
      </c>
      <c r="J3512" s="85">
        <f t="shared" si="109"/>
        <v>3509</v>
      </c>
      <c r="K3512" s="85">
        <f t="shared" si="108"/>
        <v>0</v>
      </c>
    </row>
    <row r="3513" spans="1:11" ht="15.75">
      <c r="A3513" s="100">
        <v>3510</v>
      </c>
      <c r="I3513" s="103" t="s">
        <v>78</v>
      </c>
      <c r="J3513" s="85">
        <f t="shared" si="109"/>
        <v>3510</v>
      </c>
      <c r="K3513" s="85">
        <f t="shared" si="108"/>
        <v>0</v>
      </c>
    </row>
    <row r="3514" spans="1:11" ht="15.75">
      <c r="A3514" s="100">
        <v>3511</v>
      </c>
      <c r="I3514" s="103" t="s">
        <v>78</v>
      </c>
      <c r="J3514" s="85">
        <f t="shared" si="109"/>
        <v>3511</v>
      </c>
      <c r="K3514" s="85">
        <f t="shared" si="108"/>
        <v>0</v>
      </c>
    </row>
    <row r="3515" spans="1:11" ht="15.75">
      <c r="A3515" s="100">
        <v>3512</v>
      </c>
      <c r="I3515" s="103" t="s">
        <v>78</v>
      </c>
      <c r="J3515" s="85">
        <f t="shared" si="109"/>
        <v>3512</v>
      </c>
      <c r="K3515" s="85">
        <f t="shared" si="108"/>
        <v>0</v>
      </c>
    </row>
    <row r="3516" spans="1:11" ht="15.75">
      <c r="A3516" s="100">
        <v>3513</v>
      </c>
      <c r="I3516" s="103" t="s">
        <v>78</v>
      </c>
      <c r="J3516" s="85">
        <f t="shared" si="109"/>
        <v>3513</v>
      </c>
      <c r="K3516" s="85">
        <f t="shared" si="108"/>
        <v>0</v>
      </c>
    </row>
    <row r="3517" spans="1:11" ht="15.75">
      <c r="A3517" s="100">
        <v>3514</v>
      </c>
      <c r="I3517" s="103" t="s">
        <v>78</v>
      </c>
      <c r="J3517" s="85">
        <f t="shared" si="109"/>
        <v>3514</v>
      </c>
      <c r="K3517" s="85">
        <f t="shared" si="108"/>
        <v>0</v>
      </c>
    </row>
    <row r="3518" spans="1:11" ht="15.75">
      <c r="A3518" s="100">
        <v>3515</v>
      </c>
      <c r="I3518" s="103" t="s">
        <v>78</v>
      </c>
      <c r="J3518" s="85">
        <f t="shared" si="109"/>
        <v>3515</v>
      </c>
      <c r="K3518" s="85">
        <f t="shared" si="108"/>
        <v>0</v>
      </c>
    </row>
    <row r="3519" spans="1:11" ht="15.75">
      <c r="A3519" s="100">
        <v>3516</v>
      </c>
      <c r="I3519" s="103" t="s">
        <v>78</v>
      </c>
      <c r="J3519" s="85">
        <f t="shared" si="109"/>
        <v>3516</v>
      </c>
      <c r="K3519" s="85">
        <f t="shared" si="108"/>
        <v>0</v>
      </c>
    </row>
    <row r="3520" spans="1:11" ht="15.75">
      <c r="A3520" s="100">
        <v>3517</v>
      </c>
      <c r="I3520" s="103" t="s">
        <v>78</v>
      </c>
      <c r="J3520" s="85">
        <f t="shared" si="109"/>
        <v>3517</v>
      </c>
      <c r="K3520" s="85">
        <f t="shared" si="108"/>
        <v>0</v>
      </c>
    </row>
    <row r="3521" spans="1:11" ht="15.75">
      <c r="A3521" s="100">
        <v>3518</v>
      </c>
      <c r="I3521" s="103" t="s">
        <v>78</v>
      </c>
      <c r="J3521" s="85">
        <f t="shared" si="109"/>
        <v>3518</v>
      </c>
      <c r="K3521" s="85">
        <f t="shared" si="108"/>
        <v>0</v>
      </c>
    </row>
    <row r="3522" spans="1:11" ht="15.75">
      <c r="A3522" s="100">
        <v>3519</v>
      </c>
      <c r="I3522" s="103" t="s">
        <v>78</v>
      </c>
      <c r="J3522" s="85">
        <f t="shared" si="109"/>
        <v>3519</v>
      </c>
      <c r="K3522" s="85">
        <f t="shared" si="108"/>
        <v>0</v>
      </c>
    </row>
    <row r="3523" spans="1:11" ht="15.75">
      <c r="A3523" s="100">
        <v>3520</v>
      </c>
      <c r="I3523" s="103" t="s">
        <v>78</v>
      </c>
      <c r="J3523" s="85">
        <f t="shared" si="109"/>
        <v>3520</v>
      </c>
      <c r="K3523" s="85">
        <f t="shared" si="108"/>
        <v>0</v>
      </c>
    </row>
    <row r="3524" spans="1:11" ht="15.75">
      <c r="A3524" s="100">
        <v>3521</v>
      </c>
      <c r="I3524" s="103" t="s">
        <v>78</v>
      </c>
      <c r="J3524" s="85">
        <f t="shared" si="109"/>
        <v>3521</v>
      </c>
      <c r="K3524" s="85">
        <f t="shared" ref="K3524:K3587" si="110">COUNTIF($D$4:$D$889,D3524)</f>
        <v>0</v>
      </c>
    </row>
    <row r="3525" spans="1:11" ht="15.75">
      <c r="A3525" s="100">
        <v>3522</v>
      </c>
      <c r="I3525" s="103" t="s">
        <v>78</v>
      </c>
      <c r="J3525" s="85">
        <f t="shared" ref="J3525:J3588" si="111">IF(H3525&lt;&gt;H3524,1,J3524+1)</f>
        <v>3522</v>
      </c>
      <c r="K3525" s="85">
        <f t="shared" si="110"/>
        <v>0</v>
      </c>
    </row>
    <row r="3526" spans="1:11" ht="15.75">
      <c r="A3526" s="100">
        <v>3523</v>
      </c>
      <c r="I3526" s="103" t="s">
        <v>78</v>
      </c>
      <c r="J3526" s="85">
        <f t="shared" si="111"/>
        <v>3523</v>
      </c>
      <c r="K3526" s="85">
        <f t="shared" si="110"/>
        <v>0</v>
      </c>
    </row>
    <row r="3527" spans="1:11" ht="15.75">
      <c r="A3527" s="100">
        <v>3524</v>
      </c>
      <c r="I3527" s="103" t="s">
        <v>78</v>
      </c>
      <c r="J3527" s="85">
        <f t="shared" si="111"/>
        <v>3524</v>
      </c>
      <c r="K3527" s="85">
        <f t="shared" si="110"/>
        <v>0</v>
      </c>
    </row>
    <row r="3528" spans="1:11" ht="15.75">
      <c r="A3528" s="100">
        <v>3525</v>
      </c>
      <c r="I3528" s="103" t="s">
        <v>78</v>
      </c>
      <c r="J3528" s="85">
        <f t="shared" si="111"/>
        <v>3525</v>
      </c>
      <c r="K3528" s="85">
        <f t="shared" si="110"/>
        <v>0</v>
      </c>
    </row>
    <row r="3529" spans="1:11" ht="15.75">
      <c r="A3529" s="100">
        <v>3526</v>
      </c>
      <c r="I3529" s="103" t="s">
        <v>78</v>
      </c>
      <c r="J3529" s="85">
        <f t="shared" si="111"/>
        <v>3526</v>
      </c>
      <c r="K3529" s="85">
        <f t="shared" si="110"/>
        <v>0</v>
      </c>
    </row>
    <row r="3530" spans="1:11" ht="15.75">
      <c r="A3530" s="100">
        <v>3527</v>
      </c>
      <c r="I3530" s="103" t="s">
        <v>78</v>
      </c>
      <c r="J3530" s="85">
        <f t="shared" si="111"/>
        <v>3527</v>
      </c>
      <c r="K3530" s="85">
        <f t="shared" si="110"/>
        <v>0</v>
      </c>
    </row>
    <row r="3531" spans="1:11" ht="15.75">
      <c r="A3531" s="100">
        <v>3528</v>
      </c>
      <c r="I3531" s="103" t="s">
        <v>78</v>
      </c>
      <c r="J3531" s="85">
        <f t="shared" si="111"/>
        <v>3528</v>
      </c>
      <c r="K3531" s="85">
        <f t="shared" si="110"/>
        <v>0</v>
      </c>
    </row>
    <row r="3532" spans="1:11" ht="15.75">
      <c r="A3532" s="100">
        <v>3529</v>
      </c>
      <c r="I3532" s="103" t="s">
        <v>78</v>
      </c>
      <c r="J3532" s="85">
        <f t="shared" si="111"/>
        <v>3529</v>
      </c>
      <c r="K3532" s="85">
        <f t="shared" si="110"/>
        <v>0</v>
      </c>
    </row>
    <row r="3533" spans="1:11" ht="15.75">
      <c r="A3533" s="100">
        <v>3530</v>
      </c>
      <c r="I3533" s="103" t="s">
        <v>78</v>
      </c>
      <c r="J3533" s="85">
        <f t="shared" si="111"/>
        <v>3530</v>
      </c>
      <c r="K3533" s="85">
        <f t="shared" si="110"/>
        <v>0</v>
      </c>
    </row>
    <row r="3534" spans="1:11" ht="15.75">
      <c r="A3534" s="100">
        <v>3531</v>
      </c>
      <c r="I3534" s="103" t="s">
        <v>78</v>
      </c>
      <c r="J3534" s="85">
        <f t="shared" si="111"/>
        <v>3531</v>
      </c>
      <c r="K3534" s="85">
        <f t="shared" si="110"/>
        <v>0</v>
      </c>
    </row>
    <row r="3535" spans="1:11" ht="15.75">
      <c r="A3535" s="100">
        <v>3532</v>
      </c>
      <c r="I3535" s="103" t="s">
        <v>78</v>
      </c>
      <c r="J3535" s="85">
        <f t="shared" si="111"/>
        <v>3532</v>
      </c>
      <c r="K3535" s="85">
        <f t="shared" si="110"/>
        <v>0</v>
      </c>
    </row>
    <row r="3536" spans="1:11" ht="15.75">
      <c r="A3536" s="100">
        <v>3533</v>
      </c>
      <c r="I3536" s="103" t="s">
        <v>78</v>
      </c>
      <c r="J3536" s="85">
        <f t="shared" si="111"/>
        <v>3533</v>
      </c>
      <c r="K3536" s="85">
        <f t="shared" si="110"/>
        <v>0</v>
      </c>
    </row>
    <row r="3537" spans="1:11" ht="15.75">
      <c r="A3537" s="100">
        <v>3534</v>
      </c>
      <c r="I3537" s="103" t="s">
        <v>78</v>
      </c>
      <c r="J3537" s="85">
        <f t="shared" si="111"/>
        <v>3534</v>
      </c>
      <c r="K3537" s="85">
        <f t="shared" si="110"/>
        <v>0</v>
      </c>
    </row>
    <row r="3538" spans="1:11" ht="15.75">
      <c r="A3538" s="100">
        <v>3535</v>
      </c>
      <c r="I3538" s="103" t="s">
        <v>78</v>
      </c>
      <c r="J3538" s="85">
        <f t="shared" si="111"/>
        <v>3535</v>
      </c>
      <c r="K3538" s="85">
        <f t="shared" si="110"/>
        <v>0</v>
      </c>
    </row>
    <row r="3539" spans="1:11" ht="15.75">
      <c r="A3539" s="100">
        <v>3536</v>
      </c>
      <c r="I3539" s="103" t="s">
        <v>78</v>
      </c>
      <c r="J3539" s="85">
        <f t="shared" si="111"/>
        <v>3536</v>
      </c>
      <c r="K3539" s="85">
        <f t="shared" si="110"/>
        <v>0</v>
      </c>
    </row>
    <row r="3540" spans="1:11" ht="15.75">
      <c r="A3540" s="100">
        <v>3537</v>
      </c>
      <c r="I3540" s="103" t="s">
        <v>78</v>
      </c>
      <c r="J3540" s="85">
        <f t="shared" si="111"/>
        <v>3537</v>
      </c>
      <c r="K3540" s="85">
        <f t="shared" si="110"/>
        <v>0</v>
      </c>
    </row>
    <row r="3541" spans="1:11" ht="15.75">
      <c r="A3541" s="100">
        <v>3538</v>
      </c>
      <c r="I3541" s="103" t="s">
        <v>78</v>
      </c>
      <c r="J3541" s="85">
        <f t="shared" si="111"/>
        <v>3538</v>
      </c>
      <c r="K3541" s="85">
        <f t="shared" si="110"/>
        <v>0</v>
      </c>
    </row>
    <row r="3542" spans="1:11" ht="15.75">
      <c r="A3542" s="100">
        <v>3539</v>
      </c>
      <c r="I3542" s="103" t="s">
        <v>78</v>
      </c>
      <c r="J3542" s="85">
        <f t="shared" si="111"/>
        <v>3539</v>
      </c>
      <c r="K3542" s="85">
        <f t="shared" si="110"/>
        <v>0</v>
      </c>
    </row>
    <row r="3543" spans="1:11" ht="15.75">
      <c r="A3543" s="100">
        <v>3540</v>
      </c>
      <c r="I3543" s="103" t="s">
        <v>78</v>
      </c>
      <c r="J3543" s="85">
        <f t="shared" si="111"/>
        <v>3540</v>
      </c>
      <c r="K3543" s="85">
        <f t="shared" si="110"/>
        <v>0</v>
      </c>
    </row>
    <row r="3544" spans="1:11" ht="15.75">
      <c r="A3544" s="100">
        <v>3541</v>
      </c>
      <c r="I3544" s="103" t="s">
        <v>78</v>
      </c>
      <c r="J3544" s="85">
        <f t="shared" si="111"/>
        <v>3541</v>
      </c>
      <c r="K3544" s="85">
        <f t="shared" si="110"/>
        <v>0</v>
      </c>
    </row>
    <row r="3545" spans="1:11" ht="15.75">
      <c r="A3545" s="100">
        <v>3542</v>
      </c>
      <c r="I3545" s="103" t="s">
        <v>78</v>
      </c>
      <c r="J3545" s="85">
        <f t="shared" si="111"/>
        <v>3542</v>
      </c>
      <c r="K3545" s="85">
        <f t="shared" si="110"/>
        <v>0</v>
      </c>
    </row>
    <row r="3546" spans="1:11" ht="15.75">
      <c r="A3546" s="100">
        <v>3543</v>
      </c>
      <c r="I3546" s="103" t="s">
        <v>78</v>
      </c>
      <c r="J3546" s="85">
        <f t="shared" si="111"/>
        <v>3543</v>
      </c>
      <c r="K3546" s="85">
        <f t="shared" si="110"/>
        <v>0</v>
      </c>
    </row>
    <row r="3547" spans="1:11" ht="15.75">
      <c r="A3547" s="100">
        <v>3544</v>
      </c>
      <c r="I3547" s="103" t="s">
        <v>78</v>
      </c>
      <c r="J3547" s="85">
        <f t="shared" si="111"/>
        <v>3544</v>
      </c>
      <c r="K3547" s="85">
        <f t="shared" si="110"/>
        <v>0</v>
      </c>
    </row>
    <row r="3548" spans="1:11" ht="15.75">
      <c r="A3548" s="100">
        <v>3545</v>
      </c>
      <c r="I3548" s="103" t="s">
        <v>78</v>
      </c>
      <c r="J3548" s="85">
        <f t="shared" si="111"/>
        <v>3545</v>
      </c>
      <c r="K3548" s="85">
        <f t="shared" si="110"/>
        <v>0</v>
      </c>
    </row>
    <row r="3549" spans="1:11" ht="15.75">
      <c r="A3549" s="100">
        <v>3546</v>
      </c>
      <c r="I3549" s="103" t="s">
        <v>78</v>
      </c>
      <c r="J3549" s="85">
        <f t="shared" si="111"/>
        <v>3546</v>
      </c>
      <c r="K3549" s="85">
        <f t="shared" si="110"/>
        <v>0</v>
      </c>
    </row>
    <row r="3550" spans="1:11" ht="15.75">
      <c r="A3550" s="100">
        <v>3547</v>
      </c>
      <c r="I3550" s="103" t="s">
        <v>78</v>
      </c>
      <c r="J3550" s="85">
        <f t="shared" si="111"/>
        <v>3547</v>
      </c>
      <c r="K3550" s="85">
        <f t="shared" si="110"/>
        <v>0</v>
      </c>
    </row>
    <row r="3551" spans="1:11" ht="15.75">
      <c r="A3551" s="100">
        <v>3548</v>
      </c>
      <c r="I3551" s="103" t="s">
        <v>78</v>
      </c>
      <c r="J3551" s="85">
        <f t="shared" si="111"/>
        <v>3548</v>
      </c>
      <c r="K3551" s="85">
        <f t="shared" si="110"/>
        <v>0</v>
      </c>
    </row>
    <row r="3552" spans="1:11" ht="15.75">
      <c r="A3552" s="100">
        <v>3549</v>
      </c>
      <c r="I3552" s="103" t="s">
        <v>78</v>
      </c>
      <c r="J3552" s="85">
        <f t="shared" si="111"/>
        <v>3549</v>
      </c>
      <c r="K3552" s="85">
        <f t="shared" si="110"/>
        <v>0</v>
      </c>
    </row>
    <row r="3553" spans="1:11" ht="15.75">
      <c r="A3553" s="100">
        <v>3550</v>
      </c>
      <c r="I3553" s="103" t="s">
        <v>78</v>
      </c>
      <c r="J3553" s="85">
        <f t="shared" si="111"/>
        <v>3550</v>
      </c>
      <c r="K3553" s="85">
        <f t="shared" si="110"/>
        <v>0</v>
      </c>
    </row>
    <row r="3554" spans="1:11" ht="15.75">
      <c r="A3554" s="100">
        <v>3551</v>
      </c>
      <c r="I3554" s="103" t="s">
        <v>78</v>
      </c>
      <c r="J3554" s="85">
        <f t="shared" si="111"/>
        <v>3551</v>
      </c>
      <c r="K3554" s="85">
        <f t="shared" si="110"/>
        <v>0</v>
      </c>
    </row>
    <row r="3555" spans="1:11" ht="15.75">
      <c r="A3555" s="100">
        <v>3552</v>
      </c>
      <c r="I3555" s="103" t="s">
        <v>78</v>
      </c>
      <c r="J3555" s="85">
        <f t="shared" si="111"/>
        <v>3552</v>
      </c>
      <c r="K3555" s="85">
        <f t="shared" si="110"/>
        <v>0</v>
      </c>
    </row>
    <row r="3556" spans="1:11" ht="15.75">
      <c r="A3556" s="100">
        <v>3553</v>
      </c>
      <c r="I3556" s="103" t="s">
        <v>78</v>
      </c>
      <c r="J3556" s="85">
        <f t="shared" si="111"/>
        <v>3553</v>
      </c>
      <c r="K3556" s="85">
        <f t="shared" si="110"/>
        <v>0</v>
      </c>
    </row>
    <row r="3557" spans="1:11" ht="15.75">
      <c r="A3557" s="100">
        <v>3554</v>
      </c>
      <c r="I3557" s="103" t="s">
        <v>78</v>
      </c>
      <c r="J3557" s="85">
        <f t="shared" si="111"/>
        <v>3554</v>
      </c>
      <c r="K3557" s="85">
        <f t="shared" si="110"/>
        <v>0</v>
      </c>
    </row>
    <row r="3558" spans="1:11" ht="15.75">
      <c r="A3558" s="100">
        <v>3555</v>
      </c>
      <c r="I3558" s="103" t="s">
        <v>78</v>
      </c>
      <c r="J3558" s="85">
        <f t="shared" si="111"/>
        <v>3555</v>
      </c>
      <c r="K3558" s="85">
        <f t="shared" si="110"/>
        <v>0</v>
      </c>
    </row>
    <row r="3559" spans="1:11" ht="15.75">
      <c r="A3559" s="100">
        <v>3556</v>
      </c>
      <c r="I3559" s="103" t="s">
        <v>78</v>
      </c>
      <c r="J3559" s="85">
        <f t="shared" si="111"/>
        <v>3556</v>
      </c>
      <c r="K3559" s="85">
        <f t="shared" si="110"/>
        <v>0</v>
      </c>
    </row>
    <row r="3560" spans="1:11" ht="15.75">
      <c r="A3560" s="100">
        <v>3557</v>
      </c>
      <c r="I3560" s="103" t="s">
        <v>78</v>
      </c>
      <c r="J3560" s="85">
        <f t="shared" si="111"/>
        <v>3557</v>
      </c>
      <c r="K3560" s="85">
        <f t="shared" si="110"/>
        <v>0</v>
      </c>
    </row>
    <row r="3561" spans="1:11" ht="15.75">
      <c r="A3561" s="100">
        <v>3558</v>
      </c>
      <c r="I3561" s="103" t="s">
        <v>78</v>
      </c>
      <c r="J3561" s="85">
        <f t="shared" si="111"/>
        <v>3558</v>
      </c>
      <c r="K3561" s="85">
        <f t="shared" si="110"/>
        <v>0</v>
      </c>
    </row>
    <row r="3562" spans="1:11" ht="15.75">
      <c r="A3562" s="100">
        <v>3559</v>
      </c>
      <c r="I3562" s="103" t="s">
        <v>78</v>
      </c>
      <c r="J3562" s="85">
        <f t="shared" si="111"/>
        <v>3559</v>
      </c>
      <c r="K3562" s="85">
        <f t="shared" si="110"/>
        <v>0</v>
      </c>
    </row>
    <row r="3563" spans="1:11" ht="15.75">
      <c r="A3563" s="100">
        <v>3560</v>
      </c>
      <c r="I3563" s="103" t="s">
        <v>78</v>
      </c>
      <c r="J3563" s="85">
        <f t="shared" si="111"/>
        <v>3560</v>
      </c>
      <c r="K3563" s="85">
        <f t="shared" si="110"/>
        <v>0</v>
      </c>
    </row>
    <row r="3564" spans="1:11" ht="15.75">
      <c r="A3564" s="100">
        <v>3561</v>
      </c>
      <c r="I3564" s="103" t="s">
        <v>78</v>
      </c>
      <c r="J3564" s="85">
        <f t="shared" si="111"/>
        <v>3561</v>
      </c>
      <c r="K3564" s="85">
        <f t="shared" si="110"/>
        <v>0</v>
      </c>
    </row>
    <row r="3565" spans="1:11" ht="15.75">
      <c r="A3565" s="100">
        <v>3562</v>
      </c>
      <c r="I3565" s="103" t="s">
        <v>78</v>
      </c>
      <c r="J3565" s="85">
        <f t="shared" si="111"/>
        <v>3562</v>
      </c>
      <c r="K3565" s="85">
        <f t="shared" si="110"/>
        <v>0</v>
      </c>
    </row>
    <row r="3566" spans="1:11" ht="15.75">
      <c r="A3566" s="100">
        <v>3563</v>
      </c>
      <c r="I3566" s="103" t="s">
        <v>78</v>
      </c>
      <c r="J3566" s="85">
        <f t="shared" si="111"/>
        <v>3563</v>
      </c>
      <c r="K3566" s="85">
        <f t="shared" si="110"/>
        <v>0</v>
      </c>
    </row>
    <row r="3567" spans="1:11" ht="15.75">
      <c r="A3567" s="100">
        <v>3564</v>
      </c>
      <c r="I3567" s="103" t="s">
        <v>78</v>
      </c>
      <c r="J3567" s="85">
        <f t="shared" si="111"/>
        <v>3564</v>
      </c>
      <c r="K3567" s="85">
        <f t="shared" si="110"/>
        <v>0</v>
      </c>
    </row>
    <row r="3568" spans="1:11" ht="15.75">
      <c r="A3568" s="100">
        <v>3565</v>
      </c>
      <c r="I3568" s="103" t="s">
        <v>78</v>
      </c>
      <c r="J3568" s="85">
        <f t="shared" si="111"/>
        <v>3565</v>
      </c>
      <c r="K3568" s="85">
        <f t="shared" si="110"/>
        <v>0</v>
      </c>
    </row>
    <row r="3569" spans="1:11" ht="15.75">
      <c r="A3569" s="100">
        <v>3566</v>
      </c>
      <c r="I3569" s="103" t="s">
        <v>78</v>
      </c>
      <c r="J3569" s="85">
        <f t="shared" si="111"/>
        <v>3566</v>
      </c>
      <c r="K3569" s="85">
        <f t="shared" si="110"/>
        <v>0</v>
      </c>
    </row>
    <row r="3570" spans="1:11" ht="15.75">
      <c r="A3570" s="100">
        <v>3567</v>
      </c>
      <c r="I3570" s="103" t="s">
        <v>78</v>
      </c>
      <c r="J3570" s="85">
        <f t="shared" si="111"/>
        <v>3567</v>
      </c>
      <c r="K3570" s="85">
        <f t="shared" si="110"/>
        <v>0</v>
      </c>
    </row>
    <row r="3571" spans="1:11" ht="15.75">
      <c r="A3571" s="100">
        <v>3568</v>
      </c>
      <c r="I3571" s="103" t="s">
        <v>78</v>
      </c>
      <c r="J3571" s="85">
        <f t="shared" si="111"/>
        <v>3568</v>
      </c>
      <c r="K3571" s="85">
        <f t="shared" si="110"/>
        <v>0</v>
      </c>
    </row>
    <row r="3572" spans="1:11" ht="15.75">
      <c r="A3572" s="100">
        <v>3569</v>
      </c>
      <c r="I3572" s="103" t="s">
        <v>78</v>
      </c>
      <c r="J3572" s="85">
        <f t="shared" si="111"/>
        <v>3569</v>
      </c>
      <c r="K3572" s="85">
        <f t="shared" si="110"/>
        <v>0</v>
      </c>
    </row>
    <row r="3573" spans="1:11" ht="15.75">
      <c r="A3573" s="100">
        <v>3570</v>
      </c>
      <c r="I3573" s="103" t="s">
        <v>78</v>
      </c>
      <c r="J3573" s="85">
        <f t="shared" si="111"/>
        <v>3570</v>
      </c>
      <c r="K3573" s="85">
        <f t="shared" si="110"/>
        <v>0</v>
      </c>
    </row>
    <row r="3574" spans="1:11" ht="15.75">
      <c r="A3574" s="100">
        <v>3571</v>
      </c>
      <c r="I3574" s="103" t="s">
        <v>78</v>
      </c>
      <c r="J3574" s="85">
        <f t="shared" si="111"/>
        <v>3571</v>
      </c>
      <c r="K3574" s="85">
        <f t="shared" si="110"/>
        <v>0</v>
      </c>
    </row>
    <row r="3575" spans="1:11" ht="15.75">
      <c r="A3575" s="100">
        <v>3572</v>
      </c>
      <c r="I3575" s="103" t="s">
        <v>78</v>
      </c>
      <c r="J3575" s="85">
        <f t="shared" si="111"/>
        <v>3572</v>
      </c>
      <c r="K3575" s="85">
        <f t="shared" si="110"/>
        <v>0</v>
      </c>
    </row>
    <row r="3576" spans="1:11" ht="15.75">
      <c r="A3576" s="100">
        <v>3573</v>
      </c>
      <c r="I3576" s="103" t="s">
        <v>78</v>
      </c>
      <c r="J3576" s="85">
        <f t="shared" si="111"/>
        <v>3573</v>
      </c>
      <c r="K3576" s="85">
        <f t="shared" si="110"/>
        <v>0</v>
      </c>
    </row>
    <row r="3577" spans="1:11" ht="15.75">
      <c r="A3577" s="100">
        <v>3574</v>
      </c>
      <c r="I3577" s="103" t="s">
        <v>78</v>
      </c>
      <c r="J3577" s="85">
        <f t="shared" si="111"/>
        <v>3574</v>
      </c>
      <c r="K3577" s="85">
        <f t="shared" si="110"/>
        <v>0</v>
      </c>
    </row>
    <row r="3578" spans="1:11" ht="15.75">
      <c r="A3578" s="100">
        <v>3575</v>
      </c>
      <c r="I3578" s="103" t="s">
        <v>78</v>
      </c>
      <c r="J3578" s="85">
        <f t="shared" si="111"/>
        <v>3575</v>
      </c>
      <c r="K3578" s="85">
        <f t="shared" si="110"/>
        <v>0</v>
      </c>
    </row>
    <row r="3579" spans="1:11" ht="15.75">
      <c r="A3579" s="100">
        <v>3576</v>
      </c>
      <c r="I3579" s="103" t="s">
        <v>78</v>
      </c>
      <c r="J3579" s="85">
        <f t="shared" si="111"/>
        <v>3576</v>
      </c>
      <c r="K3579" s="85">
        <f t="shared" si="110"/>
        <v>0</v>
      </c>
    </row>
    <row r="3580" spans="1:11" ht="15.75">
      <c r="A3580" s="100">
        <v>3577</v>
      </c>
      <c r="I3580" s="103" t="s">
        <v>78</v>
      </c>
      <c r="J3580" s="85">
        <f t="shared" si="111"/>
        <v>3577</v>
      </c>
      <c r="K3580" s="85">
        <f t="shared" si="110"/>
        <v>0</v>
      </c>
    </row>
    <row r="3581" spans="1:11" ht="15.75">
      <c r="A3581" s="100">
        <v>3578</v>
      </c>
      <c r="I3581" s="103" t="s">
        <v>78</v>
      </c>
      <c r="J3581" s="85">
        <f t="shared" si="111"/>
        <v>3578</v>
      </c>
      <c r="K3581" s="85">
        <f t="shared" si="110"/>
        <v>0</v>
      </c>
    </row>
    <row r="3582" spans="1:11" ht="15.75">
      <c r="A3582" s="100">
        <v>3579</v>
      </c>
      <c r="I3582" s="103" t="s">
        <v>78</v>
      </c>
      <c r="J3582" s="85">
        <f t="shared" si="111"/>
        <v>3579</v>
      </c>
      <c r="K3582" s="85">
        <f t="shared" si="110"/>
        <v>0</v>
      </c>
    </row>
    <row r="3583" spans="1:11" ht="15.75">
      <c r="A3583" s="100">
        <v>3580</v>
      </c>
      <c r="I3583" s="103" t="s">
        <v>78</v>
      </c>
      <c r="J3583" s="85">
        <f t="shared" si="111"/>
        <v>3580</v>
      </c>
      <c r="K3583" s="85">
        <f t="shared" si="110"/>
        <v>0</v>
      </c>
    </row>
    <row r="3584" spans="1:11" ht="15.75">
      <c r="A3584" s="100">
        <v>3581</v>
      </c>
      <c r="I3584" s="103" t="s">
        <v>78</v>
      </c>
      <c r="J3584" s="85">
        <f t="shared" si="111"/>
        <v>3581</v>
      </c>
      <c r="K3584" s="85">
        <f t="shared" si="110"/>
        <v>0</v>
      </c>
    </row>
    <row r="3585" spans="1:11" ht="15.75">
      <c r="A3585" s="100">
        <v>3582</v>
      </c>
      <c r="I3585" s="103" t="s">
        <v>78</v>
      </c>
      <c r="J3585" s="85">
        <f t="shared" si="111"/>
        <v>3582</v>
      </c>
      <c r="K3585" s="85">
        <f t="shared" si="110"/>
        <v>0</v>
      </c>
    </row>
    <row r="3586" spans="1:11" ht="15.75">
      <c r="A3586" s="100">
        <v>3583</v>
      </c>
      <c r="I3586" s="103" t="s">
        <v>78</v>
      </c>
      <c r="J3586" s="85">
        <f t="shared" si="111"/>
        <v>3583</v>
      </c>
      <c r="K3586" s="85">
        <f t="shared" si="110"/>
        <v>0</v>
      </c>
    </row>
    <row r="3587" spans="1:11" ht="15.75">
      <c r="A3587" s="100">
        <v>3584</v>
      </c>
      <c r="I3587" s="103" t="s">
        <v>78</v>
      </c>
      <c r="J3587" s="85">
        <f t="shared" si="111"/>
        <v>3584</v>
      </c>
      <c r="K3587" s="85">
        <f t="shared" si="110"/>
        <v>0</v>
      </c>
    </row>
    <row r="3588" spans="1:11" ht="15.75">
      <c r="A3588" s="100">
        <v>3585</v>
      </c>
      <c r="I3588" s="103" t="s">
        <v>78</v>
      </c>
      <c r="J3588" s="85">
        <f t="shared" si="111"/>
        <v>3585</v>
      </c>
      <c r="K3588" s="85">
        <f t="shared" ref="K3588:K3651" si="112">COUNTIF($D$4:$D$889,D3588)</f>
        <v>0</v>
      </c>
    </row>
    <row r="3589" spans="1:11" ht="15.75">
      <c r="A3589" s="100">
        <v>3586</v>
      </c>
      <c r="I3589" s="103" t="s">
        <v>78</v>
      </c>
      <c r="J3589" s="85">
        <f t="shared" ref="J3589:J3652" si="113">IF(H3589&lt;&gt;H3588,1,J3588+1)</f>
        <v>3586</v>
      </c>
      <c r="K3589" s="85">
        <f t="shared" si="112"/>
        <v>0</v>
      </c>
    </row>
    <row r="3590" spans="1:11" ht="15.75">
      <c r="A3590" s="100">
        <v>3587</v>
      </c>
      <c r="I3590" s="103" t="s">
        <v>78</v>
      </c>
      <c r="J3590" s="85">
        <f t="shared" si="113"/>
        <v>3587</v>
      </c>
      <c r="K3590" s="85">
        <f t="shared" si="112"/>
        <v>0</v>
      </c>
    </row>
    <row r="3591" spans="1:11" ht="15.75">
      <c r="A3591" s="100">
        <v>3588</v>
      </c>
      <c r="I3591" s="103" t="s">
        <v>78</v>
      </c>
      <c r="J3591" s="85">
        <f t="shared" si="113"/>
        <v>3588</v>
      </c>
      <c r="K3591" s="85">
        <f t="shared" si="112"/>
        <v>0</v>
      </c>
    </row>
    <row r="3592" spans="1:11" ht="15.75">
      <c r="A3592" s="100">
        <v>3589</v>
      </c>
      <c r="I3592" s="103" t="s">
        <v>78</v>
      </c>
      <c r="J3592" s="85">
        <f t="shared" si="113"/>
        <v>3589</v>
      </c>
      <c r="K3592" s="85">
        <f t="shared" si="112"/>
        <v>0</v>
      </c>
    </row>
    <row r="3593" spans="1:11" ht="15.75">
      <c r="A3593" s="100">
        <v>3590</v>
      </c>
      <c r="I3593" s="103" t="s">
        <v>78</v>
      </c>
      <c r="J3593" s="85">
        <f t="shared" si="113"/>
        <v>3590</v>
      </c>
      <c r="K3593" s="85">
        <f t="shared" si="112"/>
        <v>0</v>
      </c>
    </row>
    <row r="3594" spans="1:11" ht="15.75">
      <c r="A3594" s="100">
        <v>3591</v>
      </c>
      <c r="I3594" s="103" t="s">
        <v>78</v>
      </c>
      <c r="J3594" s="85">
        <f t="shared" si="113"/>
        <v>3591</v>
      </c>
      <c r="K3594" s="85">
        <f t="shared" si="112"/>
        <v>0</v>
      </c>
    </row>
    <row r="3595" spans="1:11" ht="15.75">
      <c r="A3595" s="100">
        <v>3592</v>
      </c>
      <c r="I3595" s="103" t="s">
        <v>78</v>
      </c>
      <c r="J3595" s="85">
        <f t="shared" si="113"/>
        <v>3592</v>
      </c>
      <c r="K3595" s="85">
        <f t="shared" si="112"/>
        <v>0</v>
      </c>
    </row>
    <row r="3596" spans="1:11" ht="15.75">
      <c r="A3596" s="100">
        <v>3593</v>
      </c>
      <c r="I3596" s="103" t="s">
        <v>78</v>
      </c>
      <c r="J3596" s="85">
        <f t="shared" si="113"/>
        <v>3593</v>
      </c>
      <c r="K3596" s="85">
        <f t="shared" si="112"/>
        <v>0</v>
      </c>
    </row>
    <row r="3597" spans="1:11" ht="15.75">
      <c r="A3597" s="100">
        <v>3594</v>
      </c>
      <c r="I3597" s="103" t="s">
        <v>78</v>
      </c>
      <c r="J3597" s="85">
        <f t="shared" si="113"/>
        <v>3594</v>
      </c>
      <c r="K3597" s="85">
        <f t="shared" si="112"/>
        <v>0</v>
      </c>
    </row>
    <row r="3598" spans="1:11" ht="15.75">
      <c r="A3598" s="100">
        <v>3595</v>
      </c>
      <c r="I3598" s="103" t="s">
        <v>78</v>
      </c>
      <c r="J3598" s="85">
        <f t="shared" si="113"/>
        <v>3595</v>
      </c>
      <c r="K3598" s="85">
        <f t="shared" si="112"/>
        <v>0</v>
      </c>
    </row>
    <row r="3599" spans="1:11" ht="15.75">
      <c r="A3599" s="100">
        <v>3596</v>
      </c>
      <c r="I3599" s="103" t="s">
        <v>78</v>
      </c>
      <c r="J3599" s="85">
        <f t="shared" si="113"/>
        <v>3596</v>
      </c>
      <c r="K3599" s="85">
        <f t="shared" si="112"/>
        <v>0</v>
      </c>
    </row>
    <row r="3600" spans="1:11" ht="15.75">
      <c r="A3600" s="100">
        <v>3597</v>
      </c>
      <c r="I3600" s="103" t="s">
        <v>78</v>
      </c>
      <c r="J3600" s="85">
        <f t="shared" si="113"/>
        <v>3597</v>
      </c>
      <c r="K3600" s="85">
        <f t="shared" si="112"/>
        <v>0</v>
      </c>
    </row>
    <row r="3601" spans="1:11" ht="15.75">
      <c r="A3601" s="100">
        <v>3598</v>
      </c>
      <c r="I3601" s="103" t="s">
        <v>78</v>
      </c>
      <c r="J3601" s="85">
        <f t="shared" si="113"/>
        <v>3598</v>
      </c>
      <c r="K3601" s="85">
        <f t="shared" si="112"/>
        <v>0</v>
      </c>
    </row>
    <row r="3602" spans="1:11" ht="15.75">
      <c r="A3602" s="100">
        <v>3599</v>
      </c>
      <c r="I3602" s="103" t="s">
        <v>78</v>
      </c>
      <c r="J3602" s="85">
        <f t="shared" si="113"/>
        <v>3599</v>
      </c>
      <c r="K3602" s="85">
        <f t="shared" si="112"/>
        <v>0</v>
      </c>
    </row>
    <row r="3603" spans="1:11" ht="15.75">
      <c r="A3603" s="100">
        <v>3600</v>
      </c>
      <c r="I3603" s="103" t="s">
        <v>78</v>
      </c>
      <c r="J3603" s="85">
        <f t="shared" si="113"/>
        <v>3600</v>
      </c>
      <c r="K3603" s="85">
        <f t="shared" si="112"/>
        <v>0</v>
      </c>
    </row>
    <row r="3604" spans="1:11" ht="15.75">
      <c r="A3604" s="100">
        <v>3601</v>
      </c>
      <c r="I3604" s="103" t="s">
        <v>78</v>
      </c>
      <c r="J3604" s="85">
        <f t="shared" si="113"/>
        <v>3601</v>
      </c>
      <c r="K3604" s="85">
        <f t="shared" si="112"/>
        <v>0</v>
      </c>
    </row>
    <row r="3605" spans="1:11" ht="15.75">
      <c r="A3605" s="100">
        <v>3602</v>
      </c>
      <c r="I3605" s="103" t="s">
        <v>78</v>
      </c>
      <c r="J3605" s="85">
        <f t="shared" si="113"/>
        <v>3602</v>
      </c>
      <c r="K3605" s="85">
        <f t="shared" si="112"/>
        <v>0</v>
      </c>
    </row>
    <row r="3606" spans="1:11" ht="15.75">
      <c r="A3606" s="100">
        <v>3603</v>
      </c>
      <c r="I3606" s="103" t="s">
        <v>78</v>
      </c>
      <c r="J3606" s="85">
        <f t="shared" si="113"/>
        <v>3603</v>
      </c>
      <c r="K3606" s="85">
        <f t="shared" si="112"/>
        <v>0</v>
      </c>
    </row>
    <row r="3607" spans="1:11" ht="15.75">
      <c r="A3607" s="100">
        <v>3604</v>
      </c>
      <c r="I3607" s="103" t="s">
        <v>78</v>
      </c>
      <c r="J3607" s="85">
        <f t="shared" si="113"/>
        <v>3604</v>
      </c>
      <c r="K3607" s="85">
        <f t="shared" si="112"/>
        <v>0</v>
      </c>
    </row>
    <row r="3608" spans="1:11" ht="15.75">
      <c r="A3608" s="100">
        <v>3605</v>
      </c>
      <c r="I3608" s="103" t="s">
        <v>78</v>
      </c>
      <c r="J3608" s="85">
        <f t="shared" si="113"/>
        <v>3605</v>
      </c>
      <c r="K3608" s="85">
        <f t="shared" si="112"/>
        <v>0</v>
      </c>
    </row>
    <row r="3609" spans="1:11" ht="15.75">
      <c r="A3609" s="100">
        <v>3606</v>
      </c>
      <c r="I3609" s="103" t="s">
        <v>78</v>
      </c>
      <c r="J3609" s="85">
        <f t="shared" si="113"/>
        <v>3606</v>
      </c>
      <c r="K3609" s="85">
        <f t="shared" si="112"/>
        <v>0</v>
      </c>
    </row>
    <row r="3610" spans="1:11" ht="15.75">
      <c r="A3610" s="100">
        <v>3607</v>
      </c>
      <c r="I3610" s="103" t="s">
        <v>78</v>
      </c>
      <c r="J3610" s="85">
        <f t="shared" si="113"/>
        <v>3607</v>
      </c>
      <c r="K3610" s="85">
        <f t="shared" si="112"/>
        <v>0</v>
      </c>
    </row>
    <row r="3611" spans="1:11" ht="15.75">
      <c r="A3611" s="100">
        <v>3608</v>
      </c>
      <c r="I3611" s="103" t="s">
        <v>78</v>
      </c>
      <c r="J3611" s="85">
        <f t="shared" si="113"/>
        <v>3608</v>
      </c>
      <c r="K3611" s="85">
        <f t="shared" si="112"/>
        <v>0</v>
      </c>
    </row>
    <row r="3612" spans="1:11" ht="15.75">
      <c r="A3612" s="100">
        <v>3609</v>
      </c>
      <c r="I3612" s="103" t="s">
        <v>78</v>
      </c>
      <c r="J3612" s="85">
        <f t="shared" si="113"/>
        <v>3609</v>
      </c>
      <c r="K3612" s="85">
        <f t="shared" si="112"/>
        <v>0</v>
      </c>
    </row>
    <row r="3613" spans="1:11" ht="15.75">
      <c r="A3613" s="100">
        <v>3610</v>
      </c>
      <c r="I3613" s="103" t="s">
        <v>78</v>
      </c>
      <c r="J3613" s="85">
        <f t="shared" si="113"/>
        <v>3610</v>
      </c>
      <c r="K3613" s="85">
        <f t="shared" si="112"/>
        <v>0</v>
      </c>
    </row>
    <row r="3614" spans="1:11" ht="15.75">
      <c r="A3614" s="100">
        <v>3611</v>
      </c>
      <c r="I3614" s="103" t="s">
        <v>78</v>
      </c>
      <c r="J3614" s="85">
        <f t="shared" si="113"/>
        <v>3611</v>
      </c>
      <c r="K3614" s="85">
        <f t="shared" si="112"/>
        <v>0</v>
      </c>
    </row>
    <row r="3615" spans="1:11" ht="15.75">
      <c r="A3615" s="100">
        <v>3612</v>
      </c>
      <c r="I3615" s="103" t="s">
        <v>78</v>
      </c>
      <c r="J3615" s="85">
        <f t="shared" si="113"/>
        <v>3612</v>
      </c>
      <c r="K3615" s="85">
        <f t="shared" si="112"/>
        <v>0</v>
      </c>
    </row>
    <row r="3616" spans="1:11" ht="15.75">
      <c r="A3616" s="100">
        <v>3613</v>
      </c>
      <c r="I3616" s="103" t="s">
        <v>78</v>
      </c>
      <c r="J3616" s="85">
        <f t="shared" si="113"/>
        <v>3613</v>
      </c>
      <c r="K3616" s="85">
        <f t="shared" si="112"/>
        <v>0</v>
      </c>
    </row>
    <row r="3617" spans="1:11" ht="15.75">
      <c r="A3617" s="100">
        <v>3614</v>
      </c>
      <c r="I3617" s="103" t="s">
        <v>78</v>
      </c>
      <c r="J3617" s="85">
        <f t="shared" si="113"/>
        <v>3614</v>
      </c>
      <c r="K3617" s="85">
        <f t="shared" si="112"/>
        <v>0</v>
      </c>
    </row>
    <row r="3618" spans="1:11" ht="15.75">
      <c r="A3618" s="100">
        <v>3615</v>
      </c>
      <c r="I3618" s="103" t="s">
        <v>78</v>
      </c>
      <c r="J3618" s="85">
        <f t="shared" si="113"/>
        <v>3615</v>
      </c>
      <c r="K3618" s="85">
        <f t="shared" si="112"/>
        <v>0</v>
      </c>
    </row>
    <row r="3619" spans="1:11" ht="15.75">
      <c r="A3619" s="100">
        <v>3616</v>
      </c>
      <c r="I3619" s="103" t="s">
        <v>78</v>
      </c>
      <c r="J3619" s="85">
        <f t="shared" si="113"/>
        <v>3616</v>
      </c>
      <c r="K3619" s="85">
        <f t="shared" si="112"/>
        <v>0</v>
      </c>
    </row>
    <row r="3620" spans="1:11" ht="15.75">
      <c r="A3620" s="100">
        <v>3617</v>
      </c>
      <c r="I3620" s="103" t="s">
        <v>78</v>
      </c>
      <c r="J3620" s="85">
        <f t="shared" si="113"/>
        <v>3617</v>
      </c>
      <c r="K3620" s="85">
        <f t="shared" si="112"/>
        <v>0</v>
      </c>
    </row>
    <row r="3621" spans="1:11" ht="15.75">
      <c r="A3621" s="100">
        <v>3618</v>
      </c>
      <c r="I3621" s="103" t="s">
        <v>78</v>
      </c>
      <c r="J3621" s="85">
        <f t="shared" si="113"/>
        <v>3618</v>
      </c>
      <c r="K3621" s="85">
        <f t="shared" si="112"/>
        <v>0</v>
      </c>
    </row>
    <row r="3622" spans="1:11" ht="15.75">
      <c r="A3622" s="100">
        <v>3619</v>
      </c>
      <c r="I3622" s="103" t="s">
        <v>78</v>
      </c>
      <c r="J3622" s="85">
        <f t="shared" si="113"/>
        <v>3619</v>
      </c>
      <c r="K3622" s="85">
        <f t="shared" si="112"/>
        <v>0</v>
      </c>
    </row>
    <row r="3623" spans="1:11" ht="15.75">
      <c r="A3623" s="100">
        <v>3620</v>
      </c>
      <c r="I3623" s="103" t="s">
        <v>78</v>
      </c>
      <c r="J3623" s="85">
        <f t="shared" si="113"/>
        <v>3620</v>
      </c>
      <c r="K3623" s="85">
        <f t="shared" si="112"/>
        <v>0</v>
      </c>
    </row>
    <row r="3624" spans="1:11" ht="15.75">
      <c r="A3624" s="100">
        <v>3621</v>
      </c>
      <c r="I3624" s="103" t="s">
        <v>78</v>
      </c>
      <c r="J3624" s="85">
        <f t="shared" si="113"/>
        <v>3621</v>
      </c>
      <c r="K3624" s="85">
        <f t="shared" si="112"/>
        <v>0</v>
      </c>
    </row>
    <row r="3625" spans="1:11" ht="15.75">
      <c r="A3625" s="100">
        <v>3622</v>
      </c>
      <c r="I3625" s="103" t="s">
        <v>78</v>
      </c>
      <c r="J3625" s="85">
        <f t="shared" si="113"/>
        <v>3622</v>
      </c>
      <c r="K3625" s="85">
        <f t="shared" si="112"/>
        <v>0</v>
      </c>
    </row>
    <row r="3626" spans="1:11" ht="15.75">
      <c r="A3626" s="100">
        <v>3623</v>
      </c>
      <c r="I3626" s="103" t="s">
        <v>78</v>
      </c>
      <c r="J3626" s="85">
        <f t="shared" si="113"/>
        <v>3623</v>
      </c>
      <c r="K3626" s="85">
        <f t="shared" si="112"/>
        <v>0</v>
      </c>
    </row>
    <row r="3627" spans="1:11" ht="15.75">
      <c r="A3627" s="100">
        <v>3624</v>
      </c>
      <c r="I3627" s="103" t="s">
        <v>78</v>
      </c>
      <c r="J3627" s="85">
        <f t="shared" si="113"/>
        <v>3624</v>
      </c>
      <c r="K3627" s="85">
        <f t="shared" si="112"/>
        <v>0</v>
      </c>
    </row>
    <row r="3628" spans="1:11" ht="15.75">
      <c r="A3628" s="100">
        <v>3625</v>
      </c>
      <c r="I3628" s="103" t="s">
        <v>78</v>
      </c>
      <c r="J3628" s="85">
        <f t="shared" si="113"/>
        <v>3625</v>
      </c>
      <c r="K3628" s="85">
        <f t="shared" si="112"/>
        <v>0</v>
      </c>
    </row>
    <row r="3629" spans="1:11" ht="15.75">
      <c r="A3629" s="100">
        <v>3626</v>
      </c>
      <c r="I3629" s="103" t="s">
        <v>78</v>
      </c>
      <c r="J3629" s="85">
        <f t="shared" si="113"/>
        <v>3626</v>
      </c>
      <c r="K3629" s="85">
        <f t="shared" si="112"/>
        <v>0</v>
      </c>
    </row>
    <row r="3630" spans="1:11" ht="15.75">
      <c r="A3630" s="100">
        <v>3627</v>
      </c>
      <c r="I3630" s="103" t="s">
        <v>78</v>
      </c>
      <c r="J3630" s="85">
        <f t="shared" si="113"/>
        <v>3627</v>
      </c>
      <c r="K3630" s="85">
        <f t="shared" si="112"/>
        <v>0</v>
      </c>
    </row>
    <row r="3631" spans="1:11" ht="15.75">
      <c r="A3631" s="100">
        <v>3628</v>
      </c>
      <c r="I3631" s="103" t="s">
        <v>78</v>
      </c>
      <c r="J3631" s="85">
        <f t="shared" si="113"/>
        <v>3628</v>
      </c>
      <c r="K3631" s="85">
        <f t="shared" si="112"/>
        <v>0</v>
      </c>
    </row>
    <row r="3632" spans="1:11" ht="15.75">
      <c r="A3632" s="100">
        <v>3629</v>
      </c>
      <c r="I3632" s="103" t="s">
        <v>78</v>
      </c>
      <c r="J3632" s="85">
        <f t="shared" si="113"/>
        <v>3629</v>
      </c>
      <c r="K3632" s="85">
        <f t="shared" si="112"/>
        <v>0</v>
      </c>
    </row>
    <row r="3633" spans="1:11" ht="15.75">
      <c r="A3633" s="100">
        <v>3630</v>
      </c>
      <c r="I3633" s="103" t="s">
        <v>78</v>
      </c>
      <c r="J3633" s="85">
        <f t="shared" si="113"/>
        <v>3630</v>
      </c>
      <c r="K3633" s="85">
        <f t="shared" si="112"/>
        <v>0</v>
      </c>
    </row>
    <row r="3634" spans="1:11" ht="15.75">
      <c r="A3634" s="100">
        <v>3631</v>
      </c>
      <c r="I3634" s="103" t="s">
        <v>78</v>
      </c>
      <c r="J3634" s="85">
        <f t="shared" si="113"/>
        <v>3631</v>
      </c>
      <c r="K3634" s="85">
        <f t="shared" si="112"/>
        <v>0</v>
      </c>
    </row>
    <row r="3635" spans="1:11" ht="15.75">
      <c r="A3635" s="100">
        <v>3632</v>
      </c>
      <c r="I3635" s="103" t="s">
        <v>78</v>
      </c>
      <c r="J3635" s="85">
        <f t="shared" si="113"/>
        <v>3632</v>
      </c>
      <c r="K3635" s="85">
        <f t="shared" si="112"/>
        <v>0</v>
      </c>
    </row>
    <row r="3636" spans="1:11" ht="15.75">
      <c r="A3636" s="100">
        <v>3633</v>
      </c>
      <c r="I3636" s="103" t="s">
        <v>78</v>
      </c>
      <c r="J3636" s="85">
        <f t="shared" si="113"/>
        <v>3633</v>
      </c>
      <c r="K3636" s="85">
        <f t="shared" si="112"/>
        <v>0</v>
      </c>
    </row>
    <row r="3637" spans="1:11" ht="15.75">
      <c r="A3637" s="100">
        <v>3634</v>
      </c>
      <c r="I3637" s="103" t="s">
        <v>78</v>
      </c>
      <c r="J3637" s="85">
        <f t="shared" si="113"/>
        <v>3634</v>
      </c>
      <c r="K3637" s="85">
        <f t="shared" si="112"/>
        <v>0</v>
      </c>
    </row>
    <row r="3638" spans="1:11" ht="15.75">
      <c r="A3638" s="100">
        <v>3635</v>
      </c>
      <c r="I3638" s="103" t="s">
        <v>78</v>
      </c>
      <c r="J3638" s="85">
        <f t="shared" si="113"/>
        <v>3635</v>
      </c>
      <c r="K3638" s="85">
        <f t="shared" si="112"/>
        <v>0</v>
      </c>
    </row>
    <row r="3639" spans="1:11" ht="15.75">
      <c r="A3639" s="100">
        <v>3636</v>
      </c>
      <c r="I3639" s="103" t="s">
        <v>78</v>
      </c>
      <c r="J3639" s="85">
        <f t="shared" si="113"/>
        <v>3636</v>
      </c>
      <c r="K3639" s="85">
        <f t="shared" si="112"/>
        <v>0</v>
      </c>
    </row>
    <row r="3640" spans="1:11" ht="15.75">
      <c r="A3640" s="100">
        <v>3637</v>
      </c>
      <c r="I3640" s="103" t="s">
        <v>78</v>
      </c>
      <c r="J3640" s="85">
        <f t="shared" si="113"/>
        <v>3637</v>
      </c>
      <c r="K3640" s="85">
        <f t="shared" si="112"/>
        <v>0</v>
      </c>
    </row>
    <row r="3641" spans="1:11" ht="15.75">
      <c r="A3641" s="100">
        <v>3638</v>
      </c>
      <c r="I3641" s="103" t="s">
        <v>78</v>
      </c>
      <c r="J3641" s="85">
        <f t="shared" si="113"/>
        <v>3638</v>
      </c>
      <c r="K3641" s="85">
        <f t="shared" si="112"/>
        <v>0</v>
      </c>
    </row>
    <row r="3642" spans="1:11" ht="15.75">
      <c r="A3642" s="100">
        <v>3639</v>
      </c>
      <c r="I3642" s="103" t="s">
        <v>78</v>
      </c>
      <c r="J3642" s="85">
        <f t="shared" si="113"/>
        <v>3639</v>
      </c>
      <c r="K3642" s="85">
        <f t="shared" si="112"/>
        <v>0</v>
      </c>
    </row>
    <row r="3643" spans="1:11" ht="15.75">
      <c r="A3643" s="100">
        <v>3640</v>
      </c>
      <c r="I3643" s="103" t="s">
        <v>78</v>
      </c>
      <c r="J3643" s="85">
        <f t="shared" si="113"/>
        <v>3640</v>
      </c>
      <c r="K3643" s="85">
        <f t="shared" si="112"/>
        <v>0</v>
      </c>
    </row>
    <row r="3644" spans="1:11" ht="15.75">
      <c r="A3644" s="100">
        <v>3641</v>
      </c>
      <c r="I3644" s="103" t="s">
        <v>78</v>
      </c>
      <c r="J3644" s="85">
        <f t="shared" si="113"/>
        <v>3641</v>
      </c>
      <c r="K3644" s="85">
        <f t="shared" si="112"/>
        <v>0</v>
      </c>
    </row>
    <row r="3645" spans="1:11" ht="15.75">
      <c r="A3645" s="100">
        <v>3642</v>
      </c>
      <c r="I3645" s="103" t="s">
        <v>78</v>
      </c>
      <c r="J3645" s="85">
        <f t="shared" si="113"/>
        <v>3642</v>
      </c>
      <c r="K3645" s="85">
        <f t="shared" si="112"/>
        <v>0</v>
      </c>
    </row>
    <row r="3646" spans="1:11" ht="15.75">
      <c r="A3646" s="100">
        <v>3643</v>
      </c>
      <c r="I3646" s="103" t="s">
        <v>78</v>
      </c>
      <c r="J3646" s="85">
        <f t="shared" si="113"/>
        <v>3643</v>
      </c>
      <c r="K3646" s="85">
        <f t="shared" si="112"/>
        <v>0</v>
      </c>
    </row>
    <row r="3647" spans="1:11" ht="15.75">
      <c r="A3647" s="100">
        <v>3644</v>
      </c>
      <c r="I3647" s="103" t="s">
        <v>78</v>
      </c>
      <c r="J3647" s="85">
        <f t="shared" si="113"/>
        <v>3644</v>
      </c>
      <c r="K3647" s="85">
        <f t="shared" si="112"/>
        <v>0</v>
      </c>
    </row>
    <row r="3648" spans="1:11" ht="15.75">
      <c r="A3648" s="100">
        <v>3645</v>
      </c>
      <c r="I3648" s="103" t="s">
        <v>78</v>
      </c>
      <c r="J3648" s="85">
        <f t="shared" si="113"/>
        <v>3645</v>
      </c>
      <c r="K3648" s="85">
        <f t="shared" si="112"/>
        <v>0</v>
      </c>
    </row>
    <row r="3649" spans="1:11" ht="15.75">
      <c r="A3649" s="100">
        <v>3646</v>
      </c>
      <c r="I3649" s="103" t="s">
        <v>78</v>
      </c>
      <c r="J3649" s="85">
        <f t="shared" si="113"/>
        <v>3646</v>
      </c>
      <c r="K3649" s="85">
        <f t="shared" si="112"/>
        <v>0</v>
      </c>
    </row>
    <row r="3650" spans="1:11" ht="15.75">
      <c r="A3650" s="100">
        <v>3647</v>
      </c>
      <c r="I3650" s="103" t="s">
        <v>78</v>
      </c>
      <c r="J3650" s="85">
        <f t="shared" si="113"/>
        <v>3647</v>
      </c>
      <c r="K3650" s="85">
        <f t="shared" si="112"/>
        <v>0</v>
      </c>
    </row>
    <row r="3651" spans="1:11" ht="15.75">
      <c r="A3651" s="100">
        <v>3648</v>
      </c>
      <c r="I3651" s="103" t="s">
        <v>78</v>
      </c>
      <c r="J3651" s="85">
        <f t="shared" si="113"/>
        <v>3648</v>
      </c>
      <c r="K3651" s="85">
        <f t="shared" si="112"/>
        <v>0</v>
      </c>
    </row>
    <row r="3652" spans="1:11" ht="15.75">
      <c r="A3652" s="100">
        <v>3649</v>
      </c>
      <c r="I3652" s="103" t="s">
        <v>78</v>
      </c>
      <c r="J3652" s="85">
        <f t="shared" si="113"/>
        <v>3649</v>
      </c>
      <c r="K3652" s="85">
        <f t="shared" ref="K3652:K3715" si="114">COUNTIF($D$4:$D$889,D3652)</f>
        <v>0</v>
      </c>
    </row>
    <row r="3653" spans="1:11" ht="15.75">
      <c r="A3653" s="100">
        <v>3650</v>
      </c>
      <c r="I3653" s="103" t="s">
        <v>78</v>
      </c>
      <c r="J3653" s="85">
        <f t="shared" ref="J3653:J3716" si="115">IF(H3653&lt;&gt;H3652,1,J3652+1)</f>
        <v>3650</v>
      </c>
      <c r="K3653" s="85">
        <f t="shared" si="114"/>
        <v>0</v>
      </c>
    </row>
    <row r="3654" spans="1:11" ht="15.75">
      <c r="A3654" s="100">
        <v>3651</v>
      </c>
      <c r="I3654" s="103" t="s">
        <v>78</v>
      </c>
      <c r="J3654" s="85">
        <f t="shared" si="115"/>
        <v>3651</v>
      </c>
      <c r="K3654" s="85">
        <f t="shared" si="114"/>
        <v>0</v>
      </c>
    </row>
    <row r="3655" spans="1:11" ht="15.75">
      <c r="A3655" s="100">
        <v>3652</v>
      </c>
      <c r="I3655" s="103" t="s">
        <v>78</v>
      </c>
      <c r="J3655" s="85">
        <f t="shared" si="115"/>
        <v>3652</v>
      </c>
      <c r="K3655" s="85">
        <f t="shared" si="114"/>
        <v>0</v>
      </c>
    </row>
    <row r="3656" spans="1:11" ht="15.75">
      <c r="A3656" s="100">
        <v>3653</v>
      </c>
      <c r="I3656" s="103" t="s">
        <v>78</v>
      </c>
      <c r="J3656" s="85">
        <f t="shared" si="115"/>
        <v>3653</v>
      </c>
      <c r="K3656" s="85">
        <f t="shared" si="114"/>
        <v>0</v>
      </c>
    </row>
    <row r="3657" spans="1:11" ht="15.75">
      <c r="A3657" s="100">
        <v>3654</v>
      </c>
      <c r="I3657" s="103" t="s">
        <v>78</v>
      </c>
      <c r="J3657" s="85">
        <f t="shared" si="115"/>
        <v>3654</v>
      </c>
      <c r="K3657" s="85">
        <f t="shared" si="114"/>
        <v>0</v>
      </c>
    </row>
    <row r="3658" spans="1:11" ht="15.75">
      <c r="A3658" s="100">
        <v>3655</v>
      </c>
      <c r="I3658" s="103" t="s">
        <v>78</v>
      </c>
      <c r="J3658" s="85">
        <f t="shared" si="115"/>
        <v>3655</v>
      </c>
      <c r="K3658" s="85">
        <f t="shared" si="114"/>
        <v>0</v>
      </c>
    </row>
    <row r="3659" spans="1:11" ht="15.75">
      <c r="A3659" s="100">
        <v>3656</v>
      </c>
      <c r="I3659" s="103" t="s">
        <v>78</v>
      </c>
      <c r="J3659" s="85">
        <f t="shared" si="115"/>
        <v>3656</v>
      </c>
      <c r="K3659" s="85">
        <f t="shared" si="114"/>
        <v>0</v>
      </c>
    </row>
    <row r="3660" spans="1:11" ht="15.75">
      <c r="A3660" s="100">
        <v>3657</v>
      </c>
      <c r="I3660" s="103" t="s">
        <v>78</v>
      </c>
      <c r="J3660" s="85">
        <f t="shared" si="115"/>
        <v>3657</v>
      </c>
      <c r="K3660" s="85">
        <f t="shared" si="114"/>
        <v>0</v>
      </c>
    </row>
    <row r="3661" spans="1:11" ht="15.75">
      <c r="A3661" s="100">
        <v>3658</v>
      </c>
      <c r="I3661" s="103" t="s">
        <v>78</v>
      </c>
      <c r="J3661" s="85">
        <f t="shared" si="115"/>
        <v>3658</v>
      </c>
      <c r="K3661" s="85">
        <f t="shared" si="114"/>
        <v>0</v>
      </c>
    </row>
    <row r="3662" spans="1:11" ht="15.75">
      <c r="A3662" s="100">
        <v>3659</v>
      </c>
      <c r="I3662" s="103" t="s">
        <v>78</v>
      </c>
      <c r="J3662" s="85">
        <f t="shared" si="115"/>
        <v>3659</v>
      </c>
      <c r="K3662" s="85">
        <f t="shared" si="114"/>
        <v>0</v>
      </c>
    </row>
    <row r="3663" spans="1:11" ht="15.75">
      <c r="A3663" s="100">
        <v>3660</v>
      </c>
      <c r="I3663" s="103" t="s">
        <v>78</v>
      </c>
      <c r="J3663" s="85">
        <f t="shared" si="115"/>
        <v>3660</v>
      </c>
      <c r="K3663" s="85">
        <f t="shared" si="114"/>
        <v>0</v>
      </c>
    </row>
    <row r="3664" spans="1:11" ht="15.75">
      <c r="A3664" s="100">
        <v>3661</v>
      </c>
      <c r="I3664" s="103" t="s">
        <v>78</v>
      </c>
      <c r="J3664" s="85">
        <f t="shared" si="115"/>
        <v>3661</v>
      </c>
      <c r="K3664" s="85">
        <f t="shared" si="114"/>
        <v>0</v>
      </c>
    </row>
    <row r="3665" spans="1:11" ht="15.75">
      <c r="A3665" s="100">
        <v>3662</v>
      </c>
      <c r="I3665" s="103" t="s">
        <v>78</v>
      </c>
      <c r="J3665" s="85">
        <f t="shared" si="115"/>
        <v>3662</v>
      </c>
      <c r="K3665" s="85">
        <f t="shared" si="114"/>
        <v>0</v>
      </c>
    </row>
    <row r="3666" spans="1:11" ht="15.75">
      <c r="A3666" s="100">
        <v>3663</v>
      </c>
      <c r="I3666" s="103" t="s">
        <v>78</v>
      </c>
      <c r="J3666" s="85">
        <f t="shared" si="115"/>
        <v>3663</v>
      </c>
      <c r="K3666" s="85">
        <f t="shared" si="114"/>
        <v>0</v>
      </c>
    </row>
    <row r="3667" spans="1:11" ht="15.75">
      <c r="A3667" s="100">
        <v>3664</v>
      </c>
      <c r="I3667" s="103" t="s">
        <v>78</v>
      </c>
      <c r="J3667" s="85">
        <f t="shared" si="115"/>
        <v>3664</v>
      </c>
      <c r="K3667" s="85">
        <f t="shared" si="114"/>
        <v>0</v>
      </c>
    </row>
    <row r="3668" spans="1:11" ht="15.75">
      <c r="A3668" s="100">
        <v>3665</v>
      </c>
      <c r="I3668" s="103" t="s">
        <v>78</v>
      </c>
      <c r="J3668" s="85">
        <f t="shared" si="115"/>
        <v>3665</v>
      </c>
      <c r="K3668" s="85">
        <f t="shared" si="114"/>
        <v>0</v>
      </c>
    </row>
    <row r="3669" spans="1:11" ht="15.75">
      <c r="A3669" s="100">
        <v>3666</v>
      </c>
      <c r="I3669" s="103" t="s">
        <v>78</v>
      </c>
      <c r="J3669" s="85">
        <f t="shared" si="115"/>
        <v>3666</v>
      </c>
      <c r="K3669" s="85">
        <f t="shared" si="114"/>
        <v>0</v>
      </c>
    </row>
    <row r="3670" spans="1:11" ht="15.75">
      <c r="A3670" s="100">
        <v>3667</v>
      </c>
      <c r="I3670" s="103" t="s">
        <v>78</v>
      </c>
      <c r="J3670" s="85">
        <f t="shared" si="115"/>
        <v>3667</v>
      </c>
      <c r="K3670" s="85">
        <f t="shared" si="114"/>
        <v>0</v>
      </c>
    </row>
    <row r="3671" spans="1:11" ht="15.75">
      <c r="A3671" s="100">
        <v>3668</v>
      </c>
      <c r="I3671" s="103" t="s">
        <v>78</v>
      </c>
      <c r="J3671" s="85">
        <f t="shared" si="115"/>
        <v>3668</v>
      </c>
      <c r="K3671" s="85">
        <f t="shared" si="114"/>
        <v>0</v>
      </c>
    </row>
    <row r="3672" spans="1:11" ht="15.75">
      <c r="A3672" s="100">
        <v>3669</v>
      </c>
      <c r="I3672" s="103" t="s">
        <v>78</v>
      </c>
      <c r="J3672" s="85">
        <f t="shared" si="115"/>
        <v>3669</v>
      </c>
      <c r="K3672" s="85">
        <f t="shared" si="114"/>
        <v>0</v>
      </c>
    </row>
    <row r="3673" spans="1:11" ht="15.75">
      <c r="A3673" s="100">
        <v>3670</v>
      </c>
      <c r="I3673" s="103" t="s">
        <v>78</v>
      </c>
      <c r="J3673" s="85">
        <f t="shared" si="115"/>
        <v>3670</v>
      </c>
      <c r="K3673" s="85">
        <f t="shared" si="114"/>
        <v>0</v>
      </c>
    </row>
    <row r="3674" spans="1:11" ht="15.75">
      <c r="A3674" s="100">
        <v>3671</v>
      </c>
      <c r="I3674" s="103" t="s">
        <v>78</v>
      </c>
      <c r="J3674" s="85">
        <f t="shared" si="115"/>
        <v>3671</v>
      </c>
      <c r="K3674" s="85">
        <f t="shared" si="114"/>
        <v>0</v>
      </c>
    </row>
    <row r="3675" spans="1:11" ht="15.75">
      <c r="A3675" s="100">
        <v>3672</v>
      </c>
      <c r="I3675" s="103" t="s">
        <v>78</v>
      </c>
      <c r="J3675" s="85">
        <f t="shared" si="115"/>
        <v>3672</v>
      </c>
      <c r="K3675" s="85">
        <f t="shared" si="114"/>
        <v>0</v>
      </c>
    </row>
    <row r="3676" spans="1:11" ht="15.75">
      <c r="A3676" s="100">
        <v>3673</v>
      </c>
      <c r="I3676" s="103" t="s">
        <v>78</v>
      </c>
      <c r="J3676" s="85">
        <f t="shared" si="115"/>
        <v>3673</v>
      </c>
      <c r="K3676" s="85">
        <f t="shared" si="114"/>
        <v>0</v>
      </c>
    </row>
    <row r="3677" spans="1:11" ht="15.75">
      <c r="A3677" s="100">
        <v>3674</v>
      </c>
      <c r="I3677" s="103" t="s">
        <v>78</v>
      </c>
      <c r="J3677" s="85">
        <f t="shared" si="115"/>
        <v>3674</v>
      </c>
      <c r="K3677" s="85">
        <f t="shared" si="114"/>
        <v>0</v>
      </c>
    </row>
    <row r="3678" spans="1:11" ht="15.75">
      <c r="A3678" s="100">
        <v>3675</v>
      </c>
      <c r="I3678" s="103" t="s">
        <v>78</v>
      </c>
      <c r="J3678" s="85">
        <f t="shared" si="115"/>
        <v>3675</v>
      </c>
      <c r="K3678" s="85">
        <f t="shared" si="114"/>
        <v>0</v>
      </c>
    </row>
    <row r="3679" spans="1:11" ht="15.75">
      <c r="A3679" s="100">
        <v>3676</v>
      </c>
      <c r="I3679" s="103" t="s">
        <v>78</v>
      </c>
      <c r="J3679" s="85">
        <f t="shared" si="115"/>
        <v>3676</v>
      </c>
      <c r="K3679" s="85">
        <f t="shared" si="114"/>
        <v>0</v>
      </c>
    </row>
    <row r="3680" spans="1:11" ht="15.75">
      <c r="A3680" s="100">
        <v>3677</v>
      </c>
      <c r="I3680" s="103" t="s">
        <v>78</v>
      </c>
      <c r="J3680" s="85">
        <f t="shared" si="115"/>
        <v>3677</v>
      </c>
      <c r="K3680" s="85">
        <f t="shared" si="114"/>
        <v>0</v>
      </c>
    </row>
    <row r="3681" spans="1:11" ht="15.75">
      <c r="A3681" s="100">
        <v>3678</v>
      </c>
      <c r="I3681" s="103" t="s">
        <v>78</v>
      </c>
      <c r="J3681" s="85">
        <f t="shared" si="115"/>
        <v>3678</v>
      </c>
      <c r="K3681" s="85">
        <f t="shared" si="114"/>
        <v>0</v>
      </c>
    </row>
    <row r="3682" spans="1:11" ht="15.75">
      <c r="A3682" s="100">
        <v>3679</v>
      </c>
      <c r="I3682" s="103" t="s">
        <v>78</v>
      </c>
      <c r="J3682" s="85">
        <f t="shared" si="115"/>
        <v>3679</v>
      </c>
      <c r="K3682" s="85">
        <f t="shared" si="114"/>
        <v>0</v>
      </c>
    </row>
    <row r="3683" spans="1:11" ht="15.75">
      <c r="A3683" s="100">
        <v>3680</v>
      </c>
      <c r="I3683" s="103" t="s">
        <v>78</v>
      </c>
      <c r="J3683" s="85">
        <f t="shared" si="115"/>
        <v>3680</v>
      </c>
      <c r="K3683" s="85">
        <f t="shared" si="114"/>
        <v>0</v>
      </c>
    </row>
    <row r="3684" spans="1:11" ht="15.75">
      <c r="A3684" s="100">
        <v>3681</v>
      </c>
      <c r="I3684" s="103" t="s">
        <v>78</v>
      </c>
      <c r="J3684" s="85">
        <f t="shared" si="115"/>
        <v>3681</v>
      </c>
      <c r="K3684" s="85">
        <f t="shared" si="114"/>
        <v>0</v>
      </c>
    </row>
    <row r="3685" spans="1:11" ht="15.75">
      <c r="A3685" s="100">
        <v>3682</v>
      </c>
      <c r="I3685" s="103" t="s">
        <v>78</v>
      </c>
      <c r="J3685" s="85">
        <f t="shared" si="115"/>
        <v>3682</v>
      </c>
      <c r="K3685" s="85">
        <f t="shared" si="114"/>
        <v>0</v>
      </c>
    </row>
    <row r="3686" spans="1:11" ht="15.75">
      <c r="A3686" s="100">
        <v>3683</v>
      </c>
      <c r="I3686" s="103" t="s">
        <v>78</v>
      </c>
      <c r="J3686" s="85">
        <f t="shared" si="115"/>
        <v>3683</v>
      </c>
      <c r="K3686" s="85">
        <f t="shared" si="114"/>
        <v>0</v>
      </c>
    </row>
    <row r="3687" spans="1:11" ht="15.75">
      <c r="A3687" s="100">
        <v>3684</v>
      </c>
      <c r="I3687" s="103" t="s">
        <v>78</v>
      </c>
      <c r="J3687" s="85">
        <f t="shared" si="115"/>
        <v>3684</v>
      </c>
      <c r="K3687" s="85">
        <f t="shared" si="114"/>
        <v>0</v>
      </c>
    </row>
    <row r="3688" spans="1:11" ht="15.75">
      <c r="A3688" s="100">
        <v>3685</v>
      </c>
      <c r="I3688" s="103" t="s">
        <v>78</v>
      </c>
      <c r="J3688" s="85">
        <f t="shared" si="115"/>
        <v>3685</v>
      </c>
      <c r="K3688" s="85">
        <f t="shared" si="114"/>
        <v>0</v>
      </c>
    </row>
    <row r="3689" spans="1:11" ht="15.75">
      <c r="A3689" s="100">
        <v>3686</v>
      </c>
      <c r="I3689" s="103" t="s">
        <v>78</v>
      </c>
      <c r="J3689" s="85">
        <f t="shared" si="115"/>
        <v>3686</v>
      </c>
      <c r="K3689" s="85">
        <f t="shared" si="114"/>
        <v>0</v>
      </c>
    </row>
    <row r="3690" spans="1:11" ht="15.75">
      <c r="A3690" s="100">
        <v>3687</v>
      </c>
      <c r="I3690" s="103" t="s">
        <v>78</v>
      </c>
      <c r="J3690" s="85">
        <f t="shared" si="115"/>
        <v>3687</v>
      </c>
      <c r="K3690" s="85">
        <f t="shared" si="114"/>
        <v>0</v>
      </c>
    </row>
    <row r="3691" spans="1:11" ht="15.75">
      <c r="A3691" s="100">
        <v>3688</v>
      </c>
      <c r="I3691" s="103" t="s">
        <v>78</v>
      </c>
      <c r="J3691" s="85">
        <f t="shared" si="115"/>
        <v>3688</v>
      </c>
      <c r="K3691" s="85">
        <f t="shared" si="114"/>
        <v>0</v>
      </c>
    </row>
    <row r="3692" spans="1:11" ht="15.75">
      <c r="A3692" s="100">
        <v>3689</v>
      </c>
      <c r="I3692" s="103" t="s">
        <v>78</v>
      </c>
      <c r="J3692" s="85">
        <f t="shared" si="115"/>
        <v>3689</v>
      </c>
      <c r="K3692" s="85">
        <f t="shared" si="114"/>
        <v>0</v>
      </c>
    </row>
    <row r="3693" spans="1:11" ht="15.75">
      <c r="A3693" s="100">
        <v>3690</v>
      </c>
      <c r="I3693" s="103" t="s">
        <v>78</v>
      </c>
      <c r="J3693" s="85">
        <f t="shared" si="115"/>
        <v>3690</v>
      </c>
      <c r="K3693" s="85">
        <f t="shared" si="114"/>
        <v>0</v>
      </c>
    </row>
    <row r="3694" spans="1:11" ht="15.75">
      <c r="A3694" s="100">
        <v>3691</v>
      </c>
      <c r="I3694" s="103" t="s">
        <v>78</v>
      </c>
      <c r="J3694" s="85">
        <f t="shared" si="115"/>
        <v>3691</v>
      </c>
      <c r="K3694" s="85">
        <f t="shared" si="114"/>
        <v>0</v>
      </c>
    </row>
    <row r="3695" spans="1:11" ht="15.75">
      <c r="A3695" s="100">
        <v>3692</v>
      </c>
      <c r="I3695" s="103" t="s">
        <v>78</v>
      </c>
      <c r="J3695" s="85">
        <f t="shared" si="115"/>
        <v>3692</v>
      </c>
      <c r="K3695" s="85">
        <f t="shared" si="114"/>
        <v>0</v>
      </c>
    </row>
    <row r="3696" spans="1:11" ht="15.75">
      <c r="A3696" s="100">
        <v>3693</v>
      </c>
      <c r="I3696" s="103" t="s">
        <v>78</v>
      </c>
      <c r="J3696" s="85">
        <f t="shared" si="115"/>
        <v>3693</v>
      </c>
      <c r="K3696" s="85">
        <f t="shared" si="114"/>
        <v>0</v>
      </c>
    </row>
    <row r="3697" spans="1:11" ht="15.75">
      <c r="A3697" s="100">
        <v>3694</v>
      </c>
      <c r="I3697" s="103" t="s">
        <v>78</v>
      </c>
      <c r="J3697" s="85">
        <f t="shared" si="115"/>
        <v>3694</v>
      </c>
      <c r="K3697" s="85">
        <f t="shared" si="114"/>
        <v>0</v>
      </c>
    </row>
    <row r="3698" spans="1:11" ht="15.75">
      <c r="A3698" s="100">
        <v>3695</v>
      </c>
      <c r="I3698" s="103" t="s">
        <v>78</v>
      </c>
      <c r="J3698" s="85">
        <f t="shared" si="115"/>
        <v>3695</v>
      </c>
      <c r="K3698" s="85">
        <f t="shared" si="114"/>
        <v>0</v>
      </c>
    </row>
    <row r="3699" spans="1:11" ht="15.75">
      <c r="A3699" s="100">
        <v>3696</v>
      </c>
      <c r="I3699" s="103" t="s">
        <v>78</v>
      </c>
      <c r="J3699" s="85">
        <f t="shared" si="115"/>
        <v>3696</v>
      </c>
      <c r="K3699" s="85">
        <f t="shared" si="114"/>
        <v>0</v>
      </c>
    </row>
    <row r="3700" spans="1:11" ht="15.75">
      <c r="A3700" s="100">
        <v>3697</v>
      </c>
      <c r="I3700" s="103" t="s">
        <v>78</v>
      </c>
      <c r="J3700" s="85">
        <f t="shared" si="115"/>
        <v>3697</v>
      </c>
      <c r="K3700" s="85">
        <f t="shared" si="114"/>
        <v>0</v>
      </c>
    </row>
    <row r="3701" spans="1:11" ht="15.75">
      <c r="A3701" s="100">
        <v>3698</v>
      </c>
      <c r="I3701" s="103" t="s">
        <v>78</v>
      </c>
      <c r="J3701" s="85">
        <f t="shared" si="115"/>
        <v>3698</v>
      </c>
      <c r="K3701" s="85">
        <f t="shared" si="114"/>
        <v>0</v>
      </c>
    </row>
    <row r="3702" spans="1:11" ht="15.75">
      <c r="A3702" s="100">
        <v>3699</v>
      </c>
      <c r="I3702" s="103" t="s">
        <v>78</v>
      </c>
      <c r="J3702" s="85">
        <f t="shared" si="115"/>
        <v>3699</v>
      </c>
      <c r="K3702" s="85">
        <f t="shared" si="114"/>
        <v>0</v>
      </c>
    </row>
    <row r="3703" spans="1:11" ht="15.75">
      <c r="A3703" s="100">
        <v>3700</v>
      </c>
      <c r="I3703" s="103" t="s">
        <v>78</v>
      </c>
      <c r="J3703" s="85">
        <f t="shared" si="115"/>
        <v>3700</v>
      </c>
      <c r="K3703" s="85">
        <f t="shared" si="114"/>
        <v>0</v>
      </c>
    </row>
    <row r="3704" spans="1:11" ht="15.75">
      <c r="A3704" s="100">
        <v>3701</v>
      </c>
      <c r="I3704" s="103" t="s">
        <v>78</v>
      </c>
      <c r="J3704" s="85">
        <f t="shared" si="115"/>
        <v>3701</v>
      </c>
      <c r="K3704" s="85">
        <f t="shared" si="114"/>
        <v>0</v>
      </c>
    </row>
    <row r="3705" spans="1:11" ht="15.75">
      <c r="A3705" s="100">
        <v>3702</v>
      </c>
      <c r="I3705" s="103" t="s">
        <v>78</v>
      </c>
      <c r="J3705" s="85">
        <f t="shared" si="115"/>
        <v>3702</v>
      </c>
      <c r="K3705" s="85">
        <f t="shared" si="114"/>
        <v>0</v>
      </c>
    </row>
    <row r="3706" spans="1:11" ht="15.75">
      <c r="A3706" s="100">
        <v>3703</v>
      </c>
      <c r="I3706" s="103" t="s">
        <v>78</v>
      </c>
      <c r="J3706" s="85">
        <f t="shared" si="115"/>
        <v>3703</v>
      </c>
      <c r="K3706" s="85">
        <f t="shared" si="114"/>
        <v>0</v>
      </c>
    </row>
    <row r="3707" spans="1:11" ht="15.75">
      <c r="A3707" s="100">
        <v>3704</v>
      </c>
      <c r="I3707" s="103" t="s">
        <v>78</v>
      </c>
      <c r="J3707" s="85">
        <f t="shared" si="115"/>
        <v>3704</v>
      </c>
      <c r="K3707" s="85">
        <f t="shared" si="114"/>
        <v>0</v>
      </c>
    </row>
    <row r="3708" spans="1:11" ht="15.75">
      <c r="A3708" s="100">
        <v>3705</v>
      </c>
      <c r="I3708" s="103" t="s">
        <v>78</v>
      </c>
      <c r="J3708" s="85">
        <f t="shared" si="115"/>
        <v>3705</v>
      </c>
      <c r="K3708" s="85">
        <f t="shared" si="114"/>
        <v>0</v>
      </c>
    </row>
    <row r="3709" spans="1:11" ht="15.75">
      <c r="A3709" s="100">
        <v>3706</v>
      </c>
      <c r="I3709" s="103" t="s">
        <v>78</v>
      </c>
      <c r="J3709" s="85">
        <f t="shared" si="115"/>
        <v>3706</v>
      </c>
      <c r="K3709" s="85">
        <f t="shared" si="114"/>
        <v>0</v>
      </c>
    </row>
    <row r="3710" spans="1:11" ht="15.75">
      <c r="A3710" s="100">
        <v>3707</v>
      </c>
      <c r="I3710" s="103" t="s">
        <v>78</v>
      </c>
      <c r="J3710" s="85">
        <f t="shared" si="115"/>
        <v>3707</v>
      </c>
      <c r="K3710" s="85">
        <f t="shared" si="114"/>
        <v>0</v>
      </c>
    </row>
    <row r="3711" spans="1:11" ht="15.75">
      <c r="A3711" s="100">
        <v>3708</v>
      </c>
      <c r="I3711" s="103" t="s">
        <v>78</v>
      </c>
      <c r="J3711" s="85">
        <f t="shared" si="115"/>
        <v>3708</v>
      </c>
      <c r="K3711" s="85">
        <f t="shared" si="114"/>
        <v>0</v>
      </c>
    </row>
    <row r="3712" spans="1:11" ht="15.75">
      <c r="A3712" s="100">
        <v>3709</v>
      </c>
      <c r="I3712" s="103" t="s">
        <v>78</v>
      </c>
      <c r="J3712" s="85">
        <f t="shared" si="115"/>
        <v>3709</v>
      </c>
      <c r="K3712" s="85">
        <f t="shared" si="114"/>
        <v>0</v>
      </c>
    </row>
    <row r="3713" spans="1:11" ht="15.75">
      <c r="A3713" s="100">
        <v>3710</v>
      </c>
      <c r="I3713" s="103" t="s">
        <v>78</v>
      </c>
      <c r="J3713" s="85">
        <f t="shared" si="115"/>
        <v>3710</v>
      </c>
      <c r="K3713" s="85">
        <f t="shared" si="114"/>
        <v>0</v>
      </c>
    </row>
    <row r="3714" spans="1:11" ht="15.75">
      <c r="A3714" s="100">
        <v>3711</v>
      </c>
      <c r="I3714" s="103" t="s">
        <v>78</v>
      </c>
      <c r="J3714" s="85">
        <f t="shared" si="115"/>
        <v>3711</v>
      </c>
      <c r="K3714" s="85">
        <f t="shared" si="114"/>
        <v>0</v>
      </c>
    </row>
    <row r="3715" spans="1:11" ht="15.75">
      <c r="A3715" s="100">
        <v>3712</v>
      </c>
      <c r="I3715" s="103" t="s">
        <v>78</v>
      </c>
      <c r="J3715" s="85">
        <f t="shared" si="115"/>
        <v>3712</v>
      </c>
      <c r="K3715" s="85">
        <f t="shared" si="114"/>
        <v>0</v>
      </c>
    </row>
    <row r="3716" spans="1:11" ht="15.75">
      <c r="A3716" s="100">
        <v>3713</v>
      </c>
      <c r="I3716" s="103" t="s">
        <v>78</v>
      </c>
      <c r="J3716" s="85">
        <f t="shared" si="115"/>
        <v>3713</v>
      </c>
      <c r="K3716" s="85">
        <f t="shared" ref="K3716:K3779" si="116">COUNTIF($D$4:$D$889,D3716)</f>
        <v>0</v>
      </c>
    </row>
    <row r="3717" spans="1:11" ht="15.75">
      <c r="A3717" s="100">
        <v>3714</v>
      </c>
      <c r="I3717" s="103" t="s">
        <v>78</v>
      </c>
      <c r="J3717" s="85">
        <f t="shared" ref="J3717:J3780" si="117">IF(H3717&lt;&gt;H3716,1,J3716+1)</f>
        <v>3714</v>
      </c>
      <c r="K3717" s="85">
        <f t="shared" si="116"/>
        <v>0</v>
      </c>
    </row>
    <row r="3718" spans="1:11" ht="15.75">
      <c r="A3718" s="100">
        <v>3715</v>
      </c>
      <c r="I3718" s="103" t="s">
        <v>78</v>
      </c>
      <c r="J3718" s="85">
        <f t="shared" si="117"/>
        <v>3715</v>
      </c>
      <c r="K3718" s="85">
        <f t="shared" si="116"/>
        <v>0</v>
      </c>
    </row>
    <row r="3719" spans="1:11" ht="15.75">
      <c r="A3719" s="100">
        <v>3716</v>
      </c>
      <c r="I3719" s="103" t="s">
        <v>78</v>
      </c>
      <c r="J3719" s="85">
        <f t="shared" si="117"/>
        <v>3716</v>
      </c>
      <c r="K3719" s="85">
        <f t="shared" si="116"/>
        <v>0</v>
      </c>
    </row>
    <row r="3720" spans="1:11" ht="15.75">
      <c r="A3720" s="100">
        <v>3717</v>
      </c>
      <c r="I3720" s="103" t="s">
        <v>78</v>
      </c>
      <c r="J3720" s="85">
        <f t="shared" si="117"/>
        <v>3717</v>
      </c>
      <c r="K3720" s="85">
        <f t="shared" si="116"/>
        <v>0</v>
      </c>
    </row>
    <row r="3721" spans="1:11" ht="15.75">
      <c r="A3721" s="100">
        <v>3718</v>
      </c>
      <c r="I3721" s="103" t="s">
        <v>78</v>
      </c>
      <c r="J3721" s="85">
        <f t="shared" si="117"/>
        <v>3718</v>
      </c>
      <c r="K3721" s="85">
        <f t="shared" si="116"/>
        <v>0</v>
      </c>
    </row>
    <row r="3722" spans="1:11" ht="15.75">
      <c r="A3722" s="100">
        <v>3719</v>
      </c>
      <c r="I3722" s="103" t="s">
        <v>78</v>
      </c>
      <c r="J3722" s="85">
        <f t="shared" si="117"/>
        <v>3719</v>
      </c>
      <c r="K3722" s="85">
        <f t="shared" si="116"/>
        <v>0</v>
      </c>
    </row>
    <row r="3723" spans="1:11" ht="15.75">
      <c r="A3723" s="100">
        <v>3720</v>
      </c>
      <c r="I3723" s="103" t="s">
        <v>78</v>
      </c>
      <c r="J3723" s="85">
        <f t="shared" si="117"/>
        <v>3720</v>
      </c>
      <c r="K3723" s="85">
        <f t="shared" si="116"/>
        <v>0</v>
      </c>
    </row>
    <row r="3724" spans="1:11" ht="15.75">
      <c r="A3724" s="100">
        <v>3721</v>
      </c>
      <c r="I3724" s="103" t="s">
        <v>78</v>
      </c>
      <c r="J3724" s="85">
        <f t="shared" si="117"/>
        <v>3721</v>
      </c>
      <c r="K3724" s="85">
        <f t="shared" si="116"/>
        <v>0</v>
      </c>
    </row>
    <row r="3725" spans="1:11" ht="15.75">
      <c r="A3725" s="100">
        <v>3722</v>
      </c>
      <c r="I3725" s="103" t="s">
        <v>78</v>
      </c>
      <c r="J3725" s="85">
        <f t="shared" si="117"/>
        <v>3722</v>
      </c>
      <c r="K3725" s="85">
        <f t="shared" si="116"/>
        <v>0</v>
      </c>
    </row>
    <row r="3726" spans="1:11" ht="15.75">
      <c r="A3726" s="100">
        <v>3723</v>
      </c>
      <c r="I3726" s="103" t="s">
        <v>78</v>
      </c>
      <c r="J3726" s="85">
        <f t="shared" si="117"/>
        <v>3723</v>
      </c>
      <c r="K3726" s="85">
        <f t="shared" si="116"/>
        <v>0</v>
      </c>
    </row>
    <row r="3727" spans="1:11" ht="15.75">
      <c r="A3727" s="100">
        <v>3724</v>
      </c>
      <c r="I3727" s="103" t="s">
        <v>78</v>
      </c>
      <c r="J3727" s="85">
        <f t="shared" si="117"/>
        <v>3724</v>
      </c>
      <c r="K3727" s="85">
        <f t="shared" si="116"/>
        <v>0</v>
      </c>
    </row>
    <row r="3728" spans="1:11" ht="15.75">
      <c r="A3728" s="100">
        <v>3725</v>
      </c>
      <c r="I3728" s="103" t="s">
        <v>78</v>
      </c>
      <c r="J3728" s="85">
        <f t="shared" si="117"/>
        <v>3725</v>
      </c>
      <c r="K3728" s="85">
        <f t="shared" si="116"/>
        <v>0</v>
      </c>
    </row>
    <row r="3729" spans="1:11" ht="15.75">
      <c r="A3729" s="100">
        <v>3726</v>
      </c>
      <c r="I3729" s="103" t="s">
        <v>78</v>
      </c>
      <c r="J3729" s="85">
        <f t="shared" si="117"/>
        <v>3726</v>
      </c>
      <c r="K3729" s="85">
        <f t="shared" si="116"/>
        <v>0</v>
      </c>
    </row>
    <row r="3730" spans="1:11" ht="15.75">
      <c r="A3730" s="100">
        <v>3727</v>
      </c>
      <c r="I3730" s="103" t="s">
        <v>78</v>
      </c>
      <c r="J3730" s="85">
        <f t="shared" si="117"/>
        <v>3727</v>
      </c>
      <c r="K3730" s="85">
        <f t="shared" si="116"/>
        <v>0</v>
      </c>
    </row>
    <row r="3731" spans="1:11" ht="15.75">
      <c r="A3731" s="100">
        <v>3728</v>
      </c>
      <c r="I3731" s="103" t="s">
        <v>78</v>
      </c>
      <c r="J3731" s="85">
        <f t="shared" si="117"/>
        <v>3728</v>
      </c>
      <c r="K3731" s="85">
        <f t="shared" si="116"/>
        <v>0</v>
      </c>
    </row>
    <row r="3732" spans="1:11" ht="15.75">
      <c r="A3732" s="100">
        <v>3729</v>
      </c>
      <c r="I3732" s="103" t="s">
        <v>78</v>
      </c>
      <c r="J3732" s="85">
        <f t="shared" si="117"/>
        <v>3729</v>
      </c>
      <c r="K3732" s="85">
        <f t="shared" si="116"/>
        <v>0</v>
      </c>
    </row>
    <row r="3733" spans="1:11" ht="15.75">
      <c r="A3733" s="100">
        <v>3730</v>
      </c>
      <c r="I3733" s="103" t="s">
        <v>78</v>
      </c>
      <c r="J3733" s="85">
        <f t="shared" si="117"/>
        <v>3730</v>
      </c>
      <c r="K3733" s="85">
        <f t="shared" si="116"/>
        <v>0</v>
      </c>
    </row>
    <row r="3734" spans="1:11" ht="15.75">
      <c r="A3734" s="100">
        <v>3731</v>
      </c>
      <c r="I3734" s="103" t="s">
        <v>78</v>
      </c>
      <c r="J3734" s="85">
        <f t="shared" si="117"/>
        <v>3731</v>
      </c>
      <c r="K3734" s="85">
        <f t="shared" si="116"/>
        <v>0</v>
      </c>
    </row>
    <row r="3735" spans="1:11" ht="15.75">
      <c r="A3735" s="100">
        <v>3732</v>
      </c>
      <c r="I3735" s="103" t="s">
        <v>78</v>
      </c>
      <c r="J3735" s="85">
        <f t="shared" si="117"/>
        <v>3732</v>
      </c>
      <c r="K3735" s="85">
        <f t="shared" si="116"/>
        <v>0</v>
      </c>
    </row>
    <row r="3736" spans="1:11" ht="15.75">
      <c r="A3736" s="100">
        <v>3733</v>
      </c>
      <c r="I3736" s="103" t="s">
        <v>78</v>
      </c>
      <c r="J3736" s="85">
        <f t="shared" si="117"/>
        <v>3733</v>
      </c>
      <c r="K3736" s="85">
        <f t="shared" si="116"/>
        <v>0</v>
      </c>
    </row>
    <row r="3737" spans="1:11" ht="15.75">
      <c r="A3737" s="100">
        <v>3734</v>
      </c>
      <c r="I3737" s="103" t="s">
        <v>78</v>
      </c>
      <c r="J3737" s="85">
        <f t="shared" si="117"/>
        <v>3734</v>
      </c>
      <c r="K3737" s="85">
        <f t="shared" si="116"/>
        <v>0</v>
      </c>
    </row>
    <row r="3738" spans="1:11" ht="15.75">
      <c r="A3738" s="100">
        <v>3735</v>
      </c>
      <c r="I3738" s="103" t="s">
        <v>78</v>
      </c>
      <c r="J3738" s="85">
        <f t="shared" si="117"/>
        <v>3735</v>
      </c>
      <c r="K3738" s="85">
        <f t="shared" si="116"/>
        <v>0</v>
      </c>
    </row>
    <row r="3739" spans="1:11" ht="15.75">
      <c r="A3739" s="100">
        <v>3736</v>
      </c>
      <c r="I3739" s="103" t="s">
        <v>78</v>
      </c>
      <c r="J3739" s="85">
        <f t="shared" si="117"/>
        <v>3736</v>
      </c>
      <c r="K3739" s="85">
        <f t="shared" si="116"/>
        <v>0</v>
      </c>
    </row>
    <row r="3740" spans="1:11" ht="15.75">
      <c r="A3740" s="100">
        <v>3737</v>
      </c>
      <c r="I3740" s="103" t="s">
        <v>78</v>
      </c>
      <c r="J3740" s="85">
        <f t="shared" si="117"/>
        <v>3737</v>
      </c>
      <c r="K3740" s="85">
        <f t="shared" si="116"/>
        <v>0</v>
      </c>
    </row>
    <row r="3741" spans="1:11" ht="15.75">
      <c r="A3741" s="100">
        <v>3738</v>
      </c>
      <c r="I3741" s="103" t="s">
        <v>78</v>
      </c>
      <c r="J3741" s="85">
        <f t="shared" si="117"/>
        <v>3738</v>
      </c>
      <c r="K3741" s="85">
        <f t="shared" si="116"/>
        <v>0</v>
      </c>
    </row>
    <row r="3742" spans="1:11" ht="15.75">
      <c r="A3742" s="100">
        <v>3739</v>
      </c>
      <c r="I3742" s="103" t="s">
        <v>78</v>
      </c>
      <c r="J3742" s="85">
        <f t="shared" si="117"/>
        <v>3739</v>
      </c>
      <c r="K3742" s="85">
        <f t="shared" si="116"/>
        <v>0</v>
      </c>
    </row>
    <row r="3743" spans="1:11" ht="15.75">
      <c r="A3743" s="100">
        <v>3740</v>
      </c>
      <c r="I3743" s="103" t="s">
        <v>78</v>
      </c>
      <c r="J3743" s="85">
        <f t="shared" si="117"/>
        <v>3740</v>
      </c>
      <c r="K3743" s="85">
        <f t="shared" si="116"/>
        <v>0</v>
      </c>
    </row>
    <row r="3744" spans="1:11" ht="15.75">
      <c r="A3744" s="100">
        <v>3741</v>
      </c>
      <c r="I3744" s="103" t="s">
        <v>78</v>
      </c>
      <c r="J3744" s="85">
        <f t="shared" si="117"/>
        <v>3741</v>
      </c>
      <c r="K3744" s="85">
        <f t="shared" si="116"/>
        <v>0</v>
      </c>
    </row>
    <row r="3745" spans="1:11" ht="15.75">
      <c r="A3745" s="100">
        <v>3742</v>
      </c>
      <c r="I3745" s="103" t="s">
        <v>78</v>
      </c>
      <c r="J3745" s="85">
        <f t="shared" si="117"/>
        <v>3742</v>
      </c>
      <c r="K3745" s="85">
        <f t="shared" si="116"/>
        <v>0</v>
      </c>
    </row>
    <row r="3746" spans="1:11" ht="15.75">
      <c r="A3746" s="100">
        <v>3743</v>
      </c>
      <c r="I3746" s="103" t="s">
        <v>78</v>
      </c>
      <c r="J3746" s="85">
        <f t="shared" si="117"/>
        <v>3743</v>
      </c>
      <c r="K3746" s="85">
        <f t="shared" si="116"/>
        <v>0</v>
      </c>
    </row>
    <row r="3747" spans="1:11" ht="15.75">
      <c r="A3747" s="100">
        <v>3744</v>
      </c>
      <c r="I3747" s="103" t="s">
        <v>78</v>
      </c>
      <c r="J3747" s="85">
        <f t="shared" si="117"/>
        <v>3744</v>
      </c>
      <c r="K3747" s="85">
        <f t="shared" si="116"/>
        <v>0</v>
      </c>
    </row>
    <row r="3748" spans="1:11" ht="15.75">
      <c r="A3748" s="100">
        <v>3745</v>
      </c>
      <c r="I3748" s="103" t="s">
        <v>78</v>
      </c>
      <c r="J3748" s="85">
        <f t="shared" si="117"/>
        <v>3745</v>
      </c>
      <c r="K3748" s="85">
        <f t="shared" si="116"/>
        <v>0</v>
      </c>
    </row>
    <row r="3749" spans="1:11" ht="15.75">
      <c r="A3749" s="100">
        <v>3746</v>
      </c>
      <c r="I3749" s="103" t="s">
        <v>78</v>
      </c>
      <c r="J3749" s="85">
        <f t="shared" si="117"/>
        <v>3746</v>
      </c>
      <c r="K3749" s="85">
        <f t="shared" si="116"/>
        <v>0</v>
      </c>
    </row>
    <row r="3750" spans="1:11" ht="15.75">
      <c r="A3750" s="100">
        <v>3747</v>
      </c>
      <c r="I3750" s="103" t="s">
        <v>78</v>
      </c>
      <c r="J3750" s="85">
        <f t="shared" si="117"/>
        <v>3747</v>
      </c>
      <c r="K3750" s="85">
        <f t="shared" si="116"/>
        <v>0</v>
      </c>
    </row>
    <row r="3751" spans="1:11" ht="15.75">
      <c r="A3751" s="100">
        <v>3748</v>
      </c>
      <c r="I3751" s="103" t="s">
        <v>78</v>
      </c>
      <c r="J3751" s="85">
        <f t="shared" si="117"/>
        <v>3748</v>
      </c>
      <c r="K3751" s="85">
        <f t="shared" si="116"/>
        <v>0</v>
      </c>
    </row>
    <row r="3752" spans="1:11" ht="15.75">
      <c r="A3752" s="100">
        <v>3749</v>
      </c>
      <c r="I3752" s="103" t="s">
        <v>78</v>
      </c>
      <c r="J3752" s="85">
        <f t="shared" si="117"/>
        <v>3749</v>
      </c>
      <c r="K3752" s="85">
        <f t="shared" si="116"/>
        <v>0</v>
      </c>
    </row>
    <row r="3753" spans="1:11" ht="15.75">
      <c r="A3753" s="100">
        <v>3750</v>
      </c>
      <c r="I3753" s="103" t="s">
        <v>78</v>
      </c>
      <c r="J3753" s="85">
        <f t="shared" si="117"/>
        <v>3750</v>
      </c>
      <c r="K3753" s="85">
        <f t="shared" si="116"/>
        <v>0</v>
      </c>
    </row>
    <row r="3754" spans="1:11" ht="15.75">
      <c r="A3754" s="100">
        <v>3751</v>
      </c>
      <c r="I3754" s="103" t="s">
        <v>78</v>
      </c>
      <c r="J3754" s="85">
        <f t="shared" si="117"/>
        <v>3751</v>
      </c>
      <c r="K3754" s="85">
        <f t="shared" si="116"/>
        <v>0</v>
      </c>
    </row>
    <row r="3755" spans="1:11" ht="15.75">
      <c r="A3755" s="100">
        <v>3752</v>
      </c>
      <c r="I3755" s="103" t="s">
        <v>78</v>
      </c>
      <c r="J3755" s="85">
        <f t="shared" si="117"/>
        <v>3752</v>
      </c>
      <c r="K3755" s="85">
        <f t="shared" si="116"/>
        <v>0</v>
      </c>
    </row>
    <row r="3756" spans="1:11" ht="15.75">
      <c r="A3756" s="100">
        <v>3753</v>
      </c>
      <c r="I3756" s="103" t="s">
        <v>78</v>
      </c>
      <c r="J3756" s="85">
        <f t="shared" si="117"/>
        <v>3753</v>
      </c>
      <c r="K3756" s="85">
        <f t="shared" si="116"/>
        <v>0</v>
      </c>
    </row>
    <row r="3757" spans="1:11" ht="15.75">
      <c r="A3757" s="100">
        <v>3754</v>
      </c>
      <c r="I3757" s="103" t="s">
        <v>78</v>
      </c>
      <c r="J3757" s="85">
        <f t="shared" si="117"/>
        <v>3754</v>
      </c>
      <c r="K3757" s="85">
        <f t="shared" si="116"/>
        <v>0</v>
      </c>
    </row>
    <row r="3758" spans="1:11" ht="15.75">
      <c r="A3758" s="100">
        <v>3755</v>
      </c>
      <c r="I3758" s="103" t="s">
        <v>78</v>
      </c>
      <c r="J3758" s="85">
        <f t="shared" si="117"/>
        <v>3755</v>
      </c>
      <c r="K3758" s="85">
        <f t="shared" si="116"/>
        <v>0</v>
      </c>
    </row>
    <row r="3759" spans="1:11" ht="15.75">
      <c r="A3759" s="100">
        <v>3756</v>
      </c>
      <c r="I3759" s="103" t="s">
        <v>78</v>
      </c>
      <c r="J3759" s="85">
        <f t="shared" si="117"/>
        <v>3756</v>
      </c>
      <c r="K3759" s="85">
        <f t="shared" si="116"/>
        <v>0</v>
      </c>
    </row>
    <row r="3760" spans="1:11" ht="15.75">
      <c r="A3760" s="100">
        <v>3757</v>
      </c>
      <c r="I3760" s="103" t="s">
        <v>78</v>
      </c>
      <c r="J3760" s="85">
        <f t="shared" si="117"/>
        <v>3757</v>
      </c>
      <c r="K3760" s="85">
        <f t="shared" si="116"/>
        <v>0</v>
      </c>
    </row>
    <row r="3761" spans="1:11" ht="15.75">
      <c r="A3761" s="100">
        <v>3758</v>
      </c>
      <c r="I3761" s="103" t="s">
        <v>78</v>
      </c>
      <c r="J3761" s="85">
        <f t="shared" si="117"/>
        <v>3758</v>
      </c>
      <c r="K3761" s="85">
        <f t="shared" si="116"/>
        <v>0</v>
      </c>
    </row>
    <row r="3762" spans="1:11" ht="15.75">
      <c r="A3762" s="100">
        <v>3759</v>
      </c>
      <c r="I3762" s="103" t="s">
        <v>78</v>
      </c>
      <c r="J3762" s="85">
        <f t="shared" si="117"/>
        <v>3759</v>
      </c>
      <c r="K3762" s="85">
        <f t="shared" si="116"/>
        <v>0</v>
      </c>
    </row>
    <row r="3763" spans="1:11" ht="15.75">
      <c r="A3763" s="100">
        <v>3760</v>
      </c>
      <c r="I3763" s="103" t="s">
        <v>78</v>
      </c>
      <c r="J3763" s="85">
        <f t="shared" si="117"/>
        <v>3760</v>
      </c>
      <c r="K3763" s="85">
        <f t="shared" si="116"/>
        <v>0</v>
      </c>
    </row>
    <row r="3764" spans="1:11" ht="15.75">
      <c r="A3764" s="100">
        <v>3761</v>
      </c>
      <c r="I3764" s="103" t="s">
        <v>78</v>
      </c>
      <c r="J3764" s="85">
        <f t="shared" si="117"/>
        <v>3761</v>
      </c>
      <c r="K3764" s="85">
        <f t="shared" si="116"/>
        <v>0</v>
      </c>
    </row>
    <row r="3765" spans="1:11" ht="15.75">
      <c r="A3765" s="100">
        <v>3762</v>
      </c>
      <c r="I3765" s="103" t="s">
        <v>78</v>
      </c>
      <c r="J3765" s="85">
        <f t="shared" si="117"/>
        <v>3762</v>
      </c>
      <c r="K3765" s="85">
        <f t="shared" si="116"/>
        <v>0</v>
      </c>
    </row>
    <row r="3766" spans="1:11" ht="15.75">
      <c r="A3766" s="100">
        <v>3763</v>
      </c>
      <c r="I3766" s="103" t="s">
        <v>78</v>
      </c>
      <c r="J3766" s="85">
        <f t="shared" si="117"/>
        <v>3763</v>
      </c>
      <c r="K3766" s="85">
        <f t="shared" si="116"/>
        <v>0</v>
      </c>
    </row>
    <row r="3767" spans="1:11" ht="15.75">
      <c r="A3767" s="100">
        <v>3764</v>
      </c>
      <c r="I3767" s="103" t="s">
        <v>78</v>
      </c>
      <c r="J3767" s="85">
        <f t="shared" si="117"/>
        <v>3764</v>
      </c>
      <c r="K3767" s="85">
        <f t="shared" si="116"/>
        <v>0</v>
      </c>
    </row>
    <row r="3768" spans="1:11" ht="15.75">
      <c r="A3768" s="100">
        <v>3765</v>
      </c>
      <c r="I3768" s="103" t="s">
        <v>78</v>
      </c>
      <c r="J3768" s="85">
        <f t="shared" si="117"/>
        <v>3765</v>
      </c>
      <c r="K3768" s="85">
        <f t="shared" si="116"/>
        <v>0</v>
      </c>
    </row>
    <row r="3769" spans="1:11" ht="15.75">
      <c r="A3769" s="100">
        <v>3766</v>
      </c>
      <c r="I3769" s="103" t="s">
        <v>78</v>
      </c>
      <c r="J3769" s="85">
        <f t="shared" si="117"/>
        <v>3766</v>
      </c>
      <c r="K3769" s="85">
        <f t="shared" si="116"/>
        <v>0</v>
      </c>
    </row>
    <row r="3770" spans="1:11" ht="15.75">
      <c r="A3770" s="100">
        <v>3767</v>
      </c>
      <c r="I3770" s="103" t="s">
        <v>78</v>
      </c>
      <c r="J3770" s="85">
        <f t="shared" si="117"/>
        <v>3767</v>
      </c>
      <c r="K3770" s="85">
        <f t="shared" si="116"/>
        <v>0</v>
      </c>
    </row>
    <row r="3771" spans="1:11" ht="15.75">
      <c r="A3771" s="100">
        <v>3768</v>
      </c>
      <c r="I3771" s="103" t="s">
        <v>78</v>
      </c>
      <c r="J3771" s="85">
        <f t="shared" si="117"/>
        <v>3768</v>
      </c>
      <c r="K3771" s="85">
        <f t="shared" si="116"/>
        <v>0</v>
      </c>
    </row>
    <row r="3772" spans="1:11" ht="15.75">
      <c r="A3772" s="100">
        <v>3769</v>
      </c>
      <c r="I3772" s="103" t="s">
        <v>78</v>
      </c>
      <c r="J3772" s="85">
        <f t="shared" si="117"/>
        <v>3769</v>
      </c>
      <c r="K3772" s="85">
        <f t="shared" si="116"/>
        <v>0</v>
      </c>
    </row>
    <row r="3773" spans="1:11" ht="15.75">
      <c r="A3773" s="100">
        <v>3770</v>
      </c>
      <c r="I3773" s="103" t="s">
        <v>78</v>
      </c>
      <c r="J3773" s="85">
        <f t="shared" si="117"/>
        <v>3770</v>
      </c>
      <c r="K3773" s="85">
        <f t="shared" si="116"/>
        <v>0</v>
      </c>
    </row>
    <row r="3774" spans="1:11" ht="15.75">
      <c r="A3774" s="100">
        <v>3771</v>
      </c>
      <c r="I3774" s="103" t="s">
        <v>78</v>
      </c>
      <c r="J3774" s="85">
        <f t="shared" si="117"/>
        <v>3771</v>
      </c>
      <c r="K3774" s="85">
        <f t="shared" si="116"/>
        <v>0</v>
      </c>
    </row>
    <row r="3775" spans="1:11" ht="15.75">
      <c r="A3775" s="100">
        <v>3772</v>
      </c>
      <c r="I3775" s="103" t="s">
        <v>78</v>
      </c>
      <c r="J3775" s="85">
        <f t="shared" si="117"/>
        <v>3772</v>
      </c>
      <c r="K3775" s="85">
        <f t="shared" si="116"/>
        <v>0</v>
      </c>
    </row>
    <row r="3776" spans="1:11" ht="15.75">
      <c r="A3776" s="100">
        <v>3773</v>
      </c>
      <c r="I3776" s="103" t="s">
        <v>78</v>
      </c>
      <c r="J3776" s="85">
        <f t="shared" si="117"/>
        <v>3773</v>
      </c>
      <c r="K3776" s="85">
        <f t="shared" si="116"/>
        <v>0</v>
      </c>
    </row>
    <row r="3777" spans="1:11" ht="15.75">
      <c r="A3777" s="100">
        <v>3774</v>
      </c>
      <c r="I3777" s="103" t="s">
        <v>78</v>
      </c>
      <c r="J3777" s="85">
        <f t="shared" si="117"/>
        <v>3774</v>
      </c>
      <c r="K3777" s="85">
        <f t="shared" si="116"/>
        <v>0</v>
      </c>
    </row>
    <row r="3778" spans="1:11" ht="15.75">
      <c r="A3778" s="100">
        <v>3775</v>
      </c>
      <c r="I3778" s="103" t="s">
        <v>78</v>
      </c>
      <c r="J3778" s="85">
        <f t="shared" si="117"/>
        <v>3775</v>
      </c>
      <c r="K3778" s="85">
        <f t="shared" si="116"/>
        <v>0</v>
      </c>
    </row>
    <row r="3779" spans="1:11" ht="15.75">
      <c r="A3779" s="100">
        <v>3776</v>
      </c>
      <c r="I3779" s="103" t="s">
        <v>78</v>
      </c>
      <c r="J3779" s="85">
        <f t="shared" si="117"/>
        <v>3776</v>
      </c>
      <c r="K3779" s="85">
        <f t="shared" si="116"/>
        <v>0</v>
      </c>
    </row>
    <row r="3780" spans="1:11" ht="15.75">
      <c r="A3780" s="100">
        <v>3777</v>
      </c>
      <c r="I3780" s="103" t="s">
        <v>78</v>
      </c>
      <c r="J3780" s="85">
        <f t="shared" si="117"/>
        <v>3777</v>
      </c>
      <c r="K3780" s="85">
        <f t="shared" ref="K3780:K3843" si="118">COUNTIF($D$4:$D$889,D3780)</f>
        <v>0</v>
      </c>
    </row>
    <row r="3781" spans="1:11" ht="15.75">
      <c r="A3781" s="100">
        <v>3778</v>
      </c>
      <c r="I3781" s="103" t="s">
        <v>78</v>
      </c>
      <c r="J3781" s="85">
        <f t="shared" ref="J3781:J3844" si="119">IF(H3781&lt;&gt;H3780,1,J3780+1)</f>
        <v>3778</v>
      </c>
      <c r="K3781" s="85">
        <f t="shared" si="118"/>
        <v>0</v>
      </c>
    </row>
    <row r="3782" spans="1:11" ht="15.75">
      <c r="A3782" s="100">
        <v>3779</v>
      </c>
      <c r="I3782" s="103" t="s">
        <v>78</v>
      </c>
      <c r="J3782" s="85">
        <f t="shared" si="119"/>
        <v>3779</v>
      </c>
      <c r="K3782" s="85">
        <f t="shared" si="118"/>
        <v>0</v>
      </c>
    </row>
    <row r="3783" spans="1:11" ht="15.75">
      <c r="A3783" s="100">
        <v>3780</v>
      </c>
      <c r="I3783" s="103" t="s">
        <v>78</v>
      </c>
      <c r="J3783" s="85">
        <f t="shared" si="119"/>
        <v>3780</v>
      </c>
      <c r="K3783" s="85">
        <f t="shared" si="118"/>
        <v>0</v>
      </c>
    </row>
    <row r="3784" spans="1:11" ht="15.75">
      <c r="A3784" s="100">
        <v>3781</v>
      </c>
      <c r="I3784" s="103" t="s">
        <v>78</v>
      </c>
      <c r="J3784" s="85">
        <f t="shared" si="119"/>
        <v>3781</v>
      </c>
      <c r="K3784" s="85">
        <f t="shared" si="118"/>
        <v>0</v>
      </c>
    </row>
    <row r="3785" spans="1:11" ht="15.75">
      <c r="A3785" s="100">
        <v>3782</v>
      </c>
      <c r="I3785" s="103" t="s">
        <v>78</v>
      </c>
      <c r="J3785" s="85">
        <f t="shared" si="119"/>
        <v>3782</v>
      </c>
      <c r="K3785" s="85">
        <f t="shared" si="118"/>
        <v>0</v>
      </c>
    </row>
    <row r="3786" spans="1:11" ht="15.75">
      <c r="A3786" s="100">
        <v>3783</v>
      </c>
      <c r="I3786" s="103" t="s">
        <v>78</v>
      </c>
      <c r="J3786" s="85">
        <f t="shared" si="119"/>
        <v>3783</v>
      </c>
      <c r="K3786" s="85">
        <f t="shared" si="118"/>
        <v>0</v>
      </c>
    </row>
    <row r="3787" spans="1:11" ht="15.75">
      <c r="A3787" s="100">
        <v>3784</v>
      </c>
      <c r="I3787" s="103" t="s">
        <v>78</v>
      </c>
      <c r="J3787" s="85">
        <f t="shared" si="119"/>
        <v>3784</v>
      </c>
      <c r="K3787" s="85">
        <f t="shared" si="118"/>
        <v>0</v>
      </c>
    </row>
    <row r="3788" spans="1:11" ht="15.75">
      <c r="A3788" s="100">
        <v>3785</v>
      </c>
      <c r="I3788" s="103" t="s">
        <v>78</v>
      </c>
      <c r="J3788" s="85">
        <f t="shared" si="119"/>
        <v>3785</v>
      </c>
      <c r="K3788" s="85">
        <f t="shared" si="118"/>
        <v>0</v>
      </c>
    </row>
    <row r="3789" spans="1:11" ht="15.75">
      <c r="A3789" s="100">
        <v>3786</v>
      </c>
      <c r="I3789" s="103" t="s">
        <v>78</v>
      </c>
      <c r="J3789" s="85">
        <f t="shared" si="119"/>
        <v>3786</v>
      </c>
      <c r="K3789" s="85">
        <f t="shared" si="118"/>
        <v>0</v>
      </c>
    </row>
    <row r="3790" spans="1:11" ht="15.75">
      <c r="A3790" s="100">
        <v>3787</v>
      </c>
      <c r="I3790" s="103" t="s">
        <v>78</v>
      </c>
      <c r="J3790" s="85">
        <f t="shared" si="119"/>
        <v>3787</v>
      </c>
      <c r="K3790" s="85">
        <f t="shared" si="118"/>
        <v>0</v>
      </c>
    </row>
    <row r="3791" spans="1:11" ht="15.75">
      <c r="A3791" s="100">
        <v>3788</v>
      </c>
      <c r="I3791" s="103" t="s">
        <v>78</v>
      </c>
      <c r="J3791" s="85">
        <f t="shared" si="119"/>
        <v>3788</v>
      </c>
      <c r="K3791" s="85">
        <f t="shared" si="118"/>
        <v>0</v>
      </c>
    </row>
    <row r="3792" spans="1:11" ht="15.75">
      <c r="A3792" s="100">
        <v>3789</v>
      </c>
      <c r="I3792" s="103" t="s">
        <v>78</v>
      </c>
      <c r="J3792" s="85">
        <f t="shared" si="119"/>
        <v>3789</v>
      </c>
      <c r="K3792" s="85">
        <f t="shared" si="118"/>
        <v>0</v>
      </c>
    </row>
    <row r="3793" spans="1:11" ht="15.75">
      <c r="A3793" s="100">
        <v>3790</v>
      </c>
      <c r="I3793" s="103" t="s">
        <v>78</v>
      </c>
      <c r="J3793" s="85">
        <f t="shared" si="119"/>
        <v>3790</v>
      </c>
      <c r="K3793" s="85">
        <f t="shared" si="118"/>
        <v>0</v>
      </c>
    </row>
    <row r="3794" spans="1:11" ht="15.75">
      <c r="A3794" s="100">
        <v>3791</v>
      </c>
      <c r="I3794" s="103" t="s">
        <v>78</v>
      </c>
      <c r="J3794" s="85">
        <f t="shared" si="119"/>
        <v>3791</v>
      </c>
      <c r="K3794" s="85">
        <f t="shared" si="118"/>
        <v>0</v>
      </c>
    </row>
    <row r="3795" spans="1:11" ht="15.75">
      <c r="A3795" s="100">
        <v>3792</v>
      </c>
      <c r="I3795" s="103" t="s">
        <v>78</v>
      </c>
      <c r="J3795" s="85">
        <f t="shared" si="119"/>
        <v>3792</v>
      </c>
      <c r="K3795" s="85">
        <f t="shared" si="118"/>
        <v>0</v>
      </c>
    </row>
    <row r="3796" spans="1:11" ht="15.75">
      <c r="A3796" s="100">
        <v>3793</v>
      </c>
      <c r="I3796" s="103" t="s">
        <v>78</v>
      </c>
      <c r="J3796" s="85">
        <f t="shared" si="119"/>
        <v>3793</v>
      </c>
      <c r="K3796" s="85">
        <f t="shared" si="118"/>
        <v>0</v>
      </c>
    </row>
    <row r="3797" spans="1:11" ht="15.75">
      <c r="A3797" s="100">
        <v>3794</v>
      </c>
      <c r="I3797" s="103" t="s">
        <v>78</v>
      </c>
      <c r="J3797" s="85">
        <f t="shared" si="119"/>
        <v>3794</v>
      </c>
      <c r="K3797" s="85">
        <f t="shared" si="118"/>
        <v>0</v>
      </c>
    </row>
    <row r="3798" spans="1:11" ht="15.75">
      <c r="A3798" s="100">
        <v>3795</v>
      </c>
      <c r="I3798" s="103" t="s">
        <v>78</v>
      </c>
      <c r="J3798" s="85">
        <f t="shared" si="119"/>
        <v>3795</v>
      </c>
      <c r="K3798" s="85">
        <f t="shared" si="118"/>
        <v>0</v>
      </c>
    </row>
    <row r="3799" spans="1:11" ht="15.75">
      <c r="A3799" s="100">
        <v>3796</v>
      </c>
      <c r="I3799" s="103" t="s">
        <v>78</v>
      </c>
      <c r="J3799" s="85">
        <f t="shared" si="119"/>
        <v>3796</v>
      </c>
      <c r="K3799" s="85">
        <f t="shared" si="118"/>
        <v>0</v>
      </c>
    </row>
    <row r="3800" spans="1:11" ht="15.75">
      <c r="A3800" s="100">
        <v>3797</v>
      </c>
      <c r="I3800" s="103" t="s">
        <v>78</v>
      </c>
      <c r="J3800" s="85">
        <f t="shared" si="119"/>
        <v>3797</v>
      </c>
      <c r="K3800" s="85">
        <f t="shared" si="118"/>
        <v>0</v>
      </c>
    </row>
    <row r="3801" spans="1:11" ht="15.75">
      <c r="A3801" s="100">
        <v>3798</v>
      </c>
      <c r="I3801" s="103" t="s">
        <v>78</v>
      </c>
      <c r="J3801" s="85">
        <f t="shared" si="119"/>
        <v>3798</v>
      </c>
      <c r="K3801" s="85">
        <f t="shared" si="118"/>
        <v>0</v>
      </c>
    </row>
    <row r="3802" spans="1:11" ht="15.75">
      <c r="A3802" s="100">
        <v>3799</v>
      </c>
      <c r="I3802" s="103" t="s">
        <v>78</v>
      </c>
      <c r="J3802" s="85">
        <f t="shared" si="119"/>
        <v>3799</v>
      </c>
      <c r="K3802" s="85">
        <f t="shared" si="118"/>
        <v>0</v>
      </c>
    </row>
    <row r="3803" spans="1:11" ht="15.75">
      <c r="A3803" s="100">
        <v>3800</v>
      </c>
      <c r="I3803" s="103" t="s">
        <v>78</v>
      </c>
      <c r="J3803" s="85">
        <f t="shared" si="119"/>
        <v>3800</v>
      </c>
      <c r="K3803" s="85">
        <f t="shared" si="118"/>
        <v>0</v>
      </c>
    </row>
    <row r="3804" spans="1:11" ht="15.75">
      <c r="A3804" s="100">
        <v>3801</v>
      </c>
      <c r="I3804" s="103" t="s">
        <v>78</v>
      </c>
      <c r="J3804" s="85">
        <f t="shared" si="119"/>
        <v>3801</v>
      </c>
      <c r="K3804" s="85">
        <f t="shared" si="118"/>
        <v>0</v>
      </c>
    </row>
    <row r="3805" spans="1:11" ht="15.75">
      <c r="A3805" s="100">
        <v>3802</v>
      </c>
      <c r="I3805" s="103" t="s">
        <v>78</v>
      </c>
      <c r="J3805" s="85">
        <f t="shared" si="119"/>
        <v>3802</v>
      </c>
      <c r="K3805" s="85">
        <f t="shared" si="118"/>
        <v>0</v>
      </c>
    </row>
    <row r="3806" spans="1:11" ht="15.75">
      <c r="A3806" s="100">
        <v>3803</v>
      </c>
      <c r="I3806" s="103" t="s">
        <v>78</v>
      </c>
      <c r="J3806" s="85">
        <f t="shared" si="119"/>
        <v>3803</v>
      </c>
      <c r="K3806" s="85">
        <f t="shared" si="118"/>
        <v>0</v>
      </c>
    </row>
    <row r="3807" spans="1:11" ht="15.75">
      <c r="A3807" s="100">
        <v>3804</v>
      </c>
      <c r="I3807" s="103" t="s">
        <v>78</v>
      </c>
      <c r="J3807" s="85">
        <f t="shared" si="119"/>
        <v>3804</v>
      </c>
      <c r="K3807" s="85">
        <f t="shared" si="118"/>
        <v>0</v>
      </c>
    </row>
    <row r="3808" spans="1:11" ht="15.75">
      <c r="A3808" s="100">
        <v>3805</v>
      </c>
      <c r="I3808" s="103" t="s">
        <v>78</v>
      </c>
      <c r="J3808" s="85">
        <f t="shared" si="119"/>
        <v>3805</v>
      </c>
      <c r="K3808" s="85">
        <f t="shared" si="118"/>
        <v>0</v>
      </c>
    </row>
    <row r="3809" spans="1:11" ht="15.75">
      <c r="A3809" s="100">
        <v>3806</v>
      </c>
      <c r="I3809" s="103" t="s">
        <v>78</v>
      </c>
      <c r="J3809" s="85">
        <f t="shared" si="119"/>
        <v>3806</v>
      </c>
      <c r="K3809" s="85">
        <f t="shared" si="118"/>
        <v>0</v>
      </c>
    </row>
    <row r="3810" spans="1:11" ht="15.75">
      <c r="A3810" s="100">
        <v>3807</v>
      </c>
      <c r="I3810" s="103" t="s">
        <v>78</v>
      </c>
      <c r="J3810" s="85">
        <f t="shared" si="119"/>
        <v>3807</v>
      </c>
      <c r="K3810" s="85">
        <f t="shared" si="118"/>
        <v>0</v>
      </c>
    </row>
    <row r="3811" spans="1:11" ht="15.75">
      <c r="A3811" s="100">
        <v>3808</v>
      </c>
      <c r="I3811" s="103" t="s">
        <v>78</v>
      </c>
      <c r="J3811" s="85">
        <f t="shared" si="119"/>
        <v>3808</v>
      </c>
      <c r="K3811" s="85">
        <f t="shared" si="118"/>
        <v>0</v>
      </c>
    </row>
    <row r="3812" spans="1:11" ht="15.75">
      <c r="A3812" s="100">
        <v>3809</v>
      </c>
      <c r="I3812" s="103" t="s">
        <v>78</v>
      </c>
      <c r="J3812" s="85">
        <f t="shared" si="119"/>
        <v>3809</v>
      </c>
      <c r="K3812" s="85">
        <f t="shared" si="118"/>
        <v>0</v>
      </c>
    </row>
    <row r="3813" spans="1:11" ht="15.75">
      <c r="A3813" s="100">
        <v>3810</v>
      </c>
      <c r="I3813" s="103" t="s">
        <v>78</v>
      </c>
      <c r="J3813" s="85">
        <f t="shared" si="119"/>
        <v>3810</v>
      </c>
      <c r="K3813" s="85">
        <f t="shared" si="118"/>
        <v>0</v>
      </c>
    </row>
    <row r="3814" spans="1:11" ht="15.75">
      <c r="A3814" s="100">
        <v>3811</v>
      </c>
      <c r="I3814" s="103" t="s">
        <v>78</v>
      </c>
      <c r="J3814" s="85">
        <f t="shared" si="119"/>
        <v>3811</v>
      </c>
      <c r="K3814" s="85">
        <f t="shared" si="118"/>
        <v>0</v>
      </c>
    </row>
    <row r="3815" spans="1:11" ht="15.75">
      <c r="A3815" s="100">
        <v>3812</v>
      </c>
      <c r="I3815" s="103" t="s">
        <v>78</v>
      </c>
      <c r="J3815" s="85">
        <f t="shared" si="119"/>
        <v>3812</v>
      </c>
      <c r="K3815" s="85">
        <f t="shared" si="118"/>
        <v>0</v>
      </c>
    </row>
    <row r="3816" spans="1:11" ht="15.75">
      <c r="A3816" s="100">
        <v>3813</v>
      </c>
      <c r="I3816" s="103" t="s">
        <v>78</v>
      </c>
      <c r="J3816" s="85">
        <f t="shared" si="119"/>
        <v>3813</v>
      </c>
      <c r="K3816" s="85">
        <f t="shared" si="118"/>
        <v>0</v>
      </c>
    </row>
    <row r="3817" spans="1:11" ht="15.75">
      <c r="A3817" s="100">
        <v>3814</v>
      </c>
      <c r="I3817" s="103" t="s">
        <v>78</v>
      </c>
      <c r="J3817" s="85">
        <f t="shared" si="119"/>
        <v>3814</v>
      </c>
      <c r="K3817" s="85">
        <f t="shared" si="118"/>
        <v>0</v>
      </c>
    </row>
    <row r="3818" spans="1:11" ht="15.75">
      <c r="A3818" s="100">
        <v>3815</v>
      </c>
      <c r="I3818" s="103" t="s">
        <v>78</v>
      </c>
      <c r="J3818" s="85">
        <f t="shared" si="119"/>
        <v>3815</v>
      </c>
      <c r="K3818" s="85">
        <f t="shared" si="118"/>
        <v>0</v>
      </c>
    </row>
    <row r="3819" spans="1:11" ht="15.75">
      <c r="A3819" s="100">
        <v>3816</v>
      </c>
      <c r="I3819" s="103" t="s">
        <v>78</v>
      </c>
      <c r="J3819" s="85">
        <f t="shared" si="119"/>
        <v>3816</v>
      </c>
      <c r="K3819" s="85">
        <f t="shared" si="118"/>
        <v>0</v>
      </c>
    </row>
    <row r="3820" spans="1:11" ht="15.75">
      <c r="A3820" s="100">
        <v>3817</v>
      </c>
      <c r="I3820" s="103" t="s">
        <v>78</v>
      </c>
      <c r="J3820" s="85">
        <f t="shared" si="119"/>
        <v>3817</v>
      </c>
      <c r="K3820" s="85">
        <f t="shared" si="118"/>
        <v>0</v>
      </c>
    </row>
    <row r="3821" spans="1:11" ht="15.75">
      <c r="A3821" s="100">
        <v>3818</v>
      </c>
      <c r="I3821" s="103" t="s">
        <v>78</v>
      </c>
      <c r="J3821" s="85">
        <f t="shared" si="119"/>
        <v>3818</v>
      </c>
      <c r="K3821" s="85">
        <f t="shared" si="118"/>
        <v>0</v>
      </c>
    </row>
    <row r="3822" spans="1:11" ht="15.75">
      <c r="A3822" s="100">
        <v>3819</v>
      </c>
      <c r="I3822" s="103" t="s">
        <v>78</v>
      </c>
      <c r="J3822" s="85">
        <f t="shared" si="119"/>
        <v>3819</v>
      </c>
      <c r="K3822" s="85">
        <f t="shared" si="118"/>
        <v>0</v>
      </c>
    </row>
    <row r="3823" spans="1:11" ht="15.75">
      <c r="A3823" s="100">
        <v>3820</v>
      </c>
      <c r="I3823" s="103" t="s">
        <v>78</v>
      </c>
      <c r="J3823" s="85">
        <f t="shared" si="119"/>
        <v>3820</v>
      </c>
      <c r="K3823" s="85">
        <f t="shared" si="118"/>
        <v>0</v>
      </c>
    </row>
    <row r="3824" spans="1:11" ht="15.75">
      <c r="A3824" s="100">
        <v>3821</v>
      </c>
      <c r="I3824" s="103" t="s">
        <v>78</v>
      </c>
      <c r="J3824" s="85">
        <f t="shared" si="119"/>
        <v>3821</v>
      </c>
      <c r="K3824" s="85">
        <f t="shared" si="118"/>
        <v>0</v>
      </c>
    </row>
    <row r="3825" spans="1:11" ht="15.75">
      <c r="A3825" s="100">
        <v>3822</v>
      </c>
      <c r="I3825" s="103" t="s">
        <v>78</v>
      </c>
      <c r="J3825" s="85">
        <f t="shared" si="119"/>
        <v>3822</v>
      </c>
      <c r="K3825" s="85">
        <f t="shared" si="118"/>
        <v>0</v>
      </c>
    </row>
    <row r="3826" spans="1:11" ht="15.75">
      <c r="A3826" s="100">
        <v>3823</v>
      </c>
      <c r="I3826" s="103" t="s">
        <v>78</v>
      </c>
      <c r="J3826" s="85">
        <f t="shared" si="119"/>
        <v>3823</v>
      </c>
      <c r="K3826" s="85">
        <f t="shared" si="118"/>
        <v>0</v>
      </c>
    </row>
    <row r="3827" spans="1:11" ht="15.75">
      <c r="A3827" s="100">
        <v>3824</v>
      </c>
      <c r="I3827" s="103" t="s">
        <v>78</v>
      </c>
      <c r="J3827" s="85">
        <f t="shared" si="119"/>
        <v>3824</v>
      </c>
      <c r="K3827" s="85">
        <f t="shared" si="118"/>
        <v>0</v>
      </c>
    </row>
    <row r="3828" spans="1:11" ht="15.75">
      <c r="A3828" s="100">
        <v>3825</v>
      </c>
      <c r="I3828" s="103" t="s">
        <v>78</v>
      </c>
      <c r="J3828" s="85">
        <f t="shared" si="119"/>
        <v>3825</v>
      </c>
      <c r="K3828" s="85">
        <f t="shared" si="118"/>
        <v>0</v>
      </c>
    </row>
    <row r="3829" spans="1:11" ht="15.75">
      <c r="A3829" s="100">
        <v>3826</v>
      </c>
      <c r="I3829" s="103" t="s">
        <v>78</v>
      </c>
      <c r="J3829" s="85">
        <f t="shared" si="119"/>
        <v>3826</v>
      </c>
      <c r="K3829" s="85">
        <f t="shared" si="118"/>
        <v>0</v>
      </c>
    </row>
    <row r="3830" spans="1:11" ht="15.75">
      <c r="A3830" s="100">
        <v>3827</v>
      </c>
      <c r="I3830" s="103" t="s">
        <v>78</v>
      </c>
      <c r="J3830" s="85">
        <f t="shared" si="119"/>
        <v>3827</v>
      </c>
      <c r="K3830" s="85">
        <f t="shared" si="118"/>
        <v>0</v>
      </c>
    </row>
    <row r="3831" spans="1:11" ht="15.75">
      <c r="A3831" s="100">
        <v>3828</v>
      </c>
      <c r="I3831" s="103" t="s">
        <v>78</v>
      </c>
      <c r="J3831" s="85">
        <f t="shared" si="119"/>
        <v>3828</v>
      </c>
      <c r="K3831" s="85">
        <f t="shared" si="118"/>
        <v>0</v>
      </c>
    </row>
    <row r="3832" spans="1:11" ht="15.75">
      <c r="A3832" s="100">
        <v>3829</v>
      </c>
      <c r="I3832" s="103" t="s">
        <v>78</v>
      </c>
      <c r="J3832" s="85">
        <f t="shared" si="119"/>
        <v>3829</v>
      </c>
      <c r="K3832" s="85">
        <f t="shared" si="118"/>
        <v>0</v>
      </c>
    </row>
    <row r="3833" spans="1:11" ht="15.75">
      <c r="A3833" s="100">
        <v>3830</v>
      </c>
      <c r="I3833" s="103" t="s">
        <v>78</v>
      </c>
      <c r="J3833" s="85">
        <f t="shared" si="119"/>
        <v>3830</v>
      </c>
      <c r="K3833" s="85">
        <f t="shared" si="118"/>
        <v>0</v>
      </c>
    </row>
    <row r="3834" spans="1:11" ht="15.75">
      <c r="A3834" s="100">
        <v>3831</v>
      </c>
      <c r="I3834" s="103" t="s">
        <v>78</v>
      </c>
      <c r="J3834" s="85">
        <f t="shared" si="119"/>
        <v>3831</v>
      </c>
      <c r="K3834" s="85">
        <f t="shared" si="118"/>
        <v>0</v>
      </c>
    </row>
    <row r="3835" spans="1:11" ht="15.75">
      <c r="A3835" s="100">
        <v>3832</v>
      </c>
      <c r="I3835" s="103" t="s">
        <v>78</v>
      </c>
      <c r="J3835" s="85">
        <f t="shared" si="119"/>
        <v>3832</v>
      </c>
      <c r="K3835" s="85">
        <f t="shared" si="118"/>
        <v>0</v>
      </c>
    </row>
    <row r="3836" spans="1:11" ht="15.75">
      <c r="A3836" s="100">
        <v>3833</v>
      </c>
      <c r="I3836" s="103" t="s">
        <v>78</v>
      </c>
      <c r="J3836" s="85">
        <f t="shared" si="119"/>
        <v>3833</v>
      </c>
      <c r="K3836" s="85">
        <f t="shared" si="118"/>
        <v>0</v>
      </c>
    </row>
    <row r="3837" spans="1:11" ht="15.75">
      <c r="A3837" s="100">
        <v>3834</v>
      </c>
      <c r="I3837" s="103" t="s">
        <v>78</v>
      </c>
      <c r="J3837" s="85">
        <f t="shared" si="119"/>
        <v>3834</v>
      </c>
      <c r="K3837" s="85">
        <f t="shared" si="118"/>
        <v>0</v>
      </c>
    </row>
    <row r="3838" spans="1:11" ht="15.75">
      <c r="A3838" s="100">
        <v>3835</v>
      </c>
      <c r="I3838" s="103" t="s">
        <v>78</v>
      </c>
      <c r="J3838" s="85">
        <f t="shared" si="119"/>
        <v>3835</v>
      </c>
      <c r="K3838" s="85">
        <f t="shared" si="118"/>
        <v>0</v>
      </c>
    </row>
    <row r="3839" spans="1:11" ht="15.75">
      <c r="A3839" s="100">
        <v>3836</v>
      </c>
      <c r="I3839" s="103" t="s">
        <v>78</v>
      </c>
      <c r="J3839" s="85">
        <f t="shared" si="119"/>
        <v>3836</v>
      </c>
      <c r="K3839" s="85">
        <f t="shared" si="118"/>
        <v>0</v>
      </c>
    </row>
    <row r="3840" spans="1:11" ht="15.75">
      <c r="A3840" s="100">
        <v>3837</v>
      </c>
      <c r="I3840" s="103" t="s">
        <v>78</v>
      </c>
      <c r="J3840" s="85">
        <f t="shared" si="119"/>
        <v>3837</v>
      </c>
      <c r="K3840" s="85">
        <f t="shared" si="118"/>
        <v>0</v>
      </c>
    </row>
    <row r="3841" spans="1:11" ht="15.75">
      <c r="A3841" s="100">
        <v>3838</v>
      </c>
      <c r="I3841" s="103" t="s">
        <v>78</v>
      </c>
      <c r="J3841" s="85">
        <f t="shared" si="119"/>
        <v>3838</v>
      </c>
      <c r="K3841" s="85">
        <f t="shared" si="118"/>
        <v>0</v>
      </c>
    </row>
    <row r="3842" spans="1:11" ht="15.75">
      <c r="A3842" s="100">
        <v>3839</v>
      </c>
      <c r="I3842" s="103" t="s">
        <v>78</v>
      </c>
      <c r="J3842" s="85">
        <f t="shared" si="119"/>
        <v>3839</v>
      </c>
      <c r="K3842" s="85">
        <f t="shared" si="118"/>
        <v>0</v>
      </c>
    </row>
    <row r="3843" spans="1:11" ht="15.75">
      <c r="A3843" s="100">
        <v>3840</v>
      </c>
      <c r="I3843" s="103" t="s">
        <v>78</v>
      </c>
      <c r="J3843" s="85">
        <f t="shared" si="119"/>
        <v>3840</v>
      </c>
      <c r="K3843" s="85">
        <f t="shared" si="118"/>
        <v>0</v>
      </c>
    </row>
    <row r="3844" spans="1:11" ht="15.75">
      <c r="A3844" s="100">
        <v>3841</v>
      </c>
      <c r="I3844" s="103" t="s">
        <v>78</v>
      </c>
      <c r="J3844" s="85">
        <f t="shared" si="119"/>
        <v>3841</v>
      </c>
      <c r="K3844" s="85">
        <f t="shared" ref="K3844:K3907" si="120">COUNTIF($D$4:$D$889,D3844)</f>
        <v>0</v>
      </c>
    </row>
    <row r="3845" spans="1:11" ht="15.75">
      <c r="A3845" s="100">
        <v>3842</v>
      </c>
      <c r="I3845" s="103" t="s">
        <v>78</v>
      </c>
      <c r="J3845" s="85">
        <f t="shared" ref="J3845:J3908" si="121">IF(H3845&lt;&gt;H3844,1,J3844+1)</f>
        <v>3842</v>
      </c>
      <c r="K3845" s="85">
        <f t="shared" si="120"/>
        <v>0</v>
      </c>
    </row>
    <row r="3846" spans="1:11" ht="15.75">
      <c r="A3846" s="100">
        <v>3843</v>
      </c>
      <c r="I3846" s="103" t="s">
        <v>78</v>
      </c>
      <c r="J3846" s="85">
        <f t="shared" si="121"/>
        <v>3843</v>
      </c>
      <c r="K3846" s="85">
        <f t="shared" si="120"/>
        <v>0</v>
      </c>
    </row>
    <row r="3847" spans="1:11" ht="15.75">
      <c r="A3847" s="100">
        <v>3844</v>
      </c>
      <c r="I3847" s="103" t="s">
        <v>78</v>
      </c>
      <c r="J3847" s="85">
        <f t="shared" si="121"/>
        <v>3844</v>
      </c>
      <c r="K3847" s="85">
        <f t="shared" si="120"/>
        <v>0</v>
      </c>
    </row>
    <row r="3848" spans="1:11" ht="15.75">
      <c r="A3848" s="100">
        <v>3845</v>
      </c>
      <c r="I3848" s="103" t="s">
        <v>78</v>
      </c>
      <c r="J3848" s="85">
        <f t="shared" si="121"/>
        <v>3845</v>
      </c>
      <c r="K3848" s="85">
        <f t="shared" si="120"/>
        <v>0</v>
      </c>
    </row>
    <row r="3849" spans="1:11" ht="15.75">
      <c r="A3849" s="100">
        <v>3846</v>
      </c>
      <c r="I3849" s="103" t="s">
        <v>78</v>
      </c>
      <c r="J3849" s="85">
        <f t="shared" si="121"/>
        <v>3846</v>
      </c>
      <c r="K3849" s="85">
        <f t="shared" si="120"/>
        <v>0</v>
      </c>
    </row>
    <row r="3850" spans="1:11" ht="15.75">
      <c r="A3850" s="100">
        <v>3847</v>
      </c>
      <c r="I3850" s="103" t="s">
        <v>78</v>
      </c>
      <c r="J3850" s="85">
        <f t="shared" si="121"/>
        <v>3847</v>
      </c>
      <c r="K3850" s="85">
        <f t="shared" si="120"/>
        <v>0</v>
      </c>
    </row>
    <row r="3851" spans="1:11" ht="15.75">
      <c r="A3851" s="100">
        <v>3848</v>
      </c>
      <c r="I3851" s="103" t="s">
        <v>78</v>
      </c>
      <c r="J3851" s="85">
        <f t="shared" si="121"/>
        <v>3848</v>
      </c>
      <c r="K3851" s="85">
        <f t="shared" si="120"/>
        <v>0</v>
      </c>
    </row>
    <row r="3852" spans="1:11" ht="15.75">
      <c r="A3852" s="100">
        <v>3849</v>
      </c>
      <c r="I3852" s="103" t="s">
        <v>78</v>
      </c>
      <c r="J3852" s="85">
        <f t="shared" si="121"/>
        <v>3849</v>
      </c>
      <c r="K3852" s="85">
        <f t="shared" si="120"/>
        <v>0</v>
      </c>
    </row>
    <row r="3853" spans="1:11" ht="15.75">
      <c r="A3853" s="100">
        <v>3850</v>
      </c>
      <c r="I3853" s="103" t="s">
        <v>78</v>
      </c>
      <c r="J3853" s="85">
        <f t="shared" si="121"/>
        <v>3850</v>
      </c>
      <c r="K3853" s="85">
        <f t="shared" si="120"/>
        <v>0</v>
      </c>
    </row>
    <row r="3854" spans="1:11" ht="15.75">
      <c r="A3854" s="100">
        <v>3851</v>
      </c>
      <c r="I3854" s="103" t="s">
        <v>78</v>
      </c>
      <c r="J3854" s="85">
        <f t="shared" si="121"/>
        <v>3851</v>
      </c>
      <c r="K3854" s="85">
        <f t="shared" si="120"/>
        <v>0</v>
      </c>
    </row>
    <row r="3855" spans="1:11" ht="15.75">
      <c r="A3855" s="100">
        <v>3852</v>
      </c>
      <c r="I3855" s="103" t="s">
        <v>78</v>
      </c>
      <c r="J3855" s="85">
        <f t="shared" si="121"/>
        <v>3852</v>
      </c>
      <c r="K3855" s="85">
        <f t="shared" si="120"/>
        <v>0</v>
      </c>
    </row>
    <row r="3856" spans="1:11" ht="15.75">
      <c r="A3856" s="100">
        <v>3853</v>
      </c>
      <c r="I3856" s="103" t="s">
        <v>78</v>
      </c>
      <c r="J3856" s="85">
        <f t="shared" si="121"/>
        <v>3853</v>
      </c>
      <c r="K3856" s="85">
        <f t="shared" si="120"/>
        <v>0</v>
      </c>
    </row>
    <row r="3857" spans="1:11" ht="15.75">
      <c r="A3857" s="100">
        <v>3854</v>
      </c>
      <c r="I3857" s="103" t="s">
        <v>78</v>
      </c>
      <c r="J3857" s="85">
        <f t="shared" si="121"/>
        <v>3854</v>
      </c>
      <c r="K3857" s="85">
        <f t="shared" si="120"/>
        <v>0</v>
      </c>
    </row>
    <row r="3858" spans="1:11" ht="15.75">
      <c r="A3858" s="100">
        <v>3855</v>
      </c>
      <c r="I3858" s="103" t="s">
        <v>78</v>
      </c>
      <c r="J3858" s="85">
        <f t="shared" si="121"/>
        <v>3855</v>
      </c>
      <c r="K3858" s="85">
        <f t="shared" si="120"/>
        <v>0</v>
      </c>
    </row>
    <row r="3859" spans="1:11" ht="15.75">
      <c r="A3859" s="100">
        <v>3856</v>
      </c>
      <c r="I3859" s="103" t="s">
        <v>78</v>
      </c>
      <c r="J3859" s="85">
        <f t="shared" si="121"/>
        <v>3856</v>
      </c>
      <c r="K3859" s="85">
        <f t="shared" si="120"/>
        <v>0</v>
      </c>
    </row>
    <row r="3860" spans="1:11" ht="15.75">
      <c r="A3860" s="100">
        <v>3857</v>
      </c>
      <c r="I3860" s="103" t="s">
        <v>78</v>
      </c>
      <c r="J3860" s="85">
        <f t="shared" si="121"/>
        <v>3857</v>
      </c>
      <c r="K3860" s="85">
        <f t="shared" si="120"/>
        <v>0</v>
      </c>
    </row>
    <row r="3861" spans="1:11" ht="15.75">
      <c r="A3861" s="100">
        <v>3858</v>
      </c>
      <c r="I3861" s="103" t="s">
        <v>78</v>
      </c>
      <c r="J3861" s="85">
        <f t="shared" si="121"/>
        <v>3858</v>
      </c>
      <c r="K3861" s="85">
        <f t="shared" si="120"/>
        <v>0</v>
      </c>
    </row>
    <row r="3862" spans="1:11" ht="15.75">
      <c r="A3862" s="100">
        <v>3859</v>
      </c>
      <c r="I3862" s="103" t="s">
        <v>78</v>
      </c>
      <c r="J3862" s="85">
        <f t="shared" si="121"/>
        <v>3859</v>
      </c>
      <c r="K3862" s="85">
        <f t="shared" si="120"/>
        <v>0</v>
      </c>
    </row>
    <row r="3863" spans="1:11" ht="15.75">
      <c r="A3863" s="100">
        <v>3860</v>
      </c>
      <c r="I3863" s="103" t="s">
        <v>78</v>
      </c>
      <c r="J3863" s="85">
        <f t="shared" si="121"/>
        <v>3860</v>
      </c>
      <c r="K3863" s="85">
        <f t="shared" si="120"/>
        <v>0</v>
      </c>
    </row>
    <row r="3864" spans="1:11" ht="15.75">
      <c r="A3864" s="100">
        <v>3861</v>
      </c>
      <c r="I3864" s="103" t="s">
        <v>78</v>
      </c>
      <c r="J3864" s="85">
        <f t="shared" si="121"/>
        <v>3861</v>
      </c>
      <c r="K3864" s="85">
        <f t="shared" si="120"/>
        <v>0</v>
      </c>
    </row>
    <row r="3865" spans="1:11" ht="15.75">
      <c r="A3865" s="100">
        <v>3862</v>
      </c>
      <c r="I3865" s="103" t="s">
        <v>78</v>
      </c>
      <c r="J3865" s="85">
        <f t="shared" si="121"/>
        <v>3862</v>
      </c>
      <c r="K3865" s="85">
        <f t="shared" si="120"/>
        <v>0</v>
      </c>
    </row>
    <row r="3866" spans="1:11" ht="15.75">
      <c r="A3866" s="100">
        <v>3863</v>
      </c>
      <c r="I3866" s="103" t="s">
        <v>78</v>
      </c>
      <c r="J3866" s="85">
        <f t="shared" si="121"/>
        <v>3863</v>
      </c>
      <c r="K3866" s="85">
        <f t="shared" si="120"/>
        <v>0</v>
      </c>
    </row>
    <row r="3867" spans="1:11" ht="15.75">
      <c r="A3867" s="100">
        <v>3864</v>
      </c>
      <c r="I3867" s="103" t="s">
        <v>78</v>
      </c>
      <c r="J3867" s="85">
        <f t="shared" si="121"/>
        <v>3864</v>
      </c>
      <c r="K3867" s="85">
        <f t="shared" si="120"/>
        <v>0</v>
      </c>
    </row>
    <row r="3868" spans="1:11" ht="15.75">
      <c r="A3868" s="100">
        <v>3865</v>
      </c>
      <c r="I3868" s="103" t="s">
        <v>78</v>
      </c>
      <c r="J3868" s="85">
        <f t="shared" si="121"/>
        <v>3865</v>
      </c>
      <c r="K3868" s="85">
        <f t="shared" si="120"/>
        <v>0</v>
      </c>
    </row>
    <row r="3869" spans="1:11" ht="15.75">
      <c r="A3869" s="100">
        <v>3866</v>
      </c>
      <c r="I3869" s="103" t="s">
        <v>78</v>
      </c>
      <c r="J3869" s="85">
        <f t="shared" si="121"/>
        <v>3866</v>
      </c>
      <c r="K3869" s="85">
        <f t="shared" si="120"/>
        <v>0</v>
      </c>
    </row>
    <row r="3870" spans="1:11" ht="15.75">
      <c r="A3870" s="100">
        <v>3867</v>
      </c>
      <c r="I3870" s="103" t="s">
        <v>78</v>
      </c>
      <c r="J3870" s="85">
        <f t="shared" si="121"/>
        <v>3867</v>
      </c>
      <c r="K3870" s="85">
        <f t="shared" si="120"/>
        <v>0</v>
      </c>
    </row>
    <row r="3871" spans="1:11" ht="15.75">
      <c r="A3871" s="100">
        <v>3868</v>
      </c>
      <c r="I3871" s="103" t="s">
        <v>78</v>
      </c>
      <c r="J3871" s="85">
        <f t="shared" si="121"/>
        <v>3868</v>
      </c>
      <c r="K3871" s="85">
        <f t="shared" si="120"/>
        <v>0</v>
      </c>
    </row>
    <row r="3872" spans="1:11" ht="15.75">
      <c r="A3872" s="100">
        <v>3869</v>
      </c>
      <c r="I3872" s="103" t="s">
        <v>78</v>
      </c>
      <c r="J3872" s="85">
        <f t="shared" si="121"/>
        <v>3869</v>
      </c>
      <c r="K3872" s="85">
        <f t="shared" si="120"/>
        <v>0</v>
      </c>
    </row>
    <row r="3873" spans="1:11" ht="15.75">
      <c r="A3873" s="100">
        <v>3870</v>
      </c>
      <c r="I3873" s="103" t="s">
        <v>78</v>
      </c>
      <c r="J3873" s="85">
        <f t="shared" si="121"/>
        <v>3870</v>
      </c>
      <c r="K3873" s="85">
        <f t="shared" si="120"/>
        <v>0</v>
      </c>
    </row>
    <row r="3874" spans="1:11" ht="15.75">
      <c r="A3874" s="100">
        <v>3871</v>
      </c>
      <c r="I3874" s="103" t="s">
        <v>78</v>
      </c>
      <c r="J3874" s="85">
        <f t="shared" si="121"/>
        <v>3871</v>
      </c>
      <c r="K3874" s="85">
        <f t="shared" si="120"/>
        <v>0</v>
      </c>
    </row>
    <row r="3875" spans="1:11" ht="15.75">
      <c r="A3875" s="100">
        <v>3872</v>
      </c>
      <c r="I3875" s="103" t="s">
        <v>78</v>
      </c>
      <c r="J3875" s="85">
        <f t="shared" si="121"/>
        <v>3872</v>
      </c>
      <c r="K3875" s="85">
        <f t="shared" si="120"/>
        <v>0</v>
      </c>
    </row>
    <row r="3876" spans="1:11" ht="15.75">
      <c r="A3876" s="100">
        <v>3873</v>
      </c>
      <c r="I3876" s="103" t="s">
        <v>78</v>
      </c>
      <c r="J3876" s="85">
        <f t="shared" si="121"/>
        <v>3873</v>
      </c>
      <c r="K3876" s="85">
        <f t="shared" si="120"/>
        <v>0</v>
      </c>
    </row>
    <row r="3877" spans="1:11" ht="15.75">
      <c r="A3877" s="100">
        <v>3874</v>
      </c>
      <c r="I3877" s="103" t="s">
        <v>78</v>
      </c>
      <c r="J3877" s="85">
        <f t="shared" si="121"/>
        <v>3874</v>
      </c>
      <c r="K3877" s="85">
        <f t="shared" si="120"/>
        <v>0</v>
      </c>
    </row>
    <row r="3878" spans="1:11" ht="15.75">
      <c r="A3878" s="100">
        <v>3875</v>
      </c>
      <c r="I3878" s="103" t="s">
        <v>78</v>
      </c>
      <c r="J3878" s="85">
        <f t="shared" si="121"/>
        <v>3875</v>
      </c>
      <c r="K3878" s="85">
        <f t="shared" si="120"/>
        <v>0</v>
      </c>
    </row>
    <row r="3879" spans="1:11" ht="15.75">
      <c r="A3879" s="100">
        <v>3876</v>
      </c>
      <c r="I3879" s="103" t="s">
        <v>78</v>
      </c>
      <c r="J3879" s="85">
        <f t="shared" si="121"/>
        <v>3876</v>
      </c>
      <c r="K3879" s="85">
        <f t="shared" si="120"/>
        <v>0</v>
      </c>
    </row>
    <row r="3880" spans="1:11" ht="15.75">
      <c r="A3880" s="100">
        <v>3877</v>
      </c>
      <c r="I3880" s="103" t="s">
        <v>78</v>
      </c>
      <c r="J3880" s="85">
        <f t="shared" si="121"/>
        <v>3877</v>
      </c>
      <c r="K3880" s="85">
        <f t="shared" si="120"/>
        <v>0</v>
      </c>
    </row>
    <row r="3881" spans="1:11" ht="15.75">
      <c r="A3881" s="100">
        <v>3878</v>
      </c>
      <c r="I3881" s="103" t="s">
        <v>78</v>
      </c>
      <c r="J3881" s="85">
        <f t="shared" si="121"/>
        <v>3878</v>
      </c>
      <c r="K3881" s="85">
        <f t="shared" si="120"/>
        <v>0</v>
      </c>
    </row>
    <row r="3882" spans="1:11" ht="15.75">
      <c r="A3882" s="100">
        <v>3879</v>
      </c>
      <c r="I3882" s="103" t="s">
        <v>78</v>
      </c>
      <c r="J3882" s="85">
        <f t="shared" si="121"/>
        <v>3879</v>
      </c>
      <c r="K3882" s="85">
        <f t="shared" si="120"/>
        <v>0</v>
      </c>
    </row>
    <row r="3883" spans="1:11" ht="15.75">
      <c r="A3883" s="100">
        <v>3880</v>
      </c>
      <c r="I3883" s="103" t="s">
        <v>78</v>
      </c>
      <c r="J3883" s="85">
        <f t="shared" si="121"/>
        <v>3880</v>
      </c>
      <c r="K3883" s="85">
        <f t="shared" si="120"/>
        <v>0</v>
      </c>
    </row>
    <row r="3884" spans="1:11" ht="15.75">
      <c r="A3884" s="100">
        <v>3881</v>
      </c>
      <c r="I3884" s="103" t="s">
        <v>78</v>
      </c>
      <c r="J3884" s="85">
        <f t="shared" si="121"/>
        <v>3881</v>
      </c>
      <c r="K3884" s="85">
        <f t="shared" si="120"/>
        <v>0</v>
      </c>
    </row>
    <row r="3885" spans="1:11" ht="15.75">
      <c r="A3885" s="100">
        <v>3882</v>
      </c>
      <c r="I3885" s="103" t="s">
        <v>78</v>
      </c>
      <c r="J3885" s="85">
        <f t="shared" si="121"/>
        <v>3882</v>
      </c>
      <c r="K3885" s="85">
        <f t="shared" si="120"/>
        <v>0</v>
      </c>
    </row>
    <row r="3886" spans="1:11" ht="15.75">
      <c r="A3886" s="100">
        <v>3883</v>
      </c>
      <c r="I3886" s="103" t="s">
        <v>78</v>
      </c>
      <c r="J3886" s="85">
        <f t="shared" si="121"/>
        <v>3883</v>
      </c>
      <c r="K3886" s="85">
        <f t="shared" si="120"/>
        <v>0</v>
      </c>
    </row>
    <row r="3887" spans="1:11" ht="15.75">
      <c r="A3887" s="100">
        <v>3884</v>
      </c>
      <c r="I3887" s="103" t="s">
        <v>78</v>
      </c>
      <c r="J3887" s="85">
        <f t="shared" si="121"/>
        <v>3884</v>
      </c>
      <c r="K3887" s="85">
        <f t="shared" si="120"/>
        <v>0</v>
      </c>
    </row>
    <row r="3888" spans="1:11" ht="15.75">
      <c r="A3888" s="100">
        <v>3885</v>
      </c>
      <c r="I3888" s="103" t="s">
        <v>78</v>
      </c>
      <c r="J3888" s="85">
        <f t="shared" si="121"/>
        <v>3885</v>
      </c>
      <c r="K3888" s="85">
        <f t="shared" si="120"/>
        <v>0</v>
      </c>
    </row>
    <row r="3889" spans="1:11" ht="15.75">
      <c r="A3889" s="100">
        <v>3886</v>
      </c>
      <c r="I3889" s="103" t="s">
        <v>78</v>
      </c>
      <c r="J3889" s="85">
        <f t="shared" si="121"/>
        <v>3886</v>
      </c>
      <c r="K3889" s="85">
        <f t="shared" si="120"/>
        <v>0</v>
      </c>
    </row>
    <row r="3890" spans="1:11" ht="15.75">
      <c r="A3890" s="100">
        <v>3887</v>
      </c>
      <c r="I3890" s="103" t="s">
        <v>78</v>
      </c>
      <c r="J3890" s="85">
        <f t="shared" si="121"/>
        <v>3887</v>
      </c>
      <c r="K3890" s="85">
        <f t="shared" si="120"/>
        <v>0</v>
      </c>
    </row>
    <row r="3891" spans="1:11" ht="15.75">
      <c r="A3891" s="100">
        <v>3888</v>
      </c>
      <c r="I3891" s="103" t="s">
        <v>78</v>
      </c>
      <c r="J3891" s="85">
        <f t="shared" si="121"/>
        <v>3888</v>
      </c>
      <c r="K3891" s="85">
        <f t="shared" si="120"/>
        <v>0</v>
      </c>
    </row>
    <row r="3892" spans="1:11" ht="15.75">
      <c r="A3892" s="100">
        <v>3889</v>
      </c>
      <c r="I3892" s="103" t="s">
        <v>78</v>
      </c>
      <c r="J3892" s="85">
        <f t="shared" si="121"/>
        <v>3889</v>
      </c>
      <c r="K3892" s="85">
        <f t="shared" si="120"/>
        <v>0</v>
      </c>
    </row>
    <row r="3893" spans="1:11" ht="15.75">
      <c r="A3893" s="100">
        <v>3890</v>
      </c>
      <c r="I3893" s="103" t="s">
        <v>78</v>
      </c>
      <c r="J3893" s="85">
        <f t="shared" si="121"/>
        <v>3890</v>
      </c>
      <c r="K3893" s="85">
        <f t="shared" si="120"/>
        <v>0</v>
      </c>
    </row>
    <row r="3894" spans="1:11" ht="15.75">
      <c r="A3894" s="100">
        <v>3891</v>
      </c>
      <c r="I3894" s="103" t="s">
        <v>78</v>
      </c>
      <c r="J3894" s="85">
        <f t="shared" si="121"/>
        <v>3891</v>
      </c>
      <c r="K3894" s="85">
        <f t="shared" si="120"/>
        <v>0</v>
      </c>
    </row>
    <row r="3895" spans="1:11" ht="15.75">
      <c r="A3895" s="100">
        <v>3892</v>
      </c>
      <c r="I3895" s="103" t="s">
        <v>78</v>
      </c>
      <c r="J3895" s="85">
        <f t="shared" si="121"/>
        <v>3892</v>
      </c>
      <c r="K3895" s="85">
        <f t="shared" si="120"/>
        <v>0</v>
      </c>
    </row>
    <row r="3896" spans="1:11" ht="15.75">
      <c r="A3896" s="100">
        <v>3893</v>
      </c>
      <c r="I3896" s="103" t="s">
        <v>78</v>
      </c>
      <c r="J3896" s="85">
        <f t="shared" si="121"/>
        <v>3893</v>
      </c>
      <c r="K3896" s="85">
        <f t="shared" si="120"/>
        <v>0</v>
      </c>
    </row>
    <row r="3897" spans="1:11" ht="15.75">
      <c r="A3897" s="100">
        <v>3894</v>
      </c>
      <c r="I3897" s="103" t="s">
        <v>78</v>
      </c>
      <c r="J3897" s="85">
        <f t="shared" si="121"/>
        <v>3894</v>
      </c>
      <c r="K3897" s="85">
        <f t="shared" si="120"/>
        <v>0</v>
      </c>
    </row>
    <row r="3898" spans="1:11" ht="15.75">
      <c r="A3898" s="100">
        <v>3895</v>
      </c>
      <c r="I3898" s="103" t="s">
        <v>78</v>
      </c>
      <c r="J3898" s="85">
        <f t="shared" si="121"/>
        <v>3895</v>
      </c>
      <c r="K3898" s="85">
        <f t="shared" si="120"/>
        <v>0</v>
      </c>
    </row>
    <row r="3899" spans="1:11" ht="15.75">
      <c r="A3899" s="100">
        <v>3896</v>
      </c>
      <c r="I3899" s="103" t="s">
        <v>78</v>
      </c>
      <c r="J3899" s="85">
        <f t="shared" si="121"/>
        <v>3896</v>
      </c>
      <c r="K3899" s="85">
        <f t="shared" si="120"/>
        <v>0</v>
      </c>
    </row>
    <row r="3900" spans="1:11" ht="15.75">
      <c r="A3900" s="100">
        <v>3897</v>
      </c>
      <c r="I3900" s="103" t="s">
        <v>78</v>
      </c>
      <c r="J3900" s="85">
        <f t="shared" si="121"/>
        <v>3897</v>
      </c>
      <c r="K3900" s="85">
        <f t="shared" si="120"/>
        <v>0</v>
      </c>
    </row>
    <row r="3901" spans="1:11" ht="15.75">
      <c r="A3901" s="100">
        <v>3898</v>
      </c>
      <c r="I3901" s="103" t="s">
        <v>78</v>
      </c>
      <c r="J3901" s="85">
        <f t="shared" si="121"/>
        <v>3898</v>
      </c>
      <c r="K3901" s="85">
        <f t="shared" si="120"/>
        <v>0</v>
      </c>
    </row>
    <row r="3902" spans="1:11" ht="15.75">
      <c r="A3902" s="100">
        <v>3899</v>
      </c>
      <c r="I3902" s="103" t="s">
        <v>78</v>
      </c>
      <c r="J3902" s="85">
        <f t="shared" si="121"/>
        <v>3899</v>
      </c>
      <c r="K3902" s="85">
        <f t="shared" si="120"/>
        <v>0</v>
      </c>
    </row>
    <row r="3903" spans="1:11" ht="15.75">
      <c r="A3903" s="100">
        <v>3900</v>
      </c>
      <c r="I3903" s="103" t="s">
        <v>78</v>
      </c>
      <c r="J3903" s="85">
        <f t="shared" si="121"/>
        <v>3900</v>
      </c>
      <c r="K3903" s="85">
        <f t="shared" si="120"/>
        <v>0</v>
      </c>
    </row>
    <row r="3904" spans="1:11" ht="15.75">
      <c r="A3904" s="100">
        <v>3901</v>
      </c>
      <c r="I3904" s="103" t="s">
        <v>78</v>
      </c>
      <c r="J3904" s="85">
        <f t="shared" si="121"/>
        <v>3901</v>
      </c>
      <c r="K3904" s="85">
        <f t="shared" si="120"/>
        <v>0</v>
      </c>
    </row>
    <row r="3905" spans="1:11" ht="15.75">
      <c r="A3905" s="100">
        <v>3902</v>
      </c>
      <c r="I3905" s="103" t="s">
        <v>78</v>
      </c>
      <c r="J3905" s="85">
        <f t="shared" si="121"/>
        <v>3902</v>
      </c>
      <c r="K3905" s="85">
        <f t="shared" si="120"/>
        <v>0</v>
      </c>
    </row>
    <row r="3906" spans="1:11" ht="15.75">
      <c r="A3906" s="100">
        <v>3903</v>
      </c>
      <c r="I3906" s="103" t="s">
        <v>78</v>
      </c>
      <c r="J3906" s="85">
        <f t="shared" si="121"/>
        <v>3903</v>
      </c>
      <c r="K3906" s="85">
        <f t="shared" si="120"/>
        <v>0</v>
      </c>
    </row>
    <row r="3907" spans="1:11" ht="15.75">
      <c r="A3907" s="100">
        <v>3904</v>
      </c>
      <c r="I3907" s="103" t="s">
        <v>78</v>
      </c>
      <c r="J3907" s="85">
        <f t="shared" si="121"/>
        <v>3904</v>
      </c>
      <c r="K3907" s="85">
        <f t="shared" si="120"/>
        <v>0</v>
      </c>
    </row>
    <row r="3908" spans="1:11" ht="15.75">
      <c r="A3908" s="100">
        <v>3905</v>
      </c>
      <c r="I3908" s="103" t="s">
        <v>78</v>
      </c>
      <c r="J3908" s="85">
        <f t="shared" si="121"/>
        <v>3905</v>
      </c>
      <c r="K3908" s="85">
        <f t="shared" ref="K3908:K3971" si="122">COUNTIF($D$4:$D$889,D3908)</f>
        <v>0</v>
      </c>
    </row>
    <row r="3909" spans="1:11" ht="15.75">
      <c r="A3909" s="100">
        <v>3906</v>
      </c>
      <c r="I3909" s="103" t="s">
        <v>78</v>
      </c>
      <c r="J3909" s="85">
        <f t="shared" ref="J3909:J3972" si="123">IF(H3909&lt;&gt;H3908,1,J3908+1)</f>
        <v>3906</v>
      </c>
      <c r="K3909" s="85">
        <f t="shared" si="122"/>
        <v>0</v>
      </c>
    </row>
    <row r="3910" spans="1:11" ht="15.75">
      <c r="A3910" s="100">
        <v>3907</v>
      </c>
      <c r="I3910" s="103" t="s">
        <v>78</v>
      </c>
      <c r="J3910" s="85">
        <f t="shared" si="123"/>
        <v>3907</v>
      </c>
      <c r="K3910" s="85">
        <f t="shared" si="122"/>
        <v>0</v>
      </c>
    </row>
    <row r="3911" spans="1:11" ht="15.75">
      <c r="A3911" s="100">
        <v>3908</v>
      </c>
      <c r="I3911" s="103" t="s">
        <v>78</v>
      </c>
      <c r="J3911" s="85">
        <f t="shared" si="123"/>
        <v>3908</v>
      </c>
      <c r="K3911" s="85">
        <f t="shared" si="122"/>
        <v>0</v>
      </c>
    </row>
    <row r="3912" spans="1:11" ht="15.75">
      <c r="A3912" s="100">
        <v>3909</v>
      </c>
      <c r="I3912" s="103" t="s">
        <v>78</v>
      </c>
      <c r="J3912" s="85">
        <f t="shared" si="123"/>
        <v>3909</v>
      </c>
      <c r="K3912" s="85">
        <f t="shared" si="122"/>
        <v>0</v>
      </c>
    </row>
    <row r="3913" spans="1:11" ht="15.75">
      <c r="A3913" s="100">
        <v>3910</v>
      </c>
      <c r="I3913" s="103" t="s">
        <v>78</v>
      </c>
      <c r="J3913" s="85">
        <f t="shared" si="123"/>
        <v>3910</v>
      </c>
      <c r="K3913" s="85">
        <f t="shared" si="122"/>
        <v>0</v>
      </c>
    </row>
    <row r="3914" spans="1:11" ht="15.75">
      <c r="A3914" s="100">
        <v>3911</v>
      </c>
      <c r="I3914" s="103" t="s">
        <v>78</v>
      </c>
      <c r="J3914" s="85">
        <f t="shared" si="123"/>
        <v>3911</v>
      </c>
      <c r="K3914" s="85">
        <f t="shared" si="122"/>
        <v>0</v>
      </c>
    </row>
    <row r="3915" spans="1:11" ht="15.75">
      <c r="A3915" s="100">
        <v>3912</v>
      </c>
      <c r="I3915" s="103" t="s">
        <v>78</v>
      </c>
      <c r="J3915" s="85">
        <f t="shared" si="123"/>
        <v>3912</v>
      </c>
      <c r="K3915" s="85">
        <f t="shared" si="122"/>
        <v>0</v>
      </c>
    </row>
    <row r="3916" spans="1:11" ht="15.75">
      <c r="A3916" s="100">
        <v>3913</v>
      </c>
      <c r="I3916" s="103" t="s">
        <v>78</v>
      </c>
      <c r="J3916" s="85">
        <f t="shared" si="123"/>
        <v>3913</v>
      </c>
      <c r="K3916" s="85">
        <f t="shared" si="122"/>
        <v>0</v>
      </c>
    </row>
    <row r="3917" spans="1:11" ht="15.75">
      <c r="A3917" s="100">
        <v>3914</v>
      </c>
      <c r="I3917" s="103" t="s">
        <v>78</v>
      </c>
      <c r="J3917" s="85">
        <f t="shared" si="123"/>
        <v>3914</v>
      </c>
      <c r="K3917" s="85">
        <f t="shared" si="122"/>
        <v>0</v>
      </c>
    </row>
    <row r="3918" spans="1:11" ht="15.75">
      <c r="A3918" s="100">
        <v>3915</v>
      </c>
      <c r="I3918" s="103" t="s">
        <v>78</v>
      </c>
      <c r="J3918" s="85">
        <f t="shared" si="123"/>
        <v>3915</v>
      </c>
      <c r="K3918" s="85">
        <f t="shared" si="122"/>
        <v>0</v>
      </c>
    </row>
    <row r="3919" spans="1:11" ht="15.75">
      <c r="A3919" s="100">
        <v>3916</v>
      </c>
      <c r="I3919" s="103" t="s">
        <v>78</v>
      </c>
      <c r="J3919" s="85">
        <f t="shared" si="123"/>
        <v>3916</v>
      </c>
      <c r="K3919" s="85">
        <f t="shared" si="122"/>
        <v>0</v>
      </c>
    </row>
    <row r="3920" spans="1:11" ht="15.75">
      <c r="A3920" s="100">
        <v>3917</v>
      </c>
      <c r="I3920" s="103" t="s">
        <v>78</v>
      </c>
      <c r="J3920" s="85">
        <f t="shared" si="123"/>
        <v>3917</v>
      </c>
      <c r="K3920" s="85">
        <f t="shared" si="122"/>
        <v>0</v>
      </c>
    </row>
    <row r="3921" spans="1:11" ht="15.75">
      <c r="A3921" s="100">
        <v>3918</v>
      </c>
      <c r="I3921" s="103" t="s">
        <v>78</v>
      </c>
      <c r="J3921" s="85">
        <f t="shared" si="123"/>
        <v>3918</v>
      </c>
      <c r="K3921" s="85">
        <f t="shared" si="122"/>
        <v>0</v>
      </c>
    </row>
    <row r="3922" spans="1:11" ht="15.75">
      <c r="A3922" s="100">
        <v>3919</v>
      </c>
      <c r="I3922" s="103" t="s">
        <v>78</v>
      </c>
      <c r="J3922" s="85">
        <f t="shared" si="123"/>
        <v>3919</v>
      </c>
      <c r="K3922" s="85">
        <f t="shared" si="122"/>
        <v>0</v>
      </c>
    </row>
    <row r="3923" spans="1:11" ht="15.75">
      <c r="A3923" s="100">
        <v>3920</v>
      </c>
      <c r="I3923" s="103" t="s">
        <v>78</v>
      </c>
      <c r="J3923" s="85">
        <f t="shared" si="123"/>
        <v>3920</v>
      </c>
      <c r="K3923" s="85">
        <f t="shared" si="122"/>
        <v>0</v>
      </c>
    </row>
    <row r="3924" spans="1:11" ht="15.75">
      <c r="A3924" s="100">
        <v>3921</v>
      </c>
      <c r="I3924" s="103" t="s">
        <v>78</v>
      </c>
      <c r="J3924" s="85">
        <f t="shared" si="123"/>
        <v>3921</v>
      </c>
      <c r="K3924" s="85">
        <f t="shared" si="122"/>
        <v>0</v>
      </c>
    </row>
    <row r="3925" spans="1:11" ht="15.75">
      <c r="A3925" s="100">
        <v>3922</v>
      </c>
      <c r="I3925" s="103" t="s">
        <v>78</v>
      </c>
      <c r="J3925" s="85">
        <f t="shared" si="123"/>
        <v>3922</v>
      </c>
      <c r="K3925" s="85">
        <f t="shared" si="122"/>
        <v>0</v>
      </c>
    </row>
    <row r="3926" spans="1:11" ht="15.75">
      <c r="A3926" s="100">
        <v>3923</v>
      </c>
      <c r="I3926" s="103" t="s">
        <v>78</v>
      </c>
      <c r="J3926" s="85">
        <f t="shared" si="123"/>
        <v>3923</v>
      </c>
      <c r="K3926" s="85">
        <f t="shared" si="122"/>
        <v>0</v>
      </c>
    </row>
    <row r="3927" spans="1:11" ht="15.75">
      <c r="A3927" s="100">
        <v>3924</v>
      </c>
      <c r="I3927" s="103" t="s">
        <v>78</v>
      </c>
      <c r="J3927" s="85">
        <f t="shared" si="123"/>
        <v>3924</v>
      </c>
      <c r="K3927" s="85">
        <f t="shared" si="122"/>
        <v>0</v>
      </c>
    </row>
    <row r="3928" spans="1:11" ht="15.75">
      <c r="A3928" s="100">
        <v>3925</v>
      </c>
      <c r="I3928" s="103" t="s">
        <v>78</v>
      </c>
      <c r="J3928" s="85">
        <f t="shared" si="123"/>
        <v>3925</v>
      </c>
      <c r="K3928" s="85">
        <f t="shared" si="122"/>
        <v>0</v>
      </c>
    </row>
    <row r="3929" spans="1:11" ht="15.75">
      <c r="A3929" s="100">
        <v>3926</v>
      </c>
      <c r="I3929" s="103" t="s">
        <v>78</v>
      </c>
      <c r="J3929" s="85">
        <f t="shared" si="123"/>
        <v>3926</v>
      </c>
      <c r="K3929" s="85">
        <f t="shared" si="122"/>
        <v>0</v>
      </c>
    </row>
    <row r="3930" spans="1:11" ht="15.75">
      <c r="A3930" s="100">
        <v>3927</v>
      </c>
      <c r="I3930" s="103" t="s">
        <v>78</v>
      </c>
      <c r="J3930" s="85">
        <f t="shared" si="123"/>
        <v>3927</v>
      </c>
      <c r="K3930" s="85">
        <f t="shared" si="122"/>
        <v>0</v>
      </c>
    </row>
    <row r="3931" spans="1:11" ht="15.75">
      <c r="A3931" s="100">
        <v>3928</v>
      </c>
      <c r="I3931" s="103" t="s">
        <v>78</v>
      </c>
      <c r="J3931" s="85">
        <f t="shared" si="123"/>
        <v>3928</v>
      </c>
      <c r="K3931" s="85">
        <f t="shared" si="122"/>
        <v>0</v>
      </c>
    </row>
    <row r="3932" spans="1:11" ht="15.75">
      <c r="A3932" s="100">
        <v>3929</v>
      </c>
      <c r="I3932" s="103" t="s">
        <v>78</v>
      </c>
      <c r="J3932" s="85">
        <f t="shared" si="123"/>
        <v>3929</v>
      </c>
      <c r="K3932" s="85">
        <f t="shared" si="122"/>
        <v>0</v>
      </c>
    </row>
    <row r="3933" spans="1:11" ht="15.75">
      <c r="A3933" s="100">
        <v>3930</v>
      </c>
      <c r="I3933" s="103" t="s">
        <v>78</v>
      </c>
      <c r="J3933" s="85">
        <f t="shared" si="123"/>
        <v>3930</v>
      </c>
      <c r="K3933" s="85">
        <f t="shared" si="122"/>
        <v>0</v>
      </c>
    </row>
    <row r="3934" spans="1:11" ht="15.75">
      <c r="A3934" s="100">
        <v>3931</v>
      </c>
      <c r="I3934" s="103" t="s">
        <v>78</v>
      </c>
      <c r="J3934" s="85">
        <f t="shared" si="123"/>
        <v>3931</v>
      </c>
      <c r="K3934" s="85">
        <f t="shared" si="122"/>
        <v>0</v>
      </c>
    </row>
    <row r="3935" spans="1:11" ht="15.75">
      <c r="A3935" s="100">
        <v>3932</v>
      </c>
      <c r="I3935" s="103" t="s">
        <v>78</v>
      </c>
      <c r="J3935" s="85">
        <f t="shared" si="123"/>
        <v>3932</v>
      </c>
      <c r="K3935" s="85">
        <f t="shared" si="122"/>
        <v>0</v>
      </c>
    </row>
    <row r="3936" spans="1:11" ht="15.75">
      <c r="A3936" s="100">
        <v>3933</v>
      </c>
      <c r="I3936" s="103" t="s">
        <v>78</v>
      </c>
      <c r="J3936" s="85">
        <f t="shared" si="123"/>
        <v>3933</v>
      </c>
      <c r="K3936" s="85">
        <f t="shared" si="122"/>
        <v>0</v>
      </c>
    </row>
    <row r="3937" spans="1:11" ht="15.75">
      <c r="A3937" s="100">
        <v>3934</v>
      </c>
      <c r="I3937" s="103" t="s">
        <v>78</v>
      </c>
      <c r="J3937" s="85">
        <f t="shared" si="123"/>
        <v>3934</v>
      </c>
      <c r="K3937" s="85">
        <f t="shared" si="122"/>
        <v>0</v>
      </c>
    </row>
    <row r="3938" spans="1:11" ht="15.75">
      <c r="A3938" s="100">
        <v>3935</v>
      </c>
      <c r="I3938" s="103" t="s">
        <v>78</v>
      </c>
      <c r="J3938" s="85">
        <f t="shared" si="123"/>
        <v>3935</v>
      </c>
      <c r="K3938" s="85">
        <f t="shared" si="122"/>
        <v>0</v>
      </c>
    </row>
    <row r="3939" spans="1:11" ht="15.75">
      <c r="A3939" s="100">
        <v>3936</v>
      </c>
      <c r="I3939" s="103" t="s">
        <v>78</v>
      </c>
      <c r="J3939" s="85">
        <f t="shared" si="123"/>
        <v>3936</v>
      </c>
      <c r="K3939" s="85">
        <f t="shared" si="122"/>
        <v>0</v>
      </c>
    </row>
    <row r="3940" spans="1:11" ht="15.75">
      <c r="A3940" s="100">
        <v>3937</v>
      </c>
      <c r="I3940" s="103" t="s">
        <v>78</v>
      </c>
      <c r="J3940" s="85">
        <f t="shared" si="123"/>
        <v>3937</v>
      </c>
      <c r="K3940" s="85">
        <f t="shared" si="122"/>
        <v>0</v>
      </c>
    </row>
    <row r="3941" spans="1:11" ht="15.75">
      <c r="A3941" s="100">
        <v>3938</v>
      </c>
      <c r="I3941" s="103" t="s">
        <v>78</v>
      </c>
      <c r="J3941" s="85">
        <f t="shared" si="123"/>
        <v>3938</v>
      </c>
      <c r="K3941" s="85">
        <f t="shared" si="122"/>
        <v>0</v>
      </c>
    </row>
    <row r="3942" spans="1:11" ht="15.75">
      <c r="A3942" s="100">
        <v>3939</v>
      </c>
      <c r="I3942" s="103" t="s">
        <v>78</v>
      </c>
      <c r="J3942" s="85">
        <f t="shared" si="123"/>
        <v>3939</v>
      </c>
      <c r="K3942" s="85">
        <f t="shared" si="122"/>
        <v>0</v>
      </c>
    </row>
    <row r="3943" spans="1:11" ht="15.75">
      <c r="A3943" s="100">
        <v>3940</v>
      </c>
      <c r="I3943" s="103" t="s">
        <v>78</v>
      </c>
      <c r="J3943" s="85">
        <f t="shared" si="123"/>
        <v>3940</v>
      </c>
      <c r="K3943" s="85">
        <f t="shared" si="122"/>
        <v>0</v>
      </c>
    </row>
    <row r="3944" spans="1:11" ht="15.75">
      <c r="A3944" s="100">
        <v>3941</v>
      </c>
      <c r="I3944" s="103" t="s">
        <v>78</v>
      </c>
      <c r="J3944" s="85">
        <f t="shared" si="123"/>
        <v>3941</v>
      </c>
      <c r="K3944" s="85">
        <f t="shared" si="122"/>
        <v>0</v>
      </c>
    </row>
    <row r="3945" spans="1:11" ht="15.75">
      <c r="A3945" s="100">
        <v>3942</v>
      </c>
      <c r="I3945" s="103" t="s">
        <v>78</v>
      </c>
      <c r="J3945" s="85">
        <f t="shared" si="123"/>
        <v>3942</v>
      </c>
      <c r="K3945" s="85">
        <f t="shared" si="122"/>
        <v>0</v>
      </c>
    </row>
    <row r="3946" spans="1:11" ht="15.75">
      <c r="A3946" s="100">
        <v>3943</v>
      </c>
      <c r="I3946" s="103" t="s">
        <v>78</v>
      </c>
      <c r="J3946" s="85">
        <f t="shared" si="123"/>
        <v>3943</v>
      </c>
      <c r="K3946" s="85">
        <f t="shared" si="122"/>
        <v>0</v>
      </c>
    </row>
    <row r="3947" spans="1:11" ht="15.75">
      <c r="A3947" s="100">
        <v>3944</v>
      </c>
      <c r="I3947" s="103" t="s">
        <v>78</v>
      </c>
      <c r="J3947" s="85">
        <f t="shared" si="123"/>
        <v>3944</v>
      </c>
      <c r="K3947" s="85">
        <f t="shared" si="122"/>
        <v>0</v>
      </c>
    </row>
    <row r="3948" spans="1:11" ht="15.75">
      <c r="A3948" s="100">
        <v>3945</v>
      </c>
      <c r="I3948" s="103" t="s">
        <v>78</v>
      </c>
      <c r="J3948" s="85">
        <f t="shared" si="123"/>
        <v>3945</v>
      </c>
      <c r="K3948" s="85">
        <f t="shared" si="122"/>
        <v>0</v>
      </c>
    </row>
    <row r="3949" spans="1:11" ht="15.75">
      <c r="A3949" s="100">
        <v>3946</v>
      </c>
      <c r="I3949" s="103" t="s">
        <v>78</v>
      </c>
      <c r="J3949" s="85">
        <f t="shared" si="123"/>
        <v>3946</v>
      </c>
      <c r="K3949" s="85">
        <f t="shared" si="122"/>
        <v>0</v>
      </c>
    </row>
    <row r="3950" spans="1:11" ht="15.75">
      <c r="A3950" s="100">
        <v>3947</v>
      </c>
      <c r="I3950" s="103" t="s">
        <v>78</v>
      </c>
      <c r="J3950" s="85">
        <f t="shared" si="123"/>
        <v>3947</v>
      </c>
      <c r="K3950" s="85">
        <f t="shared" si="122"/>
        <v>0</v>
      </c>
    </row>
    <row r="3951" spans="1:11" ht="15.75">
      <c r="A3951" s="100">
        <v>3948</v>
      </c>
      <c r="I3951" s="103" t="s">
        <v>78</v>
      </c>
      <c r="J3951" s="85">
        <f t="shared" si="123"/>
        <v>3948</v>
      </c>
      <c r="K3951" s="85">
        <f t="shared" si="122"/>
        <v>0</v>
      </c>
    </row>
    <row r="3952" spans="1:11" ht="15.75">
      <c r="A3952" s="100">
        <v>3949</v>
      </c>
      <c r="I3952" s="103" t="s">
        <v>78</v>
      </c>
      <c r="J3952" s="85">
        <f t="shared" si="123"/>
        <v>3949</v>
      </c>
      <c r="K3952" s="85">
        <f t="shared" si="122"/>
        <v>0</v>
      </c>
    </row>
    <row r="3953" spans="1:11" ht="15.75">
      <c r="A3953" s="100">
        <v>3950</v>
      </c>
      <c r="I3953" s="103" t="s">
        <v>78</v>
      </c>
      <c r="J3953" s="85">
        <f t="shared" si="123"/>
        <v>3950</v>
      </c>
      <c r="K3953" s="85">
        <f t="shared" si="122"/>
        <v>0</v>
      </c>
    </row>
    <row r="3954" spans="1:11" ht="15.75">
      <c r="A3954" s="100">
        <v>3951</v>
      </c>
      <c r="I3954" s="103" t="s">
        <v>78</v>
      </c>
      <c r="J3954" s="85">
        <f t="shared" si="123"/>
        <v>3951</v>
      </c>
      <c r="K3954" s="85">
        <f t="shared" si="122"/>
        <v>0</v>
      </c>
    </row>
    <row r="3955" spans="1:11" ht="15.75">
      <c r="A3955" s="100">
        <v>3952</v>
      </c>
      <c r="I3955" s="103" t="s">
        <v>78</v>
      </c>
      <c r="J3955" s="85">
        <f t="shared" si="123"/>
        <v>3952</v>
      </c>
      <c r="K3955" s="85">
        <f t="shared" si="122"/>
        <v>0</v>
      </c>
    </row>
    <row r="3956" spans="1:11" ht="15.75">
      <c r="A3956" s="100">
        <v>3953</v>
      </c>
      <c r="I3956" s="103" t="s">
        <v>78</v>
      </c>
      <c r="J3956" s="85">
        <f t="shared" si="123"/>
        <v>3953</v>
      </c>
      <c r="K3956" s="85">
        <f t="shared" si="122"/>
        <v>0</v>
      </c>
    </row>
    <row r="3957" spans="1:11" ht="15.75">
      <c r="A3957" s="100">
        <v>3954</v>
      </c>
      <c r="I3957" s="103" t="s">
        <v>78</v>
      </c>
      <c r="J3957" s="85">
        <f t="shared" si="123"/>
        <v>3954</v>
      </c>
      <c r="K3957" s="85">
        <f t="shared" si="122"/>
        <v>0</v>
      </c>
    </row>
    <row r="3958" spans="1:11" ht="15.75">
      <c r="A3958" s="100">
        <v>3955</v>
      </c>
      <c r="I3958" s="103" t="s">
        <v>78</v>
      </c>
      <c r="J3958" s="85">
        <f t="shared" si="123"/>
        <v>3955</v>
      </c>
      <c r="K3958" s="85">
        <f t="shared" si="122"/>
        <v>0</v>
      </c>
    </row>
    <row r="3959" spans="1:11" ht="15.75">
      <c r="A3959" s="100">
        <v>3956</v>
      </c>
      <c r="I3959" s="103" t="s">
        <v>78</v>
      </c>
      <c r="J3959" s="85">
        <f t="shared" si="123"/>
        <v>3956</v>
      </c>
      <c r="K3959" s="85">
        <f t="shared" si="122"/>
        <v>0</v>
      </c>
    </row>
    <row r="3960" spans="1:11" ht="15.75">
      <c r="A3960" s="100">
        <v>3957</v>
      </c>
      <c r="I3960" s="103" t="s">
        <v>78</v>
      </c>
      <c r="J3960" s="85">
        <f t="shared" si="123"/>
        <v>3957</v>
      </c>
      <c r="K3960" s="85">
        <f t="shared" si="122"/>
        <v>0</v>
      </c>
    </row>
    <row r="3961" spans="1:11" ht="15.75">
      <c r="A3961" s="100">
        <v>3958</v>
      </c>
      <c r="I3961" s="103" t="s">
        <v>78</v>
      </c>
      <c r="J3961" s="85">
        <f t="shared" si="123"/>
        <v>3958</v>
      </c>
      <c r="K3961" s="85">
        <f t="shared" si="122"/>
        <v>0</v>
      </c>
    </row>
    <row r="3962" spans="1:11" ht="15.75">
      <c r="A3962" s="100">
        <v>3959</v>
      </c>
      <c r="I3962" s="103" t="s">
        <v>78</v>
      </c>
      <c r="J3962" s="85">
        <f t="shared" si="123"/>
        <v>3959</v>
      </c>
      <c r="K3962" s="85">
        <f t="shared" si="122"/>
        <v>0</v>
      </c>
    </row>
    <row r="3963" spans="1:11" ht="15.75">
      <c r="A3963" s="100">
        <v>3960</v>
      </c>
      <c r="I3963" s="103" t="s">
        <v>78</v>
      </c>
      <c r="J3963" s="85">
        <f t="shared" si="123"/>
        <v>3960</v>
      </c>
      <c r="K3963" s="85">
        <f t="shared" si="122"/>
        <v>0</v>
      </c>
    </row>
    <row r="3964" spans="1:11" ht="15.75">
      <c r="A3964" s="100">
        <v>3961</v>
      </c>
      <c r="I3964" s="103" t="s">
        <v>78</v>
      </c>
      <c r="J3964" s="85">
        <f t="shared" si="123"/>
        <v>3961</v>
      </c>
      <c r="K3964" s="85">
        <f t="shared" si="122"/>
        <v>0</v>
      </c>
    </row>
    <row r="3965" spans="1:11" ht="15.75">
      <c r="A3965" s="100">
        <v>3962</v>
      </c>
      <c r="I3965" s="103" t="s">
        <v>78</v>
      </c>
      <c r="J3965" s="85">
        <f t="shared" si="123"/>
        <v>3962</v>
      </c>
      <c r="K3965" s="85">
        <f t="shared" si="122"/>
        <v>0</v>
      </c>
    </row>
    <row r="3966" spans="1:11" ht="15.75">
      <c r="A3966" s="100">
        <v>3963</v>
      </c>
      <c r="I3966" s="103" t="s">
        <v>78</v>
      </c>
      <c r="J3966" s="85">
        <f t="shared" si="123"/>
        <v>3963</v>
      </c>
      <c r="K3966" s="85">
        <f t="shared" si="122"/>
        <v>0</v>
      </c>
    </row>
    <row r="3967" spans="1:11" ht="15.75">
      <c r="A3967" s="100">
        <v>3964</v>
      </c>
      <c r="I3967" s="103" t="s">
        <v>78</v>
      </c>
      <c r="J3967" s="85">
        <f t="shared" si="123"/>
        <v>3964</v>
      </c>
      <c r="K3967" s="85">
        <f t="shared" si="122"/>
        <v>0</v>
      </c>
    </row>
    <row r="3968" spans="1:11" ht="15.75">
      <c r="A3968" s="100">
        <v>3965</v>
      </c>
      <c r="I3968" s="103" t="s">
        <v>78</v>
      </c>
      <c r="J3968" s="85">
        <f t="shared" si="123"/>
        <v>3965</v>
      </c>
      <c r="K3968" s="85">
        <f t="shared" si="122"/>
        <v>0</v>
      </c>
    </row>
    <row r="3969" spans="1:11" ht="15.75">
      <c r="A3969" s="100">
        <v>3966</v>
      </c>
      <c r="I3969" s="103" t="s">
        <v>78</v>
      </c>
      <c r="J3969" s="85">
        <f t="shared" si="123"/>
        <v>3966</v>
      </c>
      <c r="K3969" s="85">
        <f t="shared" si="122"/>
        <v>0</v>
      </c>
    </row>
    <row r="3970" spans="1:11" ht="15.75">
      <c r="A3970" s="100">
        <v>3967</v>
      </c>
      <c r="I3970" s="103" t="s">
        <v>78</v>
      </c>
      <c r="J3970" s="85">
        <f t="shared" si="123"/>
        <v>3967</v>
      </c>
      <c r="K3970" s="85">
        <f t="shared" si="122"/>
        <v>0</v>
      </c>
    </row>
    <row r="3971" spans="1:11" ht="15.75">
      <c r="A3971" s="100">
        <v>3968</v>
      </c>
      <c r="I3971" s="103" t="s">
        <v>78</v>
      </c>
      <c r="J3971" s="85">
        <f t="shared" si="123"/>
        <v>3968</v>
      </c>
      <c r="K3971" s="85">
        <f t="shared" si="122"/>
        <v>0</v>
      </c>
    </row>
    <row r="3972" spans="1:11" ht="15.75">
      <c r="A3972" s="100">
        <v>3969</v>
      </c>
      <c r="I3972" s="103" t="s">
        <v>78</v>
      </c>
      <c r="J3972" s="85">
        <f t="shared" si="123"/>
        <v>3969</v>
      </c>
      <c r="K3972" s="85">
        <f t="shared" ref="K3972:K4035" si="124">COUNTIF($D$4:$D$889,D3972)</f>
        <v>0</v>
      </c>
    </row>
    <row r="3973" spans="1:11" ht="15.75">
      <c r="A3973" s="100">
        <v>3970</v>
      </c>
      <c r="I3973" s="103" t="s">
        <v>78</v>
      </c>
      <c r="J3973" s="85">
        <f t="shared" ref="J3973:J4036" si="125">IF(H3973&lt;&gt;H3972,1,J3972+1)</f>
        <v>3970</v>
      </c>
      <c r="K3973" s="85">
        <f t="shared" si="124"/>
        <v>0</v>
      </c>
    </row>
    <row r="3974" spans="1:11" ht="15.75">
      <c r="A3974" s="100">
        <v>3971</v>
      </c>
      <c r="I3974" s="103" t="s">
        <v>78</v>
      </c>
      <c r="J3974" s="85">
        <f t="shared" si="125"/>
        <v>3971</v>
      </c>
      <c r="K3974" s="85">
        <f t="shared" si="124"/>
        <v>0</v>
      </c>
    </row>
    <row r="3975" spans="1:11" ht="15.75">
      <c r="A3975" s="100">
        <v>3972</v>
      </c>
      <c r="I3975" s="103" t="s">
        <v>78</v>
      </c>
      <c r="J3975" s="85">
        <f t="shared" si="125"/>
        <v>3972</v>
      </c>
      <c r="K3975" s="85">
        <f t="shared" si="124"/>
        <v>0</v>
      </c>
    </row>
    <row r="3976" spans="1:11" ht="15.75">
      <c r="A3976" s="100">
        <v>3973</v>
      </c>
      <c r="I3976" s="103" t="s">
        <v>78</v>
      </c>
      <c r="J3976" s="85">
        <f t="shared" si="125"/>
        <v>3973</v>
      </c>
      <c r="K3976" s="85">
        <f t="shared" si="124"/>
        <v>0</v>
      </c>
    </row>
    <row r="3977" spans="1:11" ht="15.75">
      <c r="A3977" s="100">
        <v>3974</v>
      </c>
      <c r="I3977" s="103" t="s">
        <v>78</v>
      </c>
      <c r="J3977" s="85">
        <f t="shared" si="125"/>
        <v>3974</v>
      </c>
      <c r="K3977" s="85">
        <f t="shared" si="124"/>
        <v>0</v>
      </c>
    </row>
    <row r="3978" spans="1:11" ht="15.75">
      <c r="A3978" s="100">
        <v>3975</v>
      </c>
      <c r="I3978" s="103" t="s">
        <v>78</v>
      </c>
      <c r="J3978" s="85">
        <f t="shared" si="125"/>
        <v>3975</v>
      </c>
      <c r="K3978" s="85">
        <f t="shared" si="124"/>
        <v>0</v>
      </c>
    </row>
    <row r="3979" spans="1:11" ht="15.75">
      <c r="A3979" s="100">
        <v>3976</v>
      </c>
      <c r="I3979" s="103" t="s">
        <v>78</v>
      </c>
      <c r="J3979" s="85">
        <f t="shared" si="125"/>
        <v>3976</v>
      </c>
      <c r="K3979" s="85">
        <f t="shared" si="124"/>
        <v>0</v>
      </c>
    </row>
    <row r="3980" spans="1:11" ht="15.75">
      <c r="A3980" s="100">
        <v>3977</v>
      </c>
      <c r="I3980" s="103" t="s">
        <v>78</v>
      </c>
      <c r="J3980" s="85">
        <f t="shared" si="125"/>
        <v>3977</v>
      </c>
      <c r="K3980" s="85">
        <f t="shared" si="124"/>
        <v>0</v>
      </c>
    </row>
    <row r="3981" spans="1:11" ht="15.75">
      <c r="A3981" s="100">
        <v>3978</v>
      </c>
      <c r="I3981" s="103" t="s">
        <v>78</v>
      </c>
      <c r="J3981" s="85">
        <f t="shared" si="125"/>
        <v>3978</v>
      </c>
      <c r="K3981" s="85">
        <f t="shared" si="124"/>
        <v>0</v>
      </c>
    </row>
    <row r="3982" spans="1:11" ht="15.75">
      <c r="A3982" s="100">
        <v>3979</v>
      </c>
      <c r="I3982" s="103" t="s">
        <v>78</v>
      </c>
      <c r="J3982" s="85">
        <f t="shared" si="125"/>
        <v>3979</v>
      </c>
      <c r="K3982" s="85">
        <f t="shared" si="124"/>
        <v>0</v>
      </c>
    </row>
    <row r="3983" spans="1:11" ht="15.75">
      <c r="A3983" s="100">
        <v>3980</v>
      </c>
      <c r="I3983" s="103" t="s">
        <v>78</v>
      </c>
      <c r="J3983" s="85">
        <f t="shared" si="125"/>
        <v>3980</v>
      </c>
      <c r="K3983" s="85">
        <f t="shared" si="124"/>
        <v>0</v>
      </c>
    </row>
    <row r="3984" spans="1:11" ht="15.75">
      <c r="A3984" s="100">
        <v>3981</v>
      </c>
      <c r="I3984" s="103" t="s">
        <v>78</v>
      </c>
      <c r="J3984" s="85">
        <f t="shared" si="125"/>
        <v>3981</v>
      </c>
      <c r="K3984" s="85">
        <f t="shared" si="124"/>
        <v>0</v>
      </c>
    </row>
    <row r="3985" spans="1:11" ht="15.75">
      <c r="A3985" s="100">
        <v>3982</v>
      </c>
      <c r="I3985" s="103" t="s">
        <v>78</v>
      </c>
      <c r="J3985" s="85">
        <f t="shared" si="125"/>
        <v>3982</v>
      </c>
      <c r="K3985" s="85">
        <f t="shared" si="124"/>
        <v>0</v>
      </c>
    </row>
    <row r="3986" spans="1:11" ht="15.75">
      <c r="A3986" s="100">
        <v>3983</v>
      </c>
      <c r="I3986" s="103" t="s">
        <v>78</v>
      </c>
      <c r="J3986" s="85">
        <f t="shared" si="125"/>
        <v>3983</v>
      </c>
      <c r="K3986" s="85">
        <f t="shared" si="124"/>
        <v>0</v>
      </c>
    </row>
    <row r="3987" spans="1:11" ht="15.75">
      <c r="A3987" s="100">
        <v>3984</v>
      </c>
      <c r="I3987" s="103" t="s">
        <v>78</v>
      </c>
      <c r="J3987" s="85">
        <f t="shared" si="125"/>
        <v>3984</v>
      </c>
      <c r="K3987" s="85">
        <f t="shared" si="124"/>
        <v>0</v>
      </c>
    </row>
    <row r="3988" spans="1:11" ht="15.75">
      <c r="A3988" s="100">
        <v>3985</v>
      </c>
      <c r="I3988" s="103" t="s">
        <v>78</v>
      </c>
      <c r="J3988" s="85">
        <f t="shared" si="125"/>
        <v>3985</v>
      </c>
      <c r="K3988" s="85">
        <f t="shared" si="124"/>
        <v>0</v>
      </c>
    </row>
    <row r="3989" spans="1:11" ht="15.75">
      <c r="A3989" s="100">
        <v>3986</v>
      </c>
      <c r="I3989" s="103" t="s">
        <v>78</v>
      </c>
      <c r="J3989" s="85">
        <f t="shared" si="125"/>
        <v>3986</v>
      </c>
      <c r="K3989" s="85">
        <f t="shared" si="124"/>
        <v>0</v>
      </c>
    </row>
    <row r="3990" spans="1:11" ht="15.75">
      <c r="A3990" s="100">
        <v>3987</v>
      </c>
      <c r="I3990" s="103" t="s">
        <v>78</v>
      </c>
      <c r="J3990" s="85">
        <f t="shared" si="125"/>
        <v>3987</v>
      </c>
      <c r="K3990" s="85">
        <f t="shared" si="124"/>
        <v>0</v>
      </c>
    </row>
    <row r="3991" spans="1:11" ht="15.75">
      <c r="A3991" s="100">
        <v>3988</v>
      </c>
      <c r="I3991" s="103" t="s">
        <v>78</v>
      </c>
      <c r="J3991" s="85">
        <f t="shared" si="125"/>
        <v>3988</v>
      </c>
      <c r="K3991" s="85">
        <f t="shared" si="124"/>
        <v>0</v>
      </c>
    </row>
    <row r="3992" spans="1:11" ht="15.75">
      <c r="A3992" s="100">
        <v>3989</v>
      </c>
      <c r="I3992" s="103" t="s">
        <v>78</v>
      </c>
      <c r="J3992" s="85">
        <f t="shared" si="125"/>
        <v>3989</v>
      </c>
      <c r="K3992" s="85">
        <f t="shared" si="124"/>
        <v>0</v>
      </c>
    </row>
    <row r="3993" spans="1:11" ht="15.75">
      <c r="A3993" s="100">
        <v>3990</v>
      </c>
      <c r="I3993" s="103" t="s">
        <v>78</v>
      </c>
      <c r="J3993" s="85">
        <f t="shared" si="125"/>
        <v>3990</v>
      </c>
      <c r="K3993" s="85">
        <f t="shared" si="124"/>
        <v>0</v>
      </c>
    </row>
    <row r="3994" spans="1:11" ht="15.75">
      <c r="A3994" s="100">
        <v>3991</v>
      </c>
      <c r="I3994" s="103" t="s">
        <v>78</v>
      </c>
      <c r="J3994" s="85">
        <f t="shared" si="125"/>
        <v>3991</v>
      </c>
      <c r="K3994" s="85">
        <f t="shared" si="124"/>
        <v>0</v>
      </c>
    </row>
    <row r="3995" spans="1:11" ht="15.75">
      <c r="A3995" s="100">
        <v>3992</v>
      </c>
      <c r="I3995" s="103" t="s">
        <v>78</v>
      </c>
      <c r="J3995" s="85">
        <f t="shared" si="125"/>
        <v>3992</v>
      </c>
      <c r="K3995" s="85">
        <f t="shared" si="124"/>
        <v>0</v>
      </c>
    </row>
    <row r="3996" spans="1:11" ht="15.75">
      <c r="A3996" s="100">
        <v>3993</v>
      </c>
      <c r="I3996" s="103" t="s">
        <v>78</v>
      </c>
      <c r="J3996" s="85">
        <f t="shared" si="125"/>
        <v>3993</v>
      </c>
      <c r="K3996" s="85">
        <f t="shared" si="124"/>
        <v>0</v>
      </c>
    </row>
    <row r="3997" spans="1:11" ht="15.75">
      <c r="A3997" s="100">
        <v>3994</v>
      </c>
      <c r="I3997" s="103" t="s">
        <v>78</v>
      </c>
      <c r="J3997" s="85">
        <f t="shared" si="125"/>
        <v>3994</v>
      </c>
      <c r="K3997" s="85">
        <f t="shared" si="124"/>
        <v>0</v>
      </c>
    </row>
    <row r="3998" spans="1:11" ht="15.75">
      <c r="A3998" s="100">
        <v>3995</v>
      </c>
      <c r="I3998" s="103" t="s">
        <v>78</v>
      </c>
      <c r="J3998" s="85">
        <f t="shared" si="125"/>
        <v>3995</v>
      </c>
      <c r="K3998" s="85">
        <f t="shared" si="124"/>
        <v>0</v>
      </c>
    </row>
    <row r="3999" spans="1:11" ht="15.75">
      <c r="A3999" s="100">
        <v>3996</v>
      </c>
      <c r="I3999" s="103" t="s">
        <v>78</v>
      </c>
      <c r="J3999" s="85">
        <f t="shared" si="125"/>
        <v>3996</v>
      </c>
      <c r="K3999" s="85">
        <f t="shared" si="124"/>
        <v>0</v>
      </c>
    </row>
    <row r="4000" spans="1:11" ht="15.75">
      <c r="A4000" s="100">
        <v>3997</v>
      </c>
      <c r="I4000" s="103" t="s">
        <v>78</v>
      </c>
      <c r="J4000" s="85">
        <f t="shared" si="125"/>
        <v>3997</v>
      </c>
      <c r="K4000" s="85">
        <f t="shared" si="124"/>
        <v>0</v>
      </c>
    </row>
    <row r="4001" spans="1:11" ht="15.75">
      <c r="A4001" s="100">
        <v>3998</v>
      </c>
      <c r="I4001" s="103" t="s">
        <v>78</v>
      </c>
      <c r="J4001" s="85">
        <f t="shared" si="125"/>
        <v>3998</v>
      </c>
      <c r="K4001" s="85">
        <f t="shared" si="124"/>
        <v>0</v>
      </c>
    </row>
    <row r="4002" spans="1:11" ht="15.75">
      <c r="A4002" s="100">
        <v>3999</v>
      </c>
      <c r="I4002" s="103" t="s">
        <v>78</v>
      </c>
      <c r="J4002" s="85">
        <f t="shared" si="125"/>
        <v>3999</v>
      </c>
      <c r="K4002" s="85">
        <f t="shared" si="124"/>
        <v>0</v>
      </c>
    </row>
    <row r="4003" spans="1:11" ht="15.75">
      <c r="A4003" s="100">
        <v>4000</v>
      </c>
      <c r="I4003" s="103" t="s">
        <v>78</v>
      </c>
      <c r="J4003" s="85">
        <f t="shared" si="125"/>
        <v>4000</v>
      </c>
      <c r="K4003" s="85">
        <f t="shared" si="124"/>
        <v>0</v>
      </c>
    </row>
    <row r="4004" spans="1:11" ht="15.75">
      <c r="A4004" s="100">
        <v>4001</v>
      </c>
      <c r="I4004" s="103" t="s">
        <v>78</v>
      </c>
      <c r="J4004" s="85">
        <f t="shared" si="125"/>
        <v>4001</v>
      </c>
      <c r="K4004" s="85">
        <f t="shared" si="124"/>
        <v>0</v>
      </c>
    </row>
    <row r="4005" spans="1:11" ht="15.75">
      <c r="A4005" s="100">
        <v>4002</v>
      </c>
      <c r="I4005" s="103" t="s">
        <v>78</v>
      </c>
      <c r="J4005" s="85">
        <f t="shared" si="125"/>
        <v>4002</v>
      </c>
      <c r="K4005" s="85">
        <f t="shared" si="124"/>
        <v>0</v>
      </c>
    </row>
    <row r="4006" spans="1:11" ht="15.75">
      <c r="A4006" s="100">
        <v>4003</v>
      </c>
      <c r="I4006" s="103" t="s">
        <v>78</v>
      </c>
      <c r="J4006" s="85">
        <f t="shared" si="125"/>
        <v>4003</v>
      </c>
      <c r="K4006" s="85">
        <f t="shared" si="124"/>
        <v>0</v>
      </c>
    </row>
    <row r="4007" spans="1:11" ht="15.75">
      <c r="A4007" s="100">
        <v>4004</v>
      </c>
      <c r="I4007" s="103" t="s">
        <v>78</v>
      </c>
      <c r="J4007" s="85">
        <f t="shared" si="125"/>
        <v>4004</v>
      </c>
      <c r="K4007" s="85">
        <f t="shared" si="124"/>
        <v>0</v>
      </c>
    </row>
    <row r="4008" spans="1:11" ht="15.75">
      <c r="A4008" s="100">
        <v>4005</v>
      </c>
      <c r="I4008" s="103" t="s">
        <v>78</v>
      </c>
      <c r="J4008" s="85">
        <f t="shared" si="125"/>
        <v>4005</v>
      </c>
      <c r="K4008" s="85">
        <f t="shared" si="124"/>
        <v>0</v>
      </c>
    </row>
    <row r="4009" spans="1:11" ht="15.75">
      <c r="A4009" s="100">
        <v>4006</v>
      </c>
      <c r="I4009" s="103" t="s">
        <v>78</v>
      </c>
      <c r="J4009" s="85">
        <f t="shared" si="125"/>
        <v>4006</v>
      </c>
      <c r="K4009" s="85">
        <f t="shared" si="124"/>
        <v>0</v>
      </c>
    </row>
    <row r="4010" spans="1:11" ht="15.75">
      <c r="A4010" s="100">
        <v>4007</v>
      </c>
      <c r="I4010" s="103" t="s">
        <v>78</v>
      </c>
      <c r="J4010" s="85">
        <f t="shared" si="125"/>
        <v>4007</v>
      </c>
      <c r="K4010" s="85">
        <f t="shared" si="124"/>
        <v>0</v>
      </c>
    </row>
    <row r="4011" spans="1:11" ht="15.75">
      <c r="A4011" s="100">
        <v>4008</v>
      </c>
      <c r="I4011" s="103" t="s">
        <v>78</v>
      </c>
      <c r="J4011" s="85">
        <f t="shared" si="125"/>
        <v>4008</v>
      </c>
      <c r="K4011" s="85">
        <f t="shared" si="124"/>
        <v>0</v>
      </c>
    </row>
    <row r="4012" spans="1:11" ht="15.75">
      <c r="A4012" s="100">
        <v>4009</v>
      </c>
      <c r="I4012" s="103" t="s">
        <v>78</v>
      </c>
      <c r="J4012" s="85">
        <f t="shared" si="125"/>
        <v>4009</v>
      </c>
      <c r="K4012" s="85">
        <f t="shared" si="124"/>
        <v>0</v>
      </c>
    </row>
    <row r="4013" spans="1:11" ht="15.75">
      <c r="A4013" s="100">
        <v>4010</v>
      </c>
      <c r="I4013" s="103" t="s">
        <v>78</v>
      </c>
      <c r="J4013" s="85">
        <f t="shared" si="125"/>
        <v>4010</v>
      </c>
      <c r="K4013" s="85">
        <f t="shared" si="124"/>
        <v>0</v>
      </c>
    </row>
    <row r="4014" spans="1:11" ht="15.75">
      <c r="A4014" s="100">
        <v>4011</v>
      </c>
      <c r="I4014" s="103" t="s">
        <v>78</v>
      </c>
      <c r="J4014" s="85">
        <f t="shared" si="125"/>
        <v>4011</v>
      </c>
      <c r="K4014" s="85">
        <f t="shared" si="124"/>
        <v>0</v>
      </c>
    </row>
    <row r="4015" spans="1:11" ht="15.75">
      <c r="A4015" s="100">
        <v>4012</v>
      </c>
      <c r="I4015" s="103" t="s">
        <v>78</v>
      </c>
      <c r="J4015" s="85">
        <f t="shared" si="125"/>
        <v>4012</v>
      </c>
      <c r="K4015" s="85">
        <f t="shared" si="124"/>
        <v>0</v>
      </c>
    </row>
    <row r="4016" spans="1:11" ht="15.75">
      <c r="A4016" s="100">
        <v>4013</v>
      </c>
      <c r="I4016" s="103" t="s">
        <v>78</v>
      </c>
      <c r="J4016" s="85">
        <f t="shared" si="125"/>
        <v>4013</v>
      </c>
      <c r="K4016" s="85">
        <f t="shared" si="124"/>
        <v>0</v>
      </c>
    </row>
    <row r="4017" spans="1:11" ht="15.75">
      <c r="A4017" s="100">
        <v>4014</v>
      </c>
      <c r="I4017" s="103" t="s">
        <v>78</v>
      </c>
      <c r="J4017" s="85">
        <f t="shared" si="125"/>
        <v>4014</v>
      </c>
      <c r="K4017" s="85">
        <f t="shared" si="124"/>
        <v>0</v>
      </c>
    </row>
    <row r="4018" spans="1:11" ht="15.75">
      <c r="A4018" s="100">
        <v>4015</v>
      </c>
      <c r="I4018" s="103" t="s">
        <v>78</v>
      </c>
      <c r="J4018" s="85">
        <f t="shared" si="125"/>
        <v>4015</v>
      </c>
      <c r="K4018" s="85">
        <f t="shared" si="124"/>
        <v>0</v>
      </c>
    </row>
    <row r="4019" spans="1:11" ht="15.75">
      <c r="A4019" s="100">
        <v>4016</v>
      </c>
      <c r="I4019" s="103" t="s">
        <v>78</v>
      </c>
      <c r="J4019" s="85">
        <f t="shared" si="125"/>
        <v>4016</v>
      </c>
      <c r="K4019" s="85">
        <f t="shared" si="124"/>
        <v>0</v>
      </c>
    </row>
    <row r="4020" spans="1:11" ht="15.75">
      <c r="A4020" s="100">
        <v>4017</v>
      </c>
      <c r="I4020" s="103" t="s">
        <v>78</v>
      </c>
      <c r="J4020" s="85">
        <f t="shared" si="125"/>
        <v>4017</v>
      </c>
      <c r="K4020" s="85">
        <f t="shared" si="124"/>
        <v>0</v>
      </c>
    </row>
    <row r="4021" spans="1:11" ht="15.75">
      <c r="A4021" s="100">
        <v>4018</v>
      </c>
      <c r="I4021" s="103" t="s">
        <v>78</v>
      </c>
      <c r="J4021" s="85">
        <f t="shared" si="125"/>
        <v>4018</v>
      </c>
      <c r="K4021" s="85">
        <f t="shared" si="124"/>
        <v>0</v>
      </c>
    </row>
    <row r="4022" spans="1:11" ht="15.75">
      <c r="A4022" s="100">
        <v>4019</v>
      </c>
      <c r="I4022" s="103" t="s">
        <v>78</v>
      </c>
      <c r="J4022" s="85">
        <f t="shared" si="125"/>
        <v>4019</v>
      </c>
      <c r="K4022" s="85">
        <f t="shared" si="124"/>
        <v>0</v>
      </c>
    </row>
    <row r="4023" spans="1:11" ht="15.75">
      <c r="A4023" s="100">
        <v>4020</v>
      </c>
      <c r="I4023" s="103" t="s">
        <v>78</v>
      </c>
      <c r="J4023" s="85">
        <f t="shared" si="125"/>
        <v>4020</v>
      </c>
      <c r="K4023" s="85">
        <f t="shared" si="124"/>
        <v>0</v>
      </c>
    </row>
    <row r="4024" spans="1:11" ht="15.75">
      <c r="A4024" s="100">
        <v>4021</v>
      </c>
      <c r="I4024" s="103" t="s">
        <v>78</v>
      </c>
      <c r="J4024" s="85">
        <f t="shared" si="125"/>
        <v>4021</v>
      </c>
      <c r="K4024" s="85">
        <f t="shared" si="124"/>
        <v>0</v>
      </c>
    </row>
    <row r="4025" spans="1:11" ht="15.75">
      <c r="A4025" s="100">
        <v>4022</v>
      </c>
      <c r="I4025" s="103" t="s">
        <v>78</v>
      </c>
      <c r="J4025" s="85">
        <f t="shared" si="125"/>
        <v>4022</v>
      </c>
      <c r="K4025" s="85">
        <f t="shared" si="124"/>
        <v>0</v>
      </c>
    </row>
    <row r="4026" spans="1:11" ht="15.75">
      <c r="A4026" s="100">
        <v>4023</v>
      </c>
      <c r="I4026" s="103" t="s">
        <v>78</v>
      </c>
      <c r="J4026" s="85">
        <f t="shared" si="125"/>
        <v>4023</v>
      </c>
      <c r="K4026" s="85">
        <f t="shared" si="124"/>
        <v>0</v>
      </c>
    </row>
    <row r="4027" spans="1:11" ht="15.75">
      <c r="A4027" s="100">
        <v>4024</v>
      </c>
      <c r="I4027" s="103" t="s">
        <v>78</v>
      </c>
      <c r="J4027" s="85">
        <f t="shared" si="125"/>
        <v>4024</v>
      </c>
      <c r="K4027" s="85">
        <f t="shared" si="124"/>
        <v>0</v>
      </c>
    </row>
    <row r="4028" spans="1:11" ht="15.75">
      <c r="A4028" s="100">
        <v>4025</v>
      </c>
      <c r="I4028" s="103" t="s">
        <v>78</v>
      </c>
      <c r="J4028" s="85">
        <f t="shared" si="125"/>
        <v>4025</v>
      </c>
      <c r="K4028" s="85">
        <f t="shared" si="124"/>
        <v>0</v>
      </c>
    </row>
    <row r="4029" spans="1:11" ht="15.75">
      <c r="A4029" s="100">
        <v>4026</v>
      </c>
      <c r="I4029" s="103" t="s">
        <v>78</v>
      </c>
      <c r="J4029" s="85">
        <f t="shared" si="125"/>
        <v>4026</v>
      </c>
      <c r="K4029" s="85">
        <f t="shared" si="124"/>
        <v>0</v>
      </c>
    </row>
    <row r="4030" spans="1:11" ht="15.75">
      <c r="A4030" s="100">
        <v>4027</v>
      </c>
      <c r="I4030" s="103" t="s">
        <v>78</v>
      </c>
      <c r="J4030" s="85">
        <f t="shared" si="125"/>
        <v>4027</v>
      </c>
      <c r="K4030" s="85">
        <f t="shared" si="124"/>
        <v>0</v>
      </c>
    </row>
    <row r="4031" spans="1:11" ht="15.75">
      <c r="A4031" s="100">
        <v>4028</v>
      </c>
      <c r="I4031" s="103" t="s">
        <v>78</v>
      </c>
      <c r="J4031" s="85">
        <f t="shared" si="125"/>
        <v>4028</v>
      </c>
      <c r="K4031" s="85">
        <f t="shared" si="124"/>
        <v>0</v>
      </c>
    </row>
    <row r="4032" spans="1:11" ht="15.75">
      <c r="A4032" s="100">
        <v>4029</v>
      </c>
      <c r="I4032" s="103" t="s">
        <v>78</v>
      </c>
      <c r="J4032" s="85">
        <f t="shared" si="125"/>
        <v>4029</v>
      </c>
      <c r="K4032" s="85">
        <f t="shared" si="124"/>
        <v>0</v>
      </c>
    </row>
    <row r="4033" spans="1:11" ht="15.75">
      <c r="A4033" s="100">
        <v>4030</v>
      </c>
      <c r="I4033" s="103" t="s">
        <v>78</v>
      </c>
      <c r="J4033" s="85">
        <f t="shared" si="125"/>
        <v>4030</v>
      </c>
      <c r="K4033" s="85">
        <f t="shared" si="124"/>
        <v>0</v>
      </c>
    </row>
    <row r="4034" spans="1:11" ht="15.75">
      <c r="A4034" s="100">
        <v>4031</v>
      </c>
      <c r="I4034" s="103" t="s">
        <v>78</v>
      </c>
      <c r="J4034" s="85">
        <f t="shared" si="125"/>
        <v>4031</v>
      </c>
      <c r="K4034" s="85">
        <f t="shared" si="124"/>
        <v>0</v>
      </c>
    </row>
    <row r="4035" spans="1:11" ht="15.75">
      <c r="A4035" s="100">
        <v>4032</v>
      </c>
      <c r="I4035" s="103" t="s">
        <v>78</v>
      </c>
      <c r="J4035" s="85">
        <f t="shared" si="125"/>
        <v>4032</v>
      </c>
      <c r="K4035" s="85">
        <f t="shared" si="124"/>
        <v>0</v>
      </c>
    </row>
    <row r="4036" spans="1:11" ht="15.75">
      <c r="A4036" s="100">
        <v>4033</v>
      </c>
      <c r="I4036" s="103" t="s">
        <v>78</v>
      </c>
      <c r="J4036" s="85">
        <f t="shared" si="125"/>
        <v>4033</v>
      </c>
      <c r="K4036" s="85">
        <f t="shared" ref="K4036:K4099" si="126">COUNTIF($D$4:$D$889,D4036)</f>
        <v>0</v>
      </c>
    </row>
    <row r="4037" spans="1:11" ht="15.75">
      <c r="A4037" s="100">
        <v>4034</v>
      </c>
      <c r="I4037" s="103" t="s">
        <v>78</v>
      </c>
      <c r="J4037" s="85">
        <f t="shared" ref="J4037:J4100" si="127">IF(H4037&lt;&gt;H4036,1,J4036+1)</f>
        <v>4034</v>
      </c>
      <c r="K4037" s="85">
        <f t="shared" si="126"/>
        <v>0</v>
      </c>
    </row>
    <row r="4038" spans="1:11" ht="15.75">
      <c r="A4038" s="100">
        <v>4035</v>
      </c>
      <c r="I4038" s="103" t="s">
        <v>78</v>
      </c>
      <c r="J4038" s="85">
        <f t="shared" si="127"/>
        <v>4035</v>
      </c>
      <c r="K4038" s="85">
        <f t="shared" si="126"/>
        <v>0</v>
      </c>
    </row>
    <row r="4039" spans="1:11" ht="15.75">
      <c r="A4039" s="100">
        <v>4036</v>
      </c>
      <c r="I4039" s="103" t="s">
        <v>78</v>
      </c>
      <c r="J4039" s="85">
        <f t="shared" si="127"/>
        <v>4036</v>
      </c>
      <c r="K4039" s="85">
        <f t="shared" si="126"/>
        <v>0</v>
      </c>
    </row>
    <row r="4040" spans="1:11" ht="15.75">
      <c r="A4040" s="100">
        <v>4037</v>
      </c>
      <c r="I4040" s="103" t="s">
        <v>78</v>
      </c>
      <c r="J4040" s="85">
        <f t="shared" si="127"/>
        <v>4037</v>
      </c>
      <c r="K4040" s="85">
        <f t="shared" si="126"/>
        <v>0</v>
      </c>
    </row>
    <row r="4041" spans="1:11" ht="15.75">
      <c r="A4041" s="100">
        <v>4038</v>
      </c>
      <c r="I4041" s="103" t="s">
        <v>78</v>
      </c>
      <c r="J4041" s="85">
        <f t="shared" si="127"/>
        <v>4038</v>
      </c>
      <c r="K4041" s="85">
        <f t="shared" si="126"/>
        <v>0</v>
      </c>
    </row>
    <row r="4042" spans="1:11" ht="15.75">
      <c r="A4042" s="100">
        <v>4039</v>
      </c>
      <c r="I4042" s="103" t="s">
        <v>78</v>
      </c>
      <c r="J4042" s="85">
        <f t="shared" si="127"/>
        <v>4039</v>
      </c>
      <c r="K4042" s="85">
        <f t="shared" si="126"/>
        <v>0</v>
      </c>
    </row>
    <row r="4043" spans="1:11" ht="15.75">
      <c r="A4043" s="100">
        <v>4040</v>
      </c>
      <c r="I4043" s="103" t="s">
        <v>78</v>
      </c>
      <c r="J4043" s="85">
        <f t="shared" si="127"/>
        <v>4040</v>
      </c>
      <c r="K4043" s="85">
        <f t="shared" si="126"/>
        <v>0</v>
      </c>
    </row>
    <row r="4044" spans="1:11" ht="15.75">
      <c r="A4044" s="100">
        <v>4041</v>
      </c>
      <c r="I4044" s="103" t="s">
        <v>78</v>
      </c>
      <c r="J4044" s="85">
        <f t="shared" si="127"/>
        <v>4041</v>
      </c>
      <c r="K4044" s="85">
        <f t="shared" si="126"/>
        <v>0</v>
      </c>
    </row>
    <row r="4045" spans="1:11" ht="15.75">
      <c r="A4045" s="100">
        <v>4042</v>
      </c>
      <c r="I4045" s="103" t="s">
        <v>78</v>
      </c>
      <c r="J4045" s="85">
        <f t="shared" si="127"/>
        <v>4042</v>
      </c>
      <c r="K4045" s="85">
        <f t="shared" si="126"/>
        <v>0</v>
      </c>
    </row>
    <row r="4046" spans="1:11" ht="15.75">
      <c r="A4046" s="100">
        <v>4043</v>
      </c>
      <c r="I4046" s="103" t="s">
        <v>78</v>
      </c>
      <c r="J4046" s="85">
        <f t="shared" si="127"/>
        <v>4043</v>
      </c>
      <c r="K4046" s="85">
        <f t="shared" si="126"/>
        <v>0</v>
      </c>
    </row>
    <row r="4047" spans="1:11" ht="15.75">
      <c r="A4047" s="100">
        <v>4044</v>
      </c>
      <c r="I4047" s="103" t="s">
        <v>78</v>
      </c>
      <c r="J4047" s="85">
        <f t="shared" si="127"/>
        <v>4044</v>
      </c>
      <c r="K4047" s="85">
        <f t="shared" si="126"/>
        <v>0</v>
      </c>
    </row>
    <row r="4048" spans="1:11" ht="15.75">
      <c r="A4048" s="100">
        <v>4045</v>
      </c>
      <c r="I4048" s="103" t="s">
        <v>78</v>
      </c>
      <c r="J4048" s="85">
        <f t="shared" si="127"/>
        <v>4045</v>
      </c>
      <c r="K4048" s="85">
        <f t="shared" si="126"/>
        <v>0</v>
      </c>
    </row>
    <row r="4049" spans="1:11" ht="15.75">
      <c r="A4049" s="100">
        <v>4046</v>
      </c>
      <c r="I4049" s="103" t="s">
        <v>78</v>
      </c>
      <c r="J4049" s="85">
        <f t="shared" si="127"/>
        <v>4046</v>
      </c>
      <c r="K4049" s="85">
        <f t="shared" si="126"/>
        <v>0</v>
      </c>
    </row>
    <row r="4050" spans="1:11" ht="15.75">
      <c r="A4050" s="100">
        <v>4047</v>
      </c>
      <c r="I4050" s="103" t="s">
        <v>78</v>
      </c>
      <c r="J4050" s="85">
        <f t="shared" si="127"/>
        <v>4047</v>
      </c>
      <c r="K4050" s="85">
        <f t="shared" si="126"/>
        <v>0</v>
      </c>
    </row>
    <row r="4051" spans="1:11" ht="15.75">
      <c r="A4051" s="100">
        <v>4048</v>
      </c>
      <c r="I4051" s="103" t="s">
        <v>78</v>
      </c>
      <c r="J4051" s="85">
        <f t="shared" si="127"/>
        <v>4048</v>
      </c>
      <c r="K4051" s="85">
        <f t="shared" si="126"/>
        <v>0</v>
      </c>
    </row>
    <row r="4052" spans="1:11" ht="15.75">
      <c r="A4052" s="100">
        <v>4049</v>
      </c>
      <c r="I4052" s="103" t="s">
        <v>78</v>
      </c>
      <c r="J4052" s="85">
        <f t="shared" si="127"/>
        <v>4049</v>
      </c>
      <c r="K4052" s="85">
        <f t="shared" si="126"/>
        <v>0</v>
      </c>
    </row>
    <row r="4053" spans="1:11" ht="15.75">
      <c r="A4053" s="100">
        <v>4050</v>
      </c>
      <c r="I4053" s="103" t="s">
        <v>78</v>
      </c>
      <c r="J4053" s="85">
        <f t="shared" si="127"/>
        <v>4050</v>
      </c>
      <c r="K4053" s="85">
        <f t="shared" si="126"/>
        <v>0</v>
      </c>
    </row>
    <row r="4054" spans="1:11" ht="15.75">
      <c r="A4054" s="100">
        <v>4051</v>
      </c>
      <c r="I4054" s="103" t="s">
        <v>78</v>
      </c>
      <c r="J4054" s="85">
        <f t="shared" si="127"/>
        <v>4051</v>
      </c>
      <c r="K4054" s="85">
        <f t="shared" si="126"/>
        <v>0</v>
      </c>
    </row>
    <row r="4055" spans="1:11" ht="15.75">
      <c r="A4055" s="100">
        <v>4052</v>
      </c>
      <c r="I4055" s="103" t="s">
        <v>78</v>
      </c>
      <c r="J4055" s="85">
        <f t="shared" si="127"/>
        <v>4052</v>
      </c>
      <c r="K4055" s="85">
        <f t="shared" si="126"/>
        <v>0</v>
      </c>
    </row>
    <row r="4056" spans="1:11" ht="15.75">
      <c r="A4056" s="100">
        <v>4053</v>
      </c>
      <c r="I4056" s="103" t="s">
        <v>78</v>
      </c>
      <c r="J4056" s="85">
        <f t="shared" si="127"/>
        <v>4053</v>
      </c>
      <c r="K4056" s="85">
        <f t="shared" si="126"/>
        <v>0</v>
      </c>
    </row>
    <row r="4057" spans="1:11" ht="15.75">
      <c r="A4057" s="100">
        <v>4054</v>
      </c>
      <c r="I4057" s="103" t="s">
        <v>78</v>
      </c>
      <c r="J4057" s="85">
        <f t="shared" si="127"/>
        <v>4054</v>
      </c>
      <c r="K4057" s="85">
        <f t="shared" si="126"/>
        <v>0</v>
      </c>
    </row>
    <row r="4058" spans="1:11" ht="15.75">
      <c r="A4058" s="100">
        <v>4055</v>
      </c>
      <c r="I4058" s="103" t="s">
        <v>78</v>
      </c>
      <c r="J4058" s="85">
        <f t="shared" si="127"/>
        <v>4055</v>
      </c>
      <c r="K4058" s="85">
        <f t="shared" si="126"/>
        <v>0</v>
      </c>
    </row>
    <row r="4059" spans="1:11" ht="15.75">
      <c r="A4059" s="100">
        <v>4056</v>
      </c>
      <c r="I4059" s="103" t="s">
        <v>78</v>
      </c>
      <c r="J4059" s="85">
        <f t="shared" si="127"/>
        <v>4056</v>
      </c>
      <c r="K4059" s="85">
        <f t="shared" si="126"/>
        <v>0</v>
      </c>
    </row>
    <row r="4060" spans="1:11" ht="15.75">
      <c r="A4060" s="100">
        <v>4057</v>
      </c>
      <c r="I4060" s="103" t="s">
        <v>78</v>
      </c>
      <c r="J4060" s="85">
        <f t="shared" si="127"/>
        <v>4057</v>
      </c>
      <c r="K4060" s="85">
        <f t="shared" si="126"/>
        <v>0</v>
      </c>
    </row>
    <row r="4061" spans="1:11" ht="15.75">
      <c r="A4061" s="100">
        <v>4058</v>
      </c>
      <c r="I4061" s="103" t="s">
        <v>78</v>
      </c>
      <c r="J4061" s="85">
        <f t="shared" si="127"/>
        <v>4058</v>
      </c>
      <c r="K4061" s="85">
        <f t="shared" si="126"/>
        <v>0</v>
      </c>
    </row>
    <row r="4062" spans="1:11" ht="15.75">
      <c r="A4062" s="100">
        <v>4059</v>
      </c>
      <c r="I4062" s="103" t="s">
        <v>78</v>
      </c>
      <c r="J4062" s="85">
        <f t="shared" si="127"/>
        <v>4059</v>
      </c>
      <c r="K4062" s="85">
        <f t="shared" si="126"/>
        <v>0</v>
      </c>
    </row>
    <row r="4063" spans="1:11" ht="15.75">
      <c r="A4063" s="100">
        <v>4060</v>
      </c>
      <c r="I4063" s="103" t="s">
        <v>78</v>
      </c>
      <c r="J4063" s="85">
        <f t="shared" si="127"/>
        <v>4060</v>
      </c>
      <c r="K4063" s="85">
        <f t="shared" si="126"/>
        <v>0</v>
      </c>
    </row>
    <row r="4064" spans="1:11" ht="15.75">
      <c r="A4064" s="100">
        <v>4061</v>
      </c>
      <c r="I4064" s="103" t="s">
        <v>78</v>
      </c>
      <c r="J4064" s="85">
        <f t="shared" si="127"/>
        <v>4061</v>
      </c>
      <c r="K4064" s="85">
        <f t="shared" si="126"/>
        <v>0</v>
      </c>
    </row>
    <row r="4065" spans="1:11" ht="15.75">
      <c r="A4065" s="100">
        <v>4062</v>
      </c>
      <c r="I4065" s="103" t="s">
        <v>78</v>
      </c>
      <c r="J4065" s="85">
        <f t="shared" si="127"/>
        <v>4062</v>
      </c>
      <c r="K4065" s="85">
        <f t="shared" si="126"/>
        <v>0</v>
      </c>
    </row>
    <row r="4066" spans="1:11" ht="15.75">
      <c r="A4066" s="100">
        <v>4063</v>
      </c>
      <c r="I4066" s="103" t="s">
        <v>78</v>
      </c>
      <c r="J4066" s="85">
        <f t="shared" si="127"/>
        <v>4063</v>
      </c>
      <c r="K4066" s="85">
        <f t="shared" si="126"/>
        <v>0</v>
      </c>
    </row>
    <row r="4067" spans="1:11" ht="15.75">
      <c r="A4067" s="100">
        <v>4064</v>
      </c>
      <c r="I4067" s="103" t="s">
        <v>78</v>
      </c>
      <c r="J4067" s="85">
        <f t="shared" si="127"/>
        <v>4064</v>
      </c>
      <c r="K4067" s="85">
        <f t="shared" si="126"/>
        <v>0</v>
      </c>
    </row>
    <row r="4068" spans="1:11" ht="15.75">
      <c r="A4068" s="100">
        <v>4065</v>
      </c>
      <c r="I4068" s="103" t="s">
        <v>78</v>
      </c>
      <c r="J4068" s="85">
        <f t="shared" si="127"/>
        <v>4065</v>
      </c>
      <c r="K4068" s="85">
        <f t="shared" si="126"/>
        <v>0</v>
      </c>
    </row>
    <row r="4069" spans="1:11" ht="15.75">
      <c r="A4069" s="100">
        <v>4066</v>
      </c>
      <c r="I4069" s="103" t="s">
        <v>78</v>
      </c>
      <c r="J4069" s="85">
        <f t="shared" si="127"/>
        <v>4066</v>
      </c>
      <c r="K4069" s="85">
        <f t="shared" si="126"/>
        <v>0</v>
      </c>
    </row>
    <row r="4070" spans="1:11" ht="15.75">
      <c r="A4070" s="100">
        <v>4067</v>
      </c>
      <c r="I4070" s="103" t="s">
        <v>78</v>
      </c>
      <c r="J4070" s="85">
        <f t="shared" si="127"/>
        <v>4067</v>
      </c>
      <c r="K4070" s="85">
        <f t="shared" si="126"/>
        <v>0</v>
      </c>
    </row>
    <row r="4071" spans="1:11" ht="15.75">
      <c r="A4071" s="100">
        <v>4068</v>
      </c>
      <c r="I4071" s="103" t="s">
        <v>78</v>
      </c>
      <c r="J4071" s="85">
        <f t="shared" si="127"/>
        <v>4068</v>
      </c>
      <c r="K4071" s="85">
        <f t="shared" si="126"/>
        <v>0</v>
      </c>
    </row>
    <row r="4072" spans="1:11" ht="15.75">
      <c r="A4072" s="100">
        <v>4069</v>
      </c>
      <c r="I4072" s="103" t="s">
        <v>78</v>
      </c>
      <c r="J4072" s="85">
        <f t="shared" si="127"/>
        <v>4069</v>
      </c>
      <c r="K4072" s="85">
        <f t="shared" si="126"/>
        <v>0</v>
      </c>
    </row>
    <row r="4073" spans="1:11" ht="15.75">
      <c r="A4073" s="100">
        <v>4070</v>
      </c>
      <c r="I4073" s="103" t="s">
        <v>78</v>
      </c>
      <c r="J4073" s="85">
        <f t="shared" si="127"/>
        <v>4070</v>
      </c>
      <c r="K4073" s="85">
        <f t="shared" si="126"/>
        <v>0</v>
      </c>
    </row>
    <row r="4074" spans="1:11" ht="15.75">
      <c r="A4074" s="100">
        <v>4071</v>
      </c>
      <c r="I4074" s="103" t="s">
        <v>78</v>
      </c>
      <c r="J4074" s="85">
        <f t="shared" si="127"/>
        <v>4071</v>
      </c>
      <c r="K4074" s="85">
        <f t="shared" si="126"/>
        <v>0</v>
      </c>
    </row>
    <row r="4075" spans="1:11" ht="15.75">
      <c r="A4075" s="100">
        <v>4072</v>
      </c>
      <c r="I4075" s="103" t="s">
        <v>78</v>
      </c>
      <c r="J4075" s="85">
        <f t="shared" si="127"/>
        <v>4072</v>
      </c>
      <c r="K4075" s="85">
        <f t="shared" si="126"/>
        <v>0</v>
      </c>
    </row>
    <row r="4076" spans="1:11" ht="15.75">
      <c r="A4076" s="100">
        <v>4073</v>
      </c>
      <c r="I4076" s="103" t="s">
        <v>78</v>
      </c>
      <c r="J4076" s="85">
        <f t="shared" si="127"/>
        <v>4073</v>
      </c>
      <c r="K4076" s="85">
        <f t="shared" si="126"/>
        <v>0</v>
      </c>
    </row>
    <row r="4077" spans="1:11" ht="15.75">
      <c r="A4077" s="100">
        <v>4074</v>
      </c>
      <c r="I4077" s="103" t="s">
        <v>78</v>
      </c>
      <c r="J4077" s="85">
        <f t="shared" si="127"/>
        <v>4074</v>
      </c>
      <c r="K4077" s="85">
        <f t="shared" si="126"/>
        <v>0</v>
      </c>
    </row>
    <row r="4078" spans="1:11" ht="15.75">
      <c r="A4078" s="100">
        <v>4075</v>
      </c>
      <c r="I4078" s="103" t="s">
        <v>78</v>
      </c>
      <c r="J4078" s="85">
        <f t="shared" si="127"/>
        <v>4075</v>
      </c>
      <c r="K4078" s="85">
        <f t="shared" si="126"/>
        <v>0</v>
      </c>
    </row>
    <row r="4079" spans="1:11" ht="15.75">
      <c r="A4079" s="100">
        <v>4076</v>
      </c>
      <c r="I4079" s="103" t="s">
        <v>78</v>
      </c>
      <c r="J4079" s="85">
        <f t="shared" si="127"/>
        <v>4076</v>
      </c>
      <c r="K4079" s="85">
        <f t="shared" si="126"/>
        <v>0</v>
      </c>
    </row>
    <row r="4080" spans="1:11" ht="15.75">
      <c r="A4080" s="100">
        <v>4077</v>
      </c>
      <c r="I4080" s="103" t="s">
        <v>78</v>
      </c>
      <c r="J4080" s="85">
        <f t="shared" si="127"/>
        <v>4077</v>
      </c>
      <c r="K4080" s="85">
        <f t="shared" si="126"/>
        <v>0</v>
      </c>
    </row>
    <row r="4081" spans="1:11" ht="15.75">
      <c r="A4081" s="100">
        <v>4078</v>
      </c>
      <c r="I4081" s="103" t="s">
        <v>78</v>
      </c>
      <c r="J4081" s="85">
        <f t="shared" si="127"/>
        <v>4078</v>
      </c>
      <c r="K4081" s="85">
        <f t="shared" si="126"/>
        <v>0</v>
      </c>
    </row>
    <row r="4082" spans="1:11" ht="15.75">
      <c r="A4082" s="100">
        <v>4079</v>
      </c>
      <c r="I4082" s="103" t="s">
        <v>78</v>
      </c>
      <c r="J4082" s="85">
        <f t="shared" si="127"/>
        <v>4079</v>
      </c>
      <c r="K4082" s="85">
        <f t="shared" si="126"/>
        <v>0</v>
      </c>
    </row>
    <row r="4083" spans="1:11" ht="15.75">
      <c r="A4083" s="100">
        <v>4080</v>
      </c>
      <c r="I4083" s="103" t="s">
        <v>78</v>
      </c>
      <c r="J4083" s="85">
        <f t="shared" si="127"/>
        <v>4080</v>
      </c>
      <c r="K4083" s="85">
        <f t="shared" si="126"/>
        <v>0</v>
      </c>
    </row>
    <row r="4084" spans="1:11" ht="15.75">
      <c r="A4084" s="100">
        <v>4081</v>
      </c>
      <c r="I4084" s="103" t="s">
        <v>78</v>
      </c>
      <c r="J4084" s="85">
        <f t="shared" si="127"/>
        <v>4081</v>
      </c>
      <c r="K4084" s="85">
        <f t="shared" si="126"/>
        <v>0</v>
      </c>
    </row>
    <row r="4085" spans="1:11" ht="15.75">
      <c r="A4085" s="100">
        <v>4082</v>
      </c>
      <c r="I4085" s="103" t="s">
        <v>78</v>
      </c>
      <c r="J4085" s="85">
        <f t="shared" si="127"/>
        <v>4082</v>
      </c>
      <c r="K4085" s="85">
        <f t="shared" si="126"/>
        <v>0</v>
      </c>
    </row>
    <row r="4086" spans="1:11" ht="15.75">
      <c r="A4086" s="100">
        <v>4083</v>
      </c>
      <c r="I4086" s="103" t="s">
        <v>78</v>
      </c>
      <c r="J4086" s="85">
        <f t="shared" si="127"/>
        <v>4083</v>
      </c>
      <c r="K4086" s="85">
        <f t="shared" si="126"/>
        <v>0</v>
      </c>
    </row>
    <row r="4087" spans="1:11" ht="15.75">
      <c r="A4087" s="100">
        <v>4084</v>
      </c>
      <c r="I4087" s="103" t="s">
        <v>78</v>
      </c>
      <c r="J4087" s="85">
        <f t="shared" si="127"/>
        <v>4084</v>
      </c>
      <c r="K4087" s="85">
        <f t="shared" si="126"/>
        <v>0</v>
      </c>
    </row>
    <row r="4088" spans="1:11" ht="15.75">
      <c r="A4088" s="100">
        <v>4085</v>
      </c>
      <c r="I4088" s="103" t="s">
        <v>78</v>
      </c>
      <c r="J4088" s="85">
        <f t="shared" si="127"/>
        <v>4085</v>
      </c>
      <c r="K4088" s="85">
        <f t="shared" si="126"/>
        <v>0</v>
      </c>
    </row>
    <row r="4089" spans="1:11" ht="15.75">
      <c r="A4089" s="100">
        <v>4086</v>
      </c>
      <c r="I4089" s="103" t="s">
        <v>78</v>
      </c>
      <c r="J4089" s="85">
        <f t="shared" si="127"/>
        <v>4086</v>
      </c>
      <c r="K4089" s="85">
        <f t="shared" si="126"/>
        <v>0</v>
      </c>
    </row>
    <row r="4090" spans="1:11" ht="15.75">
      <c r="A4090" s="100">
        <v>4087</v>
      </c>
      <c r="I4090" s="103" t="s">
        <v>78</v>
      </c>
      <c r="J4090" s="85">
        <f t="shared" si="127"/>
        <v>4087</v>
      </c>
      <c r="K4090" s="85">
        <f t="shared" si="126"/>
        <v>0</v>
      </c>
    </row>
    <row r="4091" spans="1:11" ht="15.75">
      <c r="A4091" s="100">
        <v>4088</v>
      </c>
      <c r="I4091" s="103" t="s">
        <v>78</v>
      </c>
      <c r="J4091" s="85">
        <f t="shared" si="127"/>
        <v>4088</v>
      </c>
      <c r="K4091" s="85">
        <f t="shared" si="126"/>
        <v>0</v>
      </c>
    </row>
    <row r="4092" spans="1:11" ht="15.75">
      <c r="A4092" s="100">
        <v>4089</v>
      </c>
      <c r="I4092" s="103" t="s">
        <v>78</v>
      </c>
      <c r="J4092" s="85">
        <f t="shared" si="127"/>
        <v>4089</v>
      </c>
      <c r="K4092" s="85">
        <f t="shared" si="126"/>
        <v>0</v>
      </c>
    </row>
    <row r="4093" spans="1:11" ht="15.75">
      <c r="A4093" s="100">
        <v>4090</v>
      </c>
      <c r="I4093" s="103" t="s">
        <v>78</v>
      </c>
      <c r="J4093" s="85">
        <f t="shared" si="127"/>
        <v>4090</v>
      </c>
      <c r="K4093" s="85">
        <f t="shared" si="126"/>
        <v>0</v>
      </c>
    </row>
    <row r="4094" spans="1:11" ht="15.75">
      <c r="A4094" s="100">
        <v>4091</v>
      </c>
      <c r="I4094" s="103" t="s">
        <v>78</v>
      </c>
      <c r="J4094" s="85">
        <f t="shared" si="127"/>
        <v>4091</v>
      </c>
      <c r="K4094" s="85">
        <f t="shared" si="126"/>
        <v>0</v>
      </c>
    </row>
    <row r="4095" spans="1:11" ht="15.75">
      <c r="A4095" s="100">
        <v>4092</v>
      </c>
      <c r="I4095" s="103" t="s">
        <v>78</v>
      </c>
      <c r="J4095" s="85">
        <f t="shared" si="127"/>
        <v>4092</v>
      </c>
      <c r="K4095" s="85">
        <f t="shared" si="126"/>
        <v>0</v>
      </c>
    </row>
    <row r="4096" spans="1:11" ht="15.75">
      <c r="A4096" s="100">
        <v>4093</v>
      </c>
      <c r="I4096" s="103" t="s">
        <v>78</v>
      </c>
      <c r="J4096" s="85">
        <f t="shared" si="127"/>
        <v>4093</v>
      </c>
      <c r="K4096" s="85">
        <f t="shared" si="126"/>
        <v>0</v>
      </c>
    </row>
    <row r="4097" spans="1:11" ht="15.75">
      <c r="A4097" s="100">
        <v>4094</v>
      </c>
      <c r="I4097" s="103" t="s">
        <v>78</v>
      </c>
      <c r="J4097" s="85">
        <f t="shared" si="127"/>
        <v>4094</v>
      </c>
      <c r="K4097" s="85">
        <f t="shared" si="126"/>
        <v>0</v>
      </c>
    </row>
    <row r="4098" spans="1:11" ht="15.75">
      <c r="A4098" s="100">
        <v>4095</v>
      </c>
      <c r="I4098" s="103" t="s">
        <v>78</v>
      </c>
      <c r="J4098" s="85">
        <f t="shared" si="127"/>
        <v>4095</v>
      </c>
      <c r="K4098" s="85">
        <f t="shared" si="126"/>
        <v>0</v>
      </c>
    </row>
    <row r="4099" spans="1:11" ht="15.75">
      <c r="A4099" s="100">
        <v>4096</v>
      </c>
      <c r="I4099" s="103" t="s">
        <v>78</v>
      </c>
      <c r="J4099" s="85">
        <f t="shared" si="127"/>
        <v>4096</v>
      </c>
      <c r="K4099" s="85">
        <f t="shared" si="126"/>
        <v>0</v>
      </c>
    </row>
    <row r="4100" spans="1:11" ht="15.75">
      <c r="A4100" s="100">
        <v>4097</v>
      </c>
      <c r="I4100" s="103" t="s">
        <v>78</v>
      </c>
      <c r="J4100" s="85">
        <f t="shared" si="127"/>
        <v>4097</v>
      </c>
      <c r="K4100" s="85">
        <f t="shared" ref="K4100:K4163" si="128">COUNTIF($D$4:$D$889,D4100)</f>
        <v>0</v>
      </c>
    </row>
    <row r="4101" spans="1:11" ht="15.75">
      <c r="A4101" s="100">
        <v>4098</v>
      </c>
      <c r="I4101" s="103" t="s">
        <v>78</v>
      </c>
      <c r="J4101" s="85">
        <f t="shared" ref="J4101:J4164" si="129">IF(H4101&lt;&gt;H4100,1,J4100+1)</f>
        <v>4098</v>
      </c>
      <c r="K4101" s="85">
        <f t="shared" si="128"/>
        <v>0</v>
      </c>
    </row>
    <row r="4102" spans="1:11" ht="15.75">
      <c r="A4102" s="100">
        <v>4099</v>
      </c>
      <c r="I4102" s="103" t="s">
        <v>78</v>
      </c>
      <c r="J4102" s="85">
        <f t="shared" si="129"/>
        <v>4099</v>
      </c>
      <c r="K4102" s="85">
        <f t="shared" si="128"/>
        <v>0</v>
      </c>
    </row>
    <row r="4103" spans="1:11" ht="15.75">
      <c r="A4103" s="100">
        <v>4100</v>
      </c>
      <c r="I4103" s="103" t="s">
        <v>78</v>
      </c>
      <c r="J4103" s="85">
        <f t="shared" si="129"/>
        <v>4100</v>
      </c>
      <c r="K4103" s="85">
        <f t="shared" si="128"/>
        <v>0</v>
      </c>
    </row>
    <row r="4104" spans="1:11" ht="15.75">
      <c r="A4104" s="100">
        <v>4101</v>
      </c>
      <c r="I4104" s="103" t="s">
        <v>78</v>
      </c>
      <c r="J4104" s="85">
        <f t="shared" si="129"/>
        <v>4101</v>
      </c>
      <c r="K4104" s="85">
        <f t="shared" si="128"/>
        <v>0</v>
      </c>
    </row>
    <row r="4105" spans="1:11" ht="15.75">
      <c r="A4105" s="100">
        <v>4102</v>
      </c>
      <c r="I4105" s="103" t="s">
        <v>78</v>
      </c>
      <c r="J4105" s="85">
        <f t="shared" si="129"/>
        <v>4102</v>
      </c>
      <c r="K4105" s="85">
        <f t="shared" si="128"/>
        <v>0</v>
      </c>
    </row>
    <row r="4106" spans="1:11" ht="15.75">
      <c r="A4106" s="100">
        <v>4103</v>
      </c>
      <c r="I4106" s="103" t="s">
        <v>78</v>
      </c>
      <c r="J4106" s="85">
        <f t="shared" si="129"/>
        <v>4103</v>
      </c>
      <c r="K4106" s="85">
        <f t="shared" si="128"/>
        <v>0</v>
      </c>
    </row>
    <row r="4107" spans="1:11" ht="15.75">
      <c r="A4107" s="100">
        <v>4104</v>
      </c>
      <c r="I4107" s="103" t="s">
        <v>78</v>
      </c>
      <c r="J4107" s="85">
        <f t="shared" si="129"/>
        <v>4104</v>
      </c>
      <c r="K4107" s="85">
        <f t="shared" si="128"/>
        <v>0</v>
      </c>
    </row>
    <row r="4108" spans="1:11" ht="15.75">
      <c r="A4108" s="100">
        <v>4105</v>
      </c>
      <c r="I4108" s="103" t="s">
        <v>78</v>
      </c>
      <c r="J4108" s="85">
        <f t="shared" si="129"/>
        <v>4105</v>
      </c>
      <c r="K4108" s="85">
        <f t="shared" si="128"/>
        <v>0</v>
      </c>
    </row>
    <row r="4109" spans="1:11" ht="15.75">
      <c r="A4109" s="100">
        <v>4106</v>
      </c>
      <c r="I4109" s="103" t="s">
        <v>78</v>
      </c>
      <c r="J4109" s="85">
        <f t="shared" si="129"/>
        <v>4106</v>
      </c>
      <c r="K4109" s="85">
        <f t="shared" si="128"/>
        <v>0</v>
      </c>
    </row>
    <row r="4110" spans="1:11" ht="15.75">
      <c r="A4110" s="100">
        <v>4107</v>
      </c>
      <c r="I4110" s="103" t="s">
        <v>78</v>
      </c>
      <c r="J4110" s="85">
        <f t="shared" si="129"/>
        <v>4107</v>
      </c>
      <c r="K4110" s="85">
        <f t="shared" si="128"/>
        <v>0</v>
      </c>
    </row>
    <row r="4111" spans="1:11" ht="15.75">
      <c r="A4111" s="100">
        <v>4108</v>
      </c>
      <c r="I4111" s="103" t="s">
        <v>78</v>
      </c>
      <c r="J4111" s="85">
        <f t="shared" si="129"/>
        <v>4108</v>
      </c>
      <c r="K4111" s="85">
        <f t="shared" si="128"/>
        <v>0</v>
      </c>
    </row>
    <row r="4112" spans="1:11" ht="15.75">
      <c r="A4112" s="100">
        <v>4109</v>
      </c>
      <c r="I4112" s="103" t="s">
        <v>78</v>
      </c>
      <c r="J4112" s="85">
        <f t="shared" si="129"/>
        <v>4109</v>
      </c>
      <c r="K4112" s="85">
        <f t="shared" si="128"/>
        <v>0</v>
      </c>
    </row>
    <row r="4113" spans="1:11" ht="15.75">
      <c r="A4113" s="100">
        <v>4110</v>
      </c>
      <c r="I4113" s="103" t="s">
        <v>78</v>
      </c>
      <c r="J4113" s="85">
        <f t="shared" si="129"/>
        <v>4110</v>
      </c>
      <c r="K4113" s="85">
        <f t="shared" si="128"/>
        <v>0</v>
      </c>
    </row>
    <row r="4114" spans="1:11" ht="15.75">
      <c r="A4114" s="100">
        <v>4111</v>
      </c>
      <c r="I4114" s="103" t="s">
        <v>78</v>
      </c>
      <c r="J4114" s="85">
        <f t="shared" si="129"/>
        <v>4111</v>
      </c>
      <c r="K4114" s="85">
        <f t="shared" si="128"/>
        <v>0</v>
      </c>
    </row>
    <row r="4115" spans="1:11" ht="15.75">
      <c r="A4115" s="100">
        <v>4112</v>
      </c>
      <c r="I4115" s="103" t="s">
        <v>78</v>
      </c>
      <c r="J4115" s="85">
        <f t="shared" si="129"/>
        <v>4112</v>
      </c>
      <c r="K4115" s="85">
        <f t="shared" si="128"/>
        <v>0</v>
      </c>
    </row>
    <row r="4116" spans="1:11" ht="15.75">
      <c r="A4116" s="100">
        <v>4113</v>
      </c>
      <c r="I4116" s="103" t="s">
        <v>78</v>
      </c>
      <c r="J4116" s="85">
        <f t="shared" si="129"/>
        <v>4113</v>
      </c>
      <c r="K4116" s="85">
        <f t="shared" si="128"/>
        <v>0</v>
      </c>
    </row>
    <row r="4117" spans="1:11" ht="15.75">
      <c r="A4117" s="100">
        <v>4114</v>
      </c>
      <c r="I4117" s="103" t="s">
        <v>78</v>
      </c>
      <c r="J4117" s="85">
        <f t="shared" si="129"/>
        <v>4114</v>
      </c>
      <c r="K4117" s="85">
        <f t="shared" si="128"/>
        <v>0</v>
      </c>
    </row>
    <row r="4118" spans="1:11" ht="15.75">
      <c r="A4118" s="100">
        <v>4115</v>
      </c>
      <c r="I4118" s="103" t="s">
        <v>78</v>
      </c>
      <c r="J4118" s="85">
        <f t="shared" si="129"/>
        <v>4115</v>
      </c>
      <c r="K4118" s="85">
        <f t="shared" si="128"/>
        <v>0</v>
      </c>
    </row>
    <row r="4119" spans="1:11" ht="15.75">
      <c r="A4119" s="100">
        <v>4116</v>
      </c>
      <c r="I4119" s="103" t="s">
        <v>78</v>
      </c>
      <c r="J4119" s="85">
        <f t="shared" si="129"/>
        <v>4116</v>
      </c>
      <c r="K4119" s="85">
        <f t="shared" si="128"/>
        <v>0</v>
      </c>
    </row>
    <row r="4120" spans="1:11" ht="15.75">
      <c r="A4120" s="100">
        <v>4117</v>
      </c>
      <c r="I4120" s="103" t="s">
        <v>78</v>
      </c>
      <c r="J4120" s="85">
        <f t="shared" si="129"/>
        <v>4117</v>
      </c>
      <c r="K4120" s="85">
        <f t="shared" si="128"/>
        <v>0</v>
      </c>
    </row>
    <row r="4121" spans="1:11" ht="15.75">
      <c r="A4121" s="100">
        <v>4118</v>
      </c>
      <c r="I4121" s="103" t="s">
        <v>78</v>
      </c>
      <c r="J4121" s="85">
        <f t="shared" si="129"/>
        <v>4118</v>
      </c>
      <c r="K4121" s="85">
        <f t="shared" si="128"/>
        <v>0</v>
      </c>
    </row>
    <row r="4122" spans="1:11" ht="15.75">
      <c r="A4122" s="100">
        <v>4119</v>
      </c>
      <c r="I4122" s="103" t="s">
        <v>78</v>
      </c>
      <c r="J4122" s="85">
        <f t="shared" si="129"/>
        <v>4119</v>
      </c>
      <c r="K4122" s="85">
        <f t="shared" si="128"/>
        <v>0</v>
      </c>
    </row>
    <row r="4123" spans="1:11" ht="15.75">
      <c r="A4123" s="100">
        <v>4120</v>
      </c>
      <c r="I4123" s="103" t="s">
        <v>78</v>
      </c>
      <c r="J4123" s="85">
        <f t="shared" si="129"/>
        <v>4120</v>
      </c>
      <c r="K4123" s="85">
        <f t="shared" si="128"/>
        <v>0</v>
      </c>
    </row>
    <row r="4124" spans="1:11" ht="15.75">
      <c r="A4124" s="100">
        <v>4121</v>
      </c>
      <c r="I4124" s="103" t="s">
        <v>78</v>
      </c>
      <c r="J4124" s="85">
        <f t="shared" si="129"/>
        <v>4121</v>
      </c>
      <c r="K4124" s="85">
        <f t="shared" si="128"/>
        <v>0</v>
      </c>
    </row>
    <row r="4125" spans="1:11" ht="15.75">
      <c r="A4125" s="100">
        <v>4122</v>
      </c>
      <c r="I4125" s="103" t="s">
        <v>78</v>
      </c>
      <c r="J4125" s="85">
        <f t="shared" si="129"/>
        <v>4122</v>
      </c>
      <c r="K4125" s="85">
        <f t="shared" si="128"/>
        <v>0</v>
      </c>
    </row>
    <row r="4126" spans="1:11" ht="15.75">
      <c r="A4126" s="100">
        <v>4123</v>
      </c>
      <c r="I4126" s="103" t="s">
        <v>78</v>
      </c>
      <c r="J4126" s="85">
        <f t="shared" si="129"/>
        <v>4123</v>
      </c>
      <c r="K4126" s="85">
        <f t="shared" si="128"/>
        <v>0</v>
      </c>
    </row>
    <row r="4127" spans="1:11" ht="15.75">
      <c r="A4127" s="100">
        <v>4124</v>
      </c>
      <c r="I4127" s="103" t="s">
        <v>78</v>
      </c>
      <c r="J4127" s="85">
        <f t="shared" si="129"/>
        <v>4124</v>
      </c>
      <c r="K4127" s="85">
        <f t="shared" si="128"/>
        <v>0</v>
      </c>
    </row>
    <row r="4128" spans="1:11" ht="15.75">
      <c r="A4128" s="100">
        <v>4125</v>
      </c>
      <c r="I4128" s="103" t="s">
        <v>78</v>
      </c>
      <c r="J4128" s="85">
        <f t="shared" si="129"/>
        <v>4125</v>
      </c>
      <c r="K4128" s="85">
        <f t="shared" si="128"/>
        <v>0</v>
      </c>
    </row>
    <row r="4129" spans="1:11" ht="15.75">
      <c r="A4129" s="100">
        <v>4126</v>
      </c>
      <c r="I4129" s="103" t="s">
        <v>78</v>
      </c>
      <c r="J4129" s="85">
        <f t="shared" si="129"/>
        <v>4126</v>
      </c>
      <c r="K4129" s="85">
        <f t="shared" si="128"/>
        <v>0</v>
      </c>
    </row>
    <row r="4130" spans="1:11" ht="15.75">
      <c r="A4130" s="100">
        <v>4127</v>
      </c>
      <c r="I4130" s="103" t="s">
        <v>78</v>
      </c>
      <c r="J4130" s="85">
        <f t="shared" si="129"/>
        <v>4127</v>
      </c>
      <c r="K4130" s="85">
        <f t="shared" si="128"/>
        <v>0</v>
      </c>
    </row>
    <row r="4131" spans="1:11" ht="15.75">
      <c r="A4131" s="100">
        <v>4128</v>
      </c>
      <c r="I4131" s="103" t="s">
        <v>78</v>
      </c>
      <c r="J4131" s="85">
        <f t="shared" si="129"/>
        <v>4128</v>
      </c>
      <c r="K4131" s="85">
        <f t="shared" si="128"/>
        <v>0</v>
      </c>
    </row>
    <row r="4132" spans="1:11" ht="15.75">
      <c r="A4132" s="100">
        <v>4129</v>
      </c>
      <c r="I4132" s="103" t="s">
        <v>78</v>
      </c>
      <c r="J4132" s="85">
        <f t="shared" si="129"/>
        <v>4129</v>
      </c>
      <c r="K4132" s="85">
        <f t="shared" si="128"/>
        <v>0</v>
      </c>
    </row>
    <row r="4133" spans="1:11" ht="15.75">
      <c r="A4133" s="100">
        <v>4130</v>
      </c>
      <c r="I4133" s="103" t="s">
        <v>78</v>
      </c>
      <c r="J4133" s="85">
        <f t="shared" si="129"/>
        <v>4130</v>
      </c>
      <c r="K4133" s="85">
        <f t="shared" si="128"/>
        <v>0</v>
      </c>
    </row>
    <row r="4134" spans="1:11" ht="15.75">
      <c r="A4134" s="100">
        <v>4131</v>
      </c>
      <c r="I4134" s="103" t="s">
        <v>78</v>
      </c>
      <c r="J4134" s="85">
        <f t="shared" si="129"/>
        <v>4131</v>
      </c>
      <c r="K4134" s="85">
        <f t="shared" si="128"/>
        <v>0</v>
      </c>
    </row>
    <row r="4135" spans="1:11" ht="15.75">
      <c r="A4135" s="100">
        <v>4132</v>
      </c>
      <c r="I4135" s="103" t="s">
        <v>78</v>
      </c>
      <c r="J4135" s="85">
        <f t="shared" si="129"/>
        <v>4132</v>
      </c>
      <c r="K4135" s="85">
        <f t="shared" si="128"/>
        <v>0</v>
      </c>
    </row>
    <row r="4136" spans="1:11" ht="15.75">
      <c r="A4136" s="100">
        <v>4133</v>
      </c>
      <c r="I4136" s="103" t="s">
        <v>78</v>
      </c>
      <c r="J4136" s="85">
        <f t="shared" si="129"/>
        <v>4133</v>
      </c>
      <c r="K4136" s="85">
        <f t="shared" si="128"/>
        <v>0</v>
      </c>
    </row>
    <row r="4137" spans="1:11" ht="15.75">
      <c r="A4137" s="100">
        <v>4134</v>
      </c>
      <c r="I4137" s="103" t="s">
        <v>78</v>
      </c>
      <c r="J4137" s="85">
        <f t="shared" si="129"/>
        <v>4134</v>
      </c>
      <c r="K4137" s="85">
        <f t="shared" si="128"/>
        <v>0</v>
      </c>
    </row>
    <row r="4138" spans="1:11" ht="15.75">
      <c r="A4138" s="100">
        <v>4135</v>
      </c>
      <c r="I4138" s="103" t="s">
        <v>78</v>
      </c>
      <c r="J4138" s="85">
        <f t="shared" si="129"/>
        <v>4135</v>
      </c>
      <c r="K4138" s="85">
        <f t="shared" si="128"/>
        <v>0</v>
      </c>
    </row>
    <row r="4139" spans="1:11" ht="15.75">
      <c r="A4139" s="100">
        <v>4136</v>
      </c>
      <c r="I4139" s="103" t="s">
        <v>78</v>
      </c>
      <c r="J4139" s="85">
        <f t="shared" si="129"/>
        <v>4136</v>
      </c>
      <c r="K4139" s="85">
        <f t="shared" si="128"/>
        <v>0</v>
      </c>
    </row>
    <row r="4140" spans="1:11" ht="15.75">
      <c r="A4140" s="100">
        <v>4137</v>
      </c>
      <c r="I4140" s="103" t="s">
        <v>78</v>
      </c>
      <c r="J4140" s="85">
        <f t="shared" si="129"/>
        <v>4137</v>
      </c>
      <c r="K4140" s="85">
        <f t="shared" si="128"/>
        <v>0</v>
      </c>
    </row>
    <row r="4141" spans="1:11" ht="15.75">
      <c r="A4141" s="100">
        <v>4138</v>
      </c>
      <c r="I4141" s="103" t="s">
        <v>78</v>
      </c>
      <c r="J4141" s="85">
        <f t="shared" si="129"/>
        <v>4138</v>
      </c>
      <c r="K4141" s="85">
        <f t="shared" si="128"/>
        <v>0</v>
      </c>
    </row>
    <row r="4142" spans="1:11" ht="15.75">
      <c r="A4142" s="100">
        <v>4139</v>
      </c>
      <c r="I4142" s="103" t="s">
        <v>78</v>
      </c>
      <c r="J4142" s="85">
        <f t="shared" si="129"/>
        <v>4139</v>
      </c>
      <c r="K4142" s="85">
        <f t="shared" si="128"/>
        <v>0</v>
      </c>
    </row>
    <row r="4143" spans="1:11" ht="15.75">
      <c r="A4143" s="100">
        <v>4140</v>
      </c>
      <c r="I4143" s="103" t="s">
        <v>78</v>
      </c>
      <c r="J4143" s="85">
        <f t="shared" si="129"/>
        <v>4140</v>
      </c>
      <c r="K4143" s="85">
        <f t="shared" si="128"/>
        <v>0</v>
      </c>
    </row>
    <row r="4144" spans="1:11" ht="15.75">
      <c r="A4144" s="100">
        <v>4141</v>
      </c>
      <c r="I4144" s="103" t="s">
        <v>78</v>
      </c>
      <c r="J4144" s="85">
        <f t="shared" si="129"/>
        <v>4141</v>
      </c>
      <c r="K4144" s="85">
        <f t="shared" si="128"/>
        <v>0</v>
      </c>
    </row>
    <row r="4145" spans="1:11" ht="15.75">
      <c r="A4145" s="100">
        <v>4142</v>
      </c>
      <c r="I4145" s="103" t="s">
        <v>78</v>
      </c>
      <c r="J4145" s="85">
        <f t="shared" si="129"/>
        <v>4142</v>
      </c>
      <c r="K4145" s="85">
        <f t="shared" si="128"/>
        <v>0</v>
      </c>
    </row>
    <row r="4146" spans="1:11" ht="15.75">
      <c r="A4146" s="100">
        <v>4143</v>
      </c>
      <c r="I4146" s="103" t="s">
        <v>78</v>
      </c>
      <c r="J4146" s="85">
        <f t="shared" si="129"/>
        <v>4143</v>
      </c>
      <c r="K4146" s="85">
        <f t="shared" si="128"/>
        <v>0</v>
      </c>
    </row>
    <row r="4147" spans="1:11" ht="15.75">
      <c r="A4147" s="100">
        <v>4144</v>
      </c>
      <c r="I4147" s="103" t="s">
        <v>78</v>
      </c>
      <c r="J4147" s="85">
        <f t="shared" si="129"/>
        <v>4144</v>
      </c>
      <c r="K4147" s="85">
        <f t="shared" si="128"/>
        <v>0</v>
      </c>
    </row>
    <row r="4148" spans="1:11" ht="15.75">
      <c r="A4148" s="100">
        <v>4145</v>
      </c>
      <c r="I4148" s="103" t="s">
        <v>78</v>
      </c>
      <c r="J4148" s="85">
        <f t="shared" si="129"/>
        <v>4145</v>
      </c>
      <c r="K4148" s="85">
        <f t="shared" si="128"/>
        <v>0</v>
      </c>
    </row>
    <row r="4149" spans="1:11" ht="15.75">
      <c r="A4149" s="100">
        <v>4146</v>
      </c>
      <c r="I4149" s="103" t="s">
        <v>78</v>
      </c>
      <c r="J4149" s="85">
        <f t="shared" si="129"/>
        <v>4146</v>
      </c>
      <c r="K4149" s="85">
        <f t="shared" si="128"/>
        <v>0</v>
      </c>
    </row>
    <row r="4150" spans="1:11" ht="15.75">
      <c r="A4150" s="100">
        <v>4147</v>
      </c>
      <c r="I4150" s="103" t="s">
        <v>78</v>
      </c>
      <c r="J4150" s="85">
        <f t="shared" si="129"/>
        <v>4147</v>
      </c>
      <c r="K4150" s="85">
        <f t="shared" si="128"/>
        <v>0</v>
      </c>
    </row>
    <row r="4151" spans="1:11" ht="15.75">
      <c r="A4151" s="100">
        <v>4148</v>
      </c>
      <c r="I4151" s="103" t="s">
        <v>78</v>
      </c>
      <c r="J4151" s="85">
        <f t="shared" si="129"/>
        <v>4148</v>
      </c>
      <c r="K4151" s="85">
        <f t="shared" si="128"/>
        <v>0</v>
      </c>
    </row>
    <row r="4152" spans="1:11" ht="15.75">
      <c r="A4152" s="100">
        <v>4149</v>
      </c>
      <c r="I4152" s="103" t="s">
        <v>78</v>
      </c>
      <c r="J4152" s="85">
        <f t="shared" si="129"/>
        <v>4149</v>
      </c>
      <c r="K4152" s="85">
        <f t="shared" si="128"/>
        <v>0</v>
      </c>
    </row>
    <row r="4153" spans="1:11" ht="15.75">
      <c r="A4153" s="100">
        <v>4150</v>
      </c>
      <c r="I4153" s="103" t="s">
        <v>78</v>
      </c>
      <c r="J4153" s="85">
        <f t="shared" si="129"/>
        <v>4150</v>
      </c>
      <c r="K4153" s="85">
        <f t="shared" si="128"/>
        <v>0</v>
      </c>
    </row>
    <row r="4154" spans="1:11" ht="15.75">
      <c r="A4154" s="100">
        <v>4151</v>
      </c>
      <c r="I4154" s="103" t="s">
        <v>78</v>
      </c>
      <c r="J4154" s="85">
        <f t="shared" si="129"/>
        <v>4151</v>
      </c>
      <c r="K4154" s="85">
        <f t="shared" si="128"/>
        <v>0</v>
      </c>
    </row>
    <row r="4155" spans="1:11" ht="15.75">
      <c r="A4155" s="100">
        <v>4152</v>
      </c>
      <c r="I4155" s="103" t="s">
        <v>78</v>
      </c>
      <c r="J4155" s="85">
        <f t="shared" si="129"/>
        <v>4152</v>
      </c>
      <c r="K4155" s="85">
        <f t="shared" si="128"/>
        <v>0</v>
      </c>
    </row>
    <row r="4156" spans="1:11" ht="15.75">
      <c r="A4156" s="100">
        <v>4153</v>
      </c>
      <c r="I4156" s="103" t="s">
        <v>78</v>
      </c>
      <c r="J4156" s="85">
        <f t="shared" si="129"/>
        <v>4153</v>
      </c>
      <c r="K4156" s="85">
        <f t="shared" si="128"/>
        <v>0</v>
      </c>
    </row>
    <row r="4157" spans="1:11" ht="15.75">
      <c r="A4157" s="100">
        <v>4154</v>
      </c>
      <c r="I4157" s="103" t="s">
        <v>78</v>
      </c>
      <c r="J4157" s="85">
        <f t="shared" si="129"/>
        <v>4154</v>
      </c>
      <c r="K4157" s="85">
        <f t="shared" si="128"/>
        <v>0</v>
      </c>
    </row>
    <row r="4158" spans="1:11" ht="15.75">
      <c r="A4158" s="100">
        <v>4155</v>
      </c>
      <c r="I4158" s="103" t="s">
        <v>78</v>
      </c>
      <c r="J4158" s="85">
        <f t="shared" si="129"/>
        <v>4155</v>
      </c>
      <c r="K4158" s="85">
        <f t="shared" si="128"/>
        <v>0</v>
      </c>
    </row>
    <row r="4159" spans="1:11" ht="15.75">
      <c r="A4159" s="100">
        <v>4156</v>
      </c>
      <c r="I4159" s="103" t="s">
        <v>78</v>
      </c>
      <c r="J4159" s="85">
        <f t="shared" si="129"/>
        <v>4156</v>
      </c>
      <c r="K4159" s="85">
        <f t="shared" si="128"/>
        <v>0</v>
      </c>
    </row>
    <row r="4160" spans="1:11" ht="15.75">
      <c r="A4160" s="100">
        <v>4157</v>
      </c>
      <c r="I4160" s="103" t="s">
        <v>78</v>
      </c>
      <c r="J4160" s="85">
        <f t="shared" si="129"/>
        <v>4157</v>
      </c>
      <c r="K4160" s="85">
        <f t="shared" si="128"/>
        <v>0</v>
      </c>
    </row>
    <row r="4161" spans="1:11" ht="15.75">
      <c r="A4161" s="100">
        <v>4158</v>
      </c>
      <c r="I4161" s="103" t="s">
        <v>78</v>
      </c>
      <c r="J4161" s="85">
        <f t="shared" si="129"/>
        <v>4158</v>
      </c>
      <c r="K4161" s="85">
        <f t="shared" si="128"/>
        <v>0</v>
      </c>
    </row>
    <row r="4162" spans="1:11" ht="15.75">
      <c r="A4162" s="100">
        <v>4159</v>
      </c>
      <c r="I4162" s="103" t="s">
        <v>78</v>
      </c>
      <c r="J4162" s="85">
        <f t="shared" si="129"/>
        <v>4159</v>
      </c>
      <c r="K4162" s="85">
        <f t="shared" si="128"/>
        <v>0</v>
      </c>
    </row>
    <row r="4163" spans="1:11" ht="15.75">
      <c r="A4163" s="100">
        <v>4160</v>
      </c>
      <c r="I4163" s="103" t="s">
        <v>78</v>
      </c>
      <c r="J4163" s="85">
        <f t="shared" si="129"/>
        <v>4160</v>
      </c>
      <c r="K4163" s="85">
        <f t="shared" si="128"/>
        <v>0</v>
      </c>
    </row>
    <row r="4164" spans="1:11" ht="15.75">
      <c r="A4164" s="100">
        <v>4161</v>
      </c>
      <c r="I4164" s="103" t="s">
        <v>78</v>
      </c>
      <c r="J4164" s="85">
        <f t="shared" si="129"/>
        <v>4161</v>
      </c>
      <c r="K4164" s="85">
        <f t="shared" ref="K4164:K4227" si="130">COUNTIF($D$4:$D$889,D4164)</f>
        <v>0</v>
      </c>
    </row>
    <row r="4165" spans="1:11" ht="15.75">
      <c r="A4165" s="100">
        <v>4162</v>
      </c>
      <c r="I4165" s="103" t="s">
        <v>78</v>
      </c>
      <c r="J4165" s="85">
        <f t="shared" ref="J4165:J4228" si="131">IF(H4165&lt;&gt;H4164,1,J4164+1)</f>
        <v>4162</v>
      </c>
      <c r="K4165" s="85">
        <f t="shared" si="130"/>
        <v>0</v>
      </c>
    </row>
    <row r="4166" spans="1:11" ht="15.75">
      <c r="A4166" s="100">
        <v>4163</v>
      </c>
      <c r="I4166" s="103" t="s">
        <v>78</v>
      </c>
      <c r="J4166" s="85">
        <f t="shared" si="131"/>
        <v>4163</v>
      </c>
      <c r="K4166" s="85">
        <f t="shared" si="130"/>
        <v>0</v>
      </c>
    </row>
    <row r="4167" spans="1:11" ht="15.75">
      <c r="A4167" s="100">
        <v>4164</v>
      </c>
      <c r="I4167" s="103" t="s">
        <v>78</v>
      </c>
      <c r="J4167" s="85">
        <f t="shared" si="131"/>
        <v>4164</v>
      </c>
      <c r="K4167" s="85">
        <f t="shared" si="130"/>
        <v>0</v>
      </c>
    </row>
    <row r="4168" spans="1:11" ht="15.75">
      <c r="A4168" s="100">
        <v>4165</v>
      </c>
      <c r="I4168" s="103" t="s">
        <v>78</v>
      </c>
      <c r="J4168" s="85">
        <f t="shared" si="131"/>
        <v>4165</v>
      </c>
      <c r="K4168" s="85">
        <f t="shared" si="130"/>
        <v>0</v>
      </c>
    </row>
    <row r="4169" spans="1:11" ht="15.75">
      <c r="A4169" s="100">
        <v>4166</v>
      </c>
      <c r="I4169" s="103" t="s">
        <v>78</v>
      </c>
      <c r="J4169" s="85">
        <f t="shared" si="131"/>
        <v>4166</v>
      </c>
      <c r="K4169" s="85">
        <f t="shared" si="130"/>
        <v>0</v>
      </c>
    </row>
    <row r="4170" spans="1:11" ht="15.75">
      <c r="A4170" s="100">
        <v>4167</v>
      </c>
      <c r="I4170" s="103" t="s">
        <v>78</v>
      </c>
      <c r="J4170" s="85">
        <f t="shared" si="131"/>
        <v>4167</v>
      </c>
      <c r="K4170" s="85">
        <f t="shared" si="130"/>
        <v>0</v>
      </c>
    </row>
    <row r="4171" spans="1:11" ht="15.75">
      <c r="A4171" s="100">
        <v>4168</v>
      </c>
      <c r="I4171" s="103" t="s">
        <v>78</v>
      </c>
      <c r="J4171" s="85">
        <f t="shared" si="131"/>
        <v>4168</v>
      </c>
      <c r="K4171" s="85">
        <f t="shared" si="130"/>
        <v>0</v>
      </c>
    </row>
    <row r="4172" spans="1:11" ht="15.75">
      <c r="A4172" s="100">
        <v>4169</v>
      </c>
      <c r="I4172" s="103" t="s">
        <v>78</v>
      </c>
      <c r="J4172" s="85">
        <f t="shared" si="131"/>
        <v>4169</v>
      </c>
      <c r="K4172" s="85">
        <f t="shared" si="130"/>
        <v>0</v>
      </c>
    </row>
    <row r="4173" spans="1:11" ht="15.75">
      <c r="A4173" s="100">
        <v>4170</v>
      </c>
      <c r="I4173" s="103" t="s">
        <v>78</v>
      </c>
      <c r="J4173" s="85">
        <f t="shared" si="131"/>
        <v>4170</v>
      </c>
      <c r="K4173" s="85">
        <f t="shared" si="130"/>
        <v>0</v>
      </c>
    </row>
    <row r="4174" spans="1:11" ht="15.75">
      <c r="A4174" s="100">
        <v>4171</v>
      </c>
      <c r="I4174" s="103" t="s">
        <v>78</v>
      </c>
      <c r="J4174" s="85">
        <f t="shared" si="131"/>
        <v>4171</v>
      </c>
      <c r="K4174" s="85">
        <f t="shared" si="130"/>
        <v>0</v>
      </c>
    </row>
    <row r="4175" spans="1:11" ht="15.75">
      <c r="A4175" s="100">
        <v>4172</v>
      </c>
      <c r="I4175" s="103" t="s">
        <v>78</v>
      </c>
      <c r="J4175" s="85">
        <f t="shared" si="131"/>
        <v>4172</v>
      </c>
      <c r="K4175" s="85">
        <f t="shared" si="130"/>
        <v>0</v>
      </c>
    </row>
    <row r="4176" spans="1:11" ht="15.75">
      <c r="A4176" s="100">
        <v>4173</v>
      </c>
      <c r="I4176" s="103" t="s">
        <v>78</v>
      </c>
      <c r="J4176" s="85">
        <f t="shared" si="131"/>
        <v>4173</v>
      </c>
      <c r="K4176" s="85">
        <f t="shared" si="130"/>
        <v>0</v>
      </c>
    </row>
    <row r="4177" spans="1:11" ht="15.75">
      <c r="A4177" s="100">
        <v>4174</v>
      </c>
      <c r="I4177" s="103" t="s">
        <v>78</v>
      </c>
      <c r="J4177" s="85">
        <f t="shared" si="131"/>
        <v>4174</v>
      </c>
      <c r="K4177" s="85">
        <f t="shared" si="130"/>
        <v>0</v>
      </c>
    </row>
    <row r="4178" spans="1:11" ht="15.75">
      <c r="A4178" s="100">
        <v>4175</v>
      </c>
      <c r="I4178" s="103" t="s">
        <v>78</v>
      </c>
      <c r="J4178" s="85">
        <f t="shared" si="131"/>
        <v>4175</v>
      </c>
      <c r="K4178" s="85">
        <f t="shared" si="130"/>
        <v>0</v>
      </c>
    </row>
    <row r="4179" spans="1:11" ht="15.75">
      <c r="A4179" s="100">
        <v>4176</v>
      </c>
      <c r="I4179" s="103" t="s">
        <v>78</v>
      </c>
      <c r="J4179" s="85">
        <f t="shared" si="131"/>
        <v>4176</v>
      </c>
      <c r="K4179" s="85">
        <f t="shared" si="130"/>
        <v>0</v>
      </c>
    </row>
    <row r="4180" spans="1:11" ht="15.75">
      <c r="A4180" s="100">
        <v>4177</v>
      </c>
      <c r="I4180" s="103" t="s">
        <v>78</v>
      </c>
      <c r="J4180" s="85">
        <f t="shared" si="131"/>
        <v>4177</v>
      </c>
      <c r="K4180" s="85">
        <f t="shared" si="130"/>
        <v>0</v>
      </c>
    </row>
    <row r="4181" spans="1:11" ht="15.75">
      <c r="A4181" s="100">
        <v>4178</v>
      </c>
      <c r="I4181" s="103" t="s">
        <v>78</v>
      </c>
      <c r="J4181" s="85">
        <f t="shared" si="131"/>
        <v>4178</v>
      </c>
      <c r="K4181" s="85">
        <f t="shared" si="130"/>
        <v>0</v>
      </c>
    </row>
    <row r="4182" spans="1:11" ht="15.75">
      <c r="A4182" s="100">
        <v>4179</v>
      </c>
      <c r="I4182" s="103" t="s">
        <v>78</v>
      </c>
      <c r="J4182" s="85">
        <f t="shared" si="131"/>
        <v>4179</v>
      </c>
      <c r="K4182" s="85">
        <f t="shared" si="130"/>
        <v>0</v>
      </c>
    </row>
    <row r="4183" spans="1:11" ht="15.75">
      <c r="A4183" s="100">
        <v>4180</v>
      </c>
      <c r="I4183" s="103" t="s">
        <v>78</v>
      </c>
      <c r="J4183" s="85">
        <f t="shared" si="131"/>
        <v>4180</v>
      </c>
      <c r="K4183" s="85">
        <f t="shared" si="130"/>
        <v>0</v>
      </c>
    </row>
    <row r="4184" spans="1:11" ht="15.75">
      <c r="A4184" s="100">
        <v>4181</v>
      </c>
      <c r="I4184" s="103" t="s">
        <v>78</v>
      </c>
      <c r="J4184" s="85">
        <f t="shared" si="131"/>
        <v>4181</v>
      </c>
      <c r="K4184" s="85">
        <f t="shared" si="130"/>
        <v>0</v>
      </c>
    </row>
    <row r="4185" spans="1:11" ht="15.75">
      <c r="A4185" s="100">
        <v>4182</v>
      </c>
      <c r="I4185" s="103" t="s">
        <v>78</v>
      </c>
      <c r="J4185" s="85">
        <f t="shared" si="131"/>
        <v>4182</v>
      </c>
      <c r="K4185" s="85">
        <f t="shared" si="130"/>
        <v>0</v>
      </c>
    </row>
    <row r="4186" spans="1:11" ht="15.75">
      <c r="A4186" s="100">
        <v>4183</v>
      </c>
      <c r="I4186" s="103" t="s">
        <v>78</v>
      </c>
      <c r="J4186" s="85">
        <f t="shared" si="131"/>
        <v>4183</v>
      </c>
      <c r="K4186" s="85">
        <f t="shared" si="130"/>
        <v>0</v>
      </c>
    </row>
    <row r="4187" spans="1:11" ht="15.75">
      <c r="A4187" s="100">
        <v>4184</v>
      </c>
      <c r="I4187" s="103" t="s">
        <v>78</v>
      </c>
      <c r="J4187" s="85">
        <f t="shared" si="131"/>
        <v>4184</v>
      </c>
      <c r="K4187" s="85">
        <f t="shared" si="130"/>
        <v>0</v>
      </c>
    </row>
    <row r="4188" spans="1:11" ht="15.75">
      <c r="A4188" s="100">
        <v>4185</v>
      </c>
      <c r="I4188" s="103" t="s">
        <v>78</v>
      </c>
      <c r="J4188" s="85">
        <f t="shared" si="131"/>
        <v>4185</v>
      </c>
      <c r="K4188" s="85">
        <f t="shared" si="130"/>
        <v>0</v>
      </c>
    </row>
    <row r="4189" spans="1:11" ht="15.75">
      <c r="A4189" s="100">
        <v>4186</v>
      </c>
      <c r="I4189" s="103" t="s">
        <v>78</v>
      </c>
      <c r="J4189" s="85">
        <f t="shared" si="131"/>
        <v>4186</v>
      </c>
      <c r="K4189" s="85">
        <f t="shared" si="130"/>
        <v>0</v>
      </c>
    </row>
    <row r="4190" spans="1:11" ht="15.75">
      <c r="A4190" s="100">
        <v>4187</v>
      </c>
      <c r="I4190" s="103" t="s">
        <v>78</v>
      </c>
      <c r="J4190" s="85">
        <f t="shared" si="131"/>
        <v>4187</v>
      </c>
      <c r="K4190" s="85">
        <f t="shared" si="130"/>
        <v>0</v>
      </c>
    </row>
    <row r="4191" spans="1:11" ht="15.75">
      <c r="A4191" s="100">
        <v>4188</v>
      </c>
      <c r="I4191" s="103" t="s">
        <v>78</v>
      </c>
      <c r="J4191" s="85">
        <f t="shared" si="131"/>
        <v>4188</v>
      </c>
      <c r="K4191" s="85">
        <f t="shared" si="130"/>
        <v>0</v>
      </c>
    </row>
    <row r="4192" spans="1:11" ht="15.75">
      <c r="A4192" s="100">
        <v>4189</v>
      </c>
      <c r="I4192" s="103" t="s">
        <v>78</v>
      </c>
      <c r="J4192" s="85">
        <f t="shared" si="131"/>
        <v>4189</v>
      </c>
      <c r="K4192" s="85">
        <f t="shared" si="130"/>
        <v>0</v>
      </c>
    </row>
    <row r="4193" spans="1:11" ht="15.75">
      <c r="A4193" s="100">
        <v>4190</v>
      </c>
      <c r="I4193" s="103" t="s">
        <v>78</v>
      </c>
      <c r="J4193" s="85">
        <f t="shared" si="131"/>
        <v>4190</v>
      </c>
      <c r="K4193" s="85">
        <f t="shared" si="130"/>
        <v>0</v>
      </c>
    </row>
    <row r="4194" spans="1:11" ht="15.75">
      <c r="A4194" s="100">
        <v>4191</v>
      </c>
      <c r="I4194" s="103" t="s">
        <v>78</v>
      </c>
      <c r="J4194" s="85">
        <f t="shared" si="131"/>
        <v>4191</v>
      </c>
      <c r="K4194" s="85">
        <f t="shared" si="130"/>
        <v>0</v>
      </c>
    </row>
    <row r="4195" spans="1:11" ht="15.75">
      <c r="A4195" s="100">
        <v>4192</v>
      </c>
      <c r="I4195" s="103" t="s">
        <v>78</v>
      </c>
      <c r="J4195" s="85">
        <f t="shared" si="131"/>
        <v>4192</v>
      </c>
      <c r="K4195" s="85">
        <f t="shared" si="130"/>
        <v>0</v>
      </c>
    </row>
    <row r="4196" spans="1:11" ht="15.75">
      <c r="A4196" s="100">
        <v>4193</v>
      </c>
      <c r="I4196" s="103" t="s">
        <v>78</v>
      </c>
      <c r="J4196" s="85">
        <f t="shared" si="131"/>
        <v>4193</v>
      </c>
      <c r="K4196" s="85">
        <f t="shared" si="130"/>
        <v>0</v>
      </c>
    </row>
    <row r="4197" spans="1:11" ht="15.75">
      <c r="A4197" s="100">
        <v>4194</v>
      </c>
      <c r="I4197" s="103" t="s">
        <v>78</v>
      </c>
      <c r="J4197" s="85">
        <f t="shared" si="131"/>
        <v>4194</v>
      </c>
      <c r="K4197" s="85">
        <f t="shared" si="130"/>
        <v>0</v>
      </c>
    </row>
    <row r="4198" spans="1:11" ht="15.75">
      <c r="A4198" s="100">
        <v>4195</v>
      </c>
      <c r="I4198" s="103" t="s">
        <v>78</v>
      </c>
      <c r="J4198" s="85">
        <f t="shared" si="131"/>
        <v>4195</v>
      </c>
      <c r="K4198" s="85">
        <f t="shared" si="130"/>
        <v>0</v>
      </c>
    </row>
    <row r="4199" spans="1:11" ht="15.75">
      <c r="A4199" s="100">
        <v>4196</v>
      </c>
      <c r="I4199" s="103" t="s">
        <v>78</v>
      </c>
      <c r="J4199" s="85">
        <f t="shared" si="131"/>
        <v>4196</v>
      </c>
      <c r="K4199" s="85">
        <f t="shared" si="130"/>
        <v>0</v>
      </c>
    </row>
    <row r="4200" spans="1:11" ht="15.75">
      <c r="A4200" s="100">
        <v>4197</v>
      </c>
      <c r="I4200" s="103" t="s">
        <v>78</v>
      </c>
      <c r="J4200" s="85">
        <f t="shared" si="131"/>
        <v>4197</v>
      </c>
      <c r="K4200" s="85">
        <f t="shared" si="130"/>
        <v>0</v>
      </c>
    </row>
    <row r="4201" spans="1:11" ht="15.75">
      <c r="A4201" s="100">
        <v>4198</v>
      </c>
      <c r="I4201" s="103" t="s">
        <v>78</v>
      </c>
      <c r="J4201" s="85">
        <f t="shared" si="131"/>
        <v>4198</v>
      </c>
      <c r="K4201" s="85">
        <f t="shared" si="130"/>
        <v>0</v>
      </c>
    </row>
    <row r="4202" spans="1:11" ht="15.75">
      <c r="A4202" s="100">
        <v>4199</v>
      </c>
      <c r="I4202" s="103" t="s">
        <v>78</v>
      </c>
      <c r="J4202" s="85">
        <f t="shared" si="131"/>
        <v>4199</v>
      </c>
      <c r="K4202" s="85">
        <f t="shared" si="130"/>
        <v>0</v>
      </c>
    </row>
    <row r="4203" spans="1:11" ht="15.75">
      <c r="A4203" s="100">
        <v>4200</v>
      </c>
      <c r="I4203" s="103" t="s">
        <v>78</v>
      </c>
      <c r="J4203" s="85">
        <f t="shared" si="131"/>
        <v>4200</v>
      </c>
      <c r="K4203" s="85">
        <f t="shared" si="130"/>
        <v>0</v>
      </c>
    </row>
    <row r="4204" spans="1:11" ht="15.75">
      <c r="A4204" s="100">
        <v>4201</v>
      </c>
      <c r="I4204" s="103" t="s">
        <v>78</v>
      </c>
      <c r="J4204" s="85">
        <f t="shared" si="131"/>
        <v>4201</v>
      </c>
      <c r="K4204" s="85">
        <f t="shared" si="130"/>
        <v>0</v>
      </c>
    </row>
    <row r="4205" spans="1:11" ht="15.75">
      <c r="A4205" s="100">
        <v>4202</v>
      </c>
      <c r="I4205" s="103" t="s">
        <v>78</v>
      </c>
      <c r="J4205" s="85">
        <f t="shared" si="131"/>
        <v>4202</v>
      </c>
      <c r="K4205" s="85">
        <f t="shared" si="130"/>
        <v>0</v>
      </c>
    </row>
    <row r="4206" spans="1:11" ht="15.75">
      <c r="A4206" s="100">
        <v>4203</v>
      </c>
      <c r="I4206" s="103" t="s">
        <v>78</v>
      </c>
      <c r="J4206" s="85">
        <f t="shared" si="131"/>
        <v>4203</v>
      </c>
      <c r="K4206" s="85">
        <f t="shared" si="130"/>
        <v>0</v>
      </c>
    </row>
    <row r="4207" spans="1:11" ht="15.75">
      <c r="A4207" s="100">
        <v>4204</v>
      </c>
      <c r="I4207" s="103" t="s">
        <v>78</v>
      </c>
      <c r="J4207" s="85">
        <f t="shared" si="131"/>
        <v>4204</v>
      </c>
      <c r="K4207" s="85">
        <f t="shared" si="130"/>
        <v>0</v>
      </c>
    </row>
    <row r="4208" spans="1:11" ht="15.75">
      <c r="A4208" s="100">
        <v>4205</v>
      </c>
      <c r="I4208" s="103" t="s">
        <v>78</v>
      </c>
      <c r="J4208" s="85">
        <f t="shared" si="131"/>
        <v>4205</v>
      </c>
      <c r="K4208" s="85">
        <f t="shared" si="130"/>
        <v>0</v>
      </c>
    </row>
    <row r="4209" spans="1:11" ht="15.75">
      <c r="A4209" s="100">
        <v>4206</v>
      </c>
      <c r="I4209" s="103" t="s">
        <v>78</v>
      </c>
      <c r="J4209" s="85">
        <f t="shared" si="131"/>
        <v>4206</v>
      </c>
      <c r="K4209" s="85">
        <f t="shared" si="130"/>
        <v>0</v>
      </c>
    </row>
    <row r="4210" spans="1:11" ht="15.75">
      <c r="A4210" s="100">
        <v>4207</v>
      </c>
      <c r="I4210" s="103" t="s">
        <v>78</v>
      </c>
      <c r="J4210" s="85">
        <f t="shared" si="131"/>
        <v>4207</v>
      </c>
      <c r="K4210" s="85">
        <f t="shared" si="130"/>
        <v>0</v>
      </c>
    </row>
    <row r="4211" spans="1:11" ht="15.75">
      <c r="A4211" s="100">
        <v>4208</v>
      </c>
      <c r="I4211" s="103" t="s">
        <v>78</v>
      </c>
      <c r="J4211" s="85">
        <f t="shared" si="131"/>
        <v>4208</v>
      </c>
      <c r="K4211" s="85">
        <f t="shared" si="130"/>
        <v>0</v>
      </c>
    </row>
    <row r="4212" spans="1:11" ht="15.75">
      <c r="A4212" s="100">
        <v>4209</v>
      </c>
      <c r="I4212" s="103" t="s">
        <v>78</v>
      </c>
      <c r="J4212" s="85">
        <f t="shared" si="131"/>
        <v>4209</v>
      </c>
      <c r="K4212" s="85">
        <f t="shared" si="130"/>
        <v>0</v>
      </c>
    </row>
    <row r="4213" spans="1:11" ht="15.75">
      <c r="A4213" s="100">
        <v>4210</v>
      </c>
      <c r="I4213" s="103" t="s">
        <v>78</v>
      </c>
      <c r="J4213" s="85">
        <f t="shared" si="131"/>
        <v>4210</v>
      </c>
      <c r="K4213" s="85">
        <f t="shared" si="130"/>
        <v>0</v>
      </c>
    </row>
    <row r="4214" spans="1:11" ht="15.75">
      <c r="A4214" s="100">
        <v>4211</v>
      </c>
      <c r="I4214" s="103" t="s">
        <v>78</v>
      </c>
      <c r="J4214" s="85">
        <f t="shared" si="131"/>
        <v>4211</v>
      </c>
      <c r="K4214" s="85">
        <f t="shared" si="130"/>
        <v>0</v>
      </c>
    </row>
    <row r="4215" spans="1:11" ht="15.75">
      <c r="A4215" s="100">
        <v>4212</v>
      </c>
      <c r="I4215" s="103" t="s">
        <v>78</v>
      </c>
      <c r="J4215" s="85">
        <f t="shared" si="131"/>
        <v>4212</v>
      </c>
      <c r="K4215" s="85">
        <f t="shared" si="130"/>
        <v>0</v>
      </c>
    </row>
    <row r="4216" spans="1:11" ht="15.75">
      <c r="A4216" s="100">
        <v>4213</v>
      </c>
      <c r="I4216" s="103" t="s">
        <v>78</v>
      </c>
      <c r="J4216" s="85">
        <f t="shared" si="131"/>
        <v>4213</v>
      </c>
      <c r="K4216" s="85">
        <f t="shared" si="130"/>
        <v>0</v>
      </c>
    </row>
    <row r="4217" spans="1:11" ht="15.75">
      <c r="A4217" s="100">
        <v>4214</v>
      </c>
      <c r="I4217" s="103" t="s">
        <v>78</v>
      </c>
      <c r="J4217" s="85">
        <f t="shared" si="131"/>
        <v>4214</v>
      </c>
      <c r="K4217" s="85">
        <f t="shared" si="130"/>
        <v>0</v>
      </c>
    </row>
    <row r="4218" spans="1:11" ht="15.75">
      <c r="A4218" s="100">
        <v>4215</v>
      </c>
      <c r="I4218" s="103" t="s">
        <v>78</v>
      </c>
      <c r="J4218" s="85">
        <f t="shared" si="131"/>
        <v>4215</v>
      </c>
      <c r="K4218" s="85">
        <f t="shared" si="130"/>
        <v>0</v>
      </c>
    </row>
    <row r="4219" spans="1:11" ht="15.75">
      <c r="A4219" s="100">
        <v>4216</v>
      </c>
      <c r="I4219" s="103" t="s">
        <v>78</v>
      </c>
      <c r="J4219" s="85">
        <f t="shared" si="131"/>
        <v>4216</v>
      </c>
      <c r="K4219" s="85">
        <f t="shared" si="130"/>
        <v>0</v>
      </c>
    </row>
    <row r="4220" spans="1:11" ht="15.75">
      <c r="A4220" s="100">
        <v>4217</v>
      </c>
      <c r="I4220" s="103" t="s">
        <v>78</v>
      </c>
      <c r="J4220" s="85">
        <f t="shared" si="131"/>
        <v>4217</v>
      </c>
      <c r="K4220" s="85">
        <f t="shared" si="130"/>
        <v>0</v>
      </c>
    </row>
    <row r="4221" spans="1:11" ht="15.75">
      <c r="A4221" s="100">
        <v>4218</v>
      </c>
      <c r="I4221" s="103" t="s">
        <v>78</v>
      </c>
      <c r="J4221" s="85">
        <f t="shared" si="131"/>
        <v>4218</v>
      </c>
      <c r="K4221" s="85">
        <f t="shared" si="130"/>
        <v>0</v>
      </c>
    </row>
    <row r="4222" spans="1:11" ht="15.75">
      <c r="A4222" s="100">
        <v>4219</v>
      </c>
      <c r="I4222" s="103" t="s">
        <v>78</v>
      </c>
      <c r="J4222" s="85">
        <f t="shared" si="131"/>
        <v>4219</v>
      </c>
      <c r="K4222" s="85">
        <f t="shared" si="130"/>
        <v>0</v>
      </c>
    </row>
    <row r="4223" spans="1:11" ht="15.75">
      <c r="A4223" s="100">
        <v>4220</v>
      </c>
      <c r="I4223" s="103" t="s">
        <v>78</v>
      </c>
      <c r="J4223" s="85">
        <f t="shared" si="131"/>
        <v>4220</v>
      </c>
      <c r="K4223" s="85">
        <f t="shared" si="130"/>
        <v>0</v>
      </c>
    </row>
    <row r="4224" spans="1:11" ht="15.75">
      <c r="A4224" s="100">
        <v>4221</v>
      </c>
      <c r="I4224" s="103" t="s">
        <v>78</v>
      </c>
      <c r="J4224" s="85">
        <f t="shared" si="131"/>
        <v>4221</v>
      </c>
      <c r="K4224" s="85">
        <f t="shared" si="130"/>
        <v>0</v>
      </c>
    </row>
    <row r="4225" spans="1:11" ht="15.75">
      <c r="A4225" s="100">
        <v>4222</v>
      </c>
      <c r="I4225" s="103" t="s">
        <v>78</v>
      </c>
      <c r="J4225" s="85">
        <f t="shared" si="131"/>
        <v>4222</v>
      </c>
      <c r="K4225" s="85">
        <f t="shared" si="130"/>
        <v>0</v>
      </c>
    </row>
    <row r="4226" spans="1:11" ht="15.75">
      <c r="A4226" s="100">
        <v>4223</v>
      </c>
      <c r="I4226" s="103" t="s">
        <v>78</v>
      </c>
      <c r="J4226" s="85">
        <f t="shared" si="131"/>
        <v>4223</v>
      </c>
      <c r="K4226" s="85">
        <f t="shared" si="130"/>
        <v>0</v>
      </c>
    </row>
    <row r="4227" spans="1:11" ht="15.75">
      <c r="A4227" s="100">
        <v>4224</v>
      </c>
      <c r="I4227" s="103" t="s">
        <v>78</v>
      </c>
      <c r="J4227" s="85">
        <f t="shared" si="131"/>
        <v>4224</v>
      </c>
      <c r="K4227" s="85">
        <f t="shared" si="130"/>
        <v>0</v>
      </c>
    </row>
    <row r="4228" spans="1:11" ht="15.75">
      <c r="A4228" s="100">
        <v>4225</v>
      </c>
      <c r="I4228" s="103" t="s">
        <v>78</v>
      </c>
      <c r="J4228" s="85">
        <f t="shared" si="131"/>
        <v>4225</v>
      </c>
      <c r="K4228" s="85">
        <f t="shared" ref="K4228:K4291" si="132">COUNTIF($D$4:$D$889,D4228)</f>
        <v>0</v>
      </c>
    </row>
    <row r="4229" spans="1:11" ht="15.75">
      <c r="A4229" s="100">
        <v>4226</v>
      </c>
      <c r="I4229" s="103" t="s">
        <v>78</v>
      </c>
      <c r="J4229" s="85">
        <f t="shared" ref="J4229:J4292" si="133">IF(H4229&lt;&gt;H4228,1,J4228+1)</f>
        <v>4226</v>
      </c>
      <c r="K4229" s="85">
        <f t="shared" si="132"/>
        <v>0</v>
      </c>
    </row>
    <row r="4230" spans="1:11" ht="15.75">
      <c r="A4230" s="100">
        <v>4227</v>
      </c>
      <c r="I4230" s="103" t="s">
        <v>78</v>
      </c>
      <c r="J4230" s="85">
        <f t="shared" si="133"/>
        <v>4227</v>
      </c>
      <c r="K4230" s="85">
        <f t="shared" si="132"/>
        <v>0</v>
      </c>
    </row>
    <row r="4231" spans="1:11" ht="15.75">
      <c r="A4231" s="100">
        <v>4228</v>
      </c>
      <c r="I4231" s="103" t="s">
        <v>78</v>
      </c>
      <c r="J4231" s="85">
        <f t="shared" si="133"/>
        <v>4228</v>
      </c>
      <c r="K4231" s="85">
        <f t="shared" si="132"/>
        <v>0</v>
      </c>
    </row>
    <row r="4232" spans="1:11" ht="15.75">
      <c r="A4232" s="100">
        <v>4229</v>
      </c>
      <c r="I4232" s="103" t="s">
        <v>78</v>
      </c>
      <c r="J4232" s="85">
        <f t="shared" si="133"/>
        <v>4229</v>
      </c>
      <c r="K4232" s="85">
        <f t="shared" si="132"/>
        <v>0</v>
      </c>
    </row>
    <row r="4233" spans="1:11" ht="15.75">
      <c r="A4233" s="100">
        <v>4230</v>
      </c>
      <c r="I4233" s="103" t="s">
        <v>78</v>
      </c>
      <c r="J4233" s="85">
        <f t="shared" si="133"/>
        <v>4230</v>
      </c>
      <c r="K4233" s="85">
        <f t="shared" si="132"/>
        <v>0</v>
      </c>
    </row>
    <row r="4234" spans="1:11" ht="15.75">
      <c r="A4234" s="100">
        <v>4231</v>
      </c>
      <c r="I4234" s="103" t="s">
        <v>78</v>
      </c>
      <c r="J4234" s="85">
        <f t="shared" si="133"/>
        <v>4231</v>
      </c>
      <c r="K4234" s="85">
        <f t="shared" si="132"/>
        <v>0</v>
      </c>
    </row>
    <row r="4235" spans="1:11" ht="15.75">
      <c r="A4235" s="100">
        <v>4232</v>
      </c>
      <c r="I4235" s="103" t="s">
        <v>78</v>
      </c>
      <c r="J4235" s="85">
        <f t="shared" si="133"/>
        <v>4232</v>
      </c>
      <c r="K4235" s="85">
        <f t="shared" si="132"/>
        <v>0</v>
      </c>
    </row>
    <row r="4236" spans="1:11" ht="15.75">
      <c r="A4236" s="100">
        <v>4233</v>
      </c>
      <c r="I4236" s="103" t="s">
        <v>78</v>
      </c>
      <c r="J4236" s="85">
        <f t="shared" si="133"/>
        <v>4233</v>
      </c>
      <c r="K4236" s="85">
        <f t="shared" si="132"/>
        <v>0</v>
      </c>
    </row>
    <row r="4237" spans="1:11" ht="15.75">
      <c r="A4237" s="100">
        <v>4234</v>
      </c>
      <c r="I4237" s="103" t="s">
        <v>78</v>
      </c>
      <c r="J4237" s="85">
        <f t="shared" si="133"/>
        <v>4234</v>
      </c>
      <c r="K4237" s="85">
        <f t="shared" si="132"/>
        <v>0</v>
      </c>
    </row>
    <row r="4238" spans="1:11" ht="15.75">
      <c r="A4238" s="100">
        <v>4235</v>
      </c>
      <c r="I4238" s="103" t="s">
        <v>78</v>
      </c>
      <c r="J4238" s="85">
        <f t="shared" si="133"/>
        <v>4235</v>
      </c>
      <c r="K4238" s="85">
        <f t="shared" si="132"/>
        <v>0</v>
      </c>
    </row>
    <row r="4239" spans="1:11" ht="15.75">
      <c r="A4239" s="100">
        <v>4236</v>
      </c>
      <c r="I4239" s="103" t="s">
        <v>78</v>
      </c>
      <c r="J4239" s="85">
        <f t="shared" si="133"/>
        <v>4236</v>
      </c>
      <c r="K4239" s="85">
        <f t="shared" si="132"/>
        <v>0</v>
      </c>
    </row>
    <row r="4240" spans="1:11" ht="15.75">
      <c r="A4240" s="100">
        <v>4237</v>
      </c>
      <c r="I4240" s="103" t="s">
        <v>78</v>
      </c>
      <c r="J4240" s="85">
        <f t="shared" si="133"/>
        <v>4237</v>
      </c>
      <c r="K4240" s="85">
        <f t="shared" si="132"/>
        <v>0</v>
      </c>
    </row>
    <row r="4241" spans="1:11" ht="15.75">
      <c r="A4241" s="100">
        <v>4238</v>
      </c>
      <c r="I4241" s="103" t="s">
        <v>78</v>
      </c>
      <c r="J4241" s="85">
        <f t="shared" si="133"/>
        <v>4238</v>
      </c>
      <c r="K4241" s="85">
        <f t="shared" si="132"/>
        <v>0</v>
      </c>
    </row>
    <row r="4242" spans="1:11" ht="15.75">
      <c r="A4242" s="100">
        <v>4239</v>
      </c>
      <c r="I4242" s="103" t="s">
        <v>78</v>
      </c>
      <c r="J4242" s="85">
        <f t="shared" si="133"/>
        <v>4239</v>
      </c>
      <c r="K4242" s="85">
        <f t="shared" si="132"/>
        <v>0</v>
      </c>
    </row>
    <row r="4243" spans="1:11" ht="15.75">
      <c r="A4243" s="100">
        <v>4240</v>
      </c>
      <c r="I4243" s="103" t="s">
        <v>78</v>
      </c>
      <c r="J4243" s="85">
        <f t="shared" si="133"/>
        <v>4240</v>
      </c>
      <c r="K4243" s="85">
        <f t="shared" si="132"/>
        <v>0</v>
      </c>
    </row>
    <row r="4244" spans="1:11" ht="15.75">
      <c r="A4244" s="100">
        <v>4241</v>
      </c>
      <c r="I4244" s="103" t="s">
        <v>78</v>
      </c>
      <c r="J4244" s="85">
        <f t="shared" si="133"/>
        <v>4241</v>
      </c>
      <c r="K4244" s="85">
        <f t="shared" si="132"/>
        <v>0</v>
      </c>
    </row>
    <row r="4245" spans="1:11" ht="15.75">
      <c r="A4245" s="100">
        <v>4242</v>
      </c>
      <c r="I4245" s="103" t="s">
        <v>78</v>
      </c>
      <c r="J4245" s="85">
        <f t="shared" si="133"/>
        <v>4242</v>
      </c>
      <c r="K4245" s="85">
        <f t="shared" si="132"/>
        <v>0</v>
      </c>
    </row>
    <row r="4246" spans="1:11" ht="15.75">
      <c r="A4246" s="100">
        <v>4243</v>
      </c>
      <c r="I4246" s="103" t="s">
        <v>78</v>
      </c>
      <c r="J4246" s="85">
        <f t="shared" si="133"/>
        <v>4243</v>
      </c>
      <c r="K4246" s="85">
        <f t="shared" si="132"/>
        <v>0</v>
      </c>
    </row>
    <row r="4247" spans="1:11" ht="15.75">
      <c r="A4247" s="100">
        <v>4244</v>
      </c>
      <c r="I4247" s="103" t="s">
        <v>78</v>
      </c>
      <c r="J4247" s="85">
        <f t="shared" si="133"/>
        <v>4244</v>
      </c>
      <c r="K4247" s="85">
        <f t="shared" si="132"/>
        <v>0</v>
      </c>
    </row>
    <row r="4248" spans="1:11" ht="15.75">
      <c r="A4248" s="100">
        <v>4245</v>
      </c>
      <c r="I4248" s="103" t="s">
        <v>78</v>
      </c>
      <c r="J4248" s="85">
        <f t="shared" si="133"/>
        <v>4245</v>
      </c>
      <c r="K4248" s="85">
        <f t="shared" si="132"/>
        <v>0</v>
      </c>
    </row>
    <row r="4249" spans="1:11" ht="15.75">
      <c r="A4249" s="100">
        <v>4246</v>
      </c>
      <c r="I4249" s="103" t="s">
        <v>78</v>
      </c>
      <c r="J4249" s="85">
        <f t="shared" si="133"/>
        <v>4246</v>
      </c>
      <c r="K4249" s="85">
        <f t="shared" si="132"/>
        <v>0</v>
      </c>
    </row>
    <row r="4250" spans="1:11" ht="15.75">
      <c r="A4250" s="100">
        <v>4247</v>
      </c>
      <c r="I4250" s="103" t="s">
        <v>78</v>
      </c>
      <c r="J4250" s="85">
        <f t="shared" si="133"/>
        <v>4247</v>
      </c>
      <c r="K4250" s="85">
        <f t="shared" si="132"/>
        <v>0</v>
      </c>
    </row>
    <row r="4251" spans="1:11" ht="15.75">
      <c r="A4251" s="100">
        <v>4248</v>
      </c>
      <c r="I4251" s="103" t="s">
        <v>78</v>
      </c>
      <c r="J4251" s="85">
        <f t="shared" si="133"/>
        <v>4248</v>
      </c>
      <c r="K4251" s="85">
        <f t="shared" si="132"/>
        <v>0</v>
      </c>
    </row>
    <row r="4252" spans="1:11" ht="15.75">
      <c r="A4252" s="100">
        <v>4249</v>
      </c>
      <c r="I4252" s="103" t="s">
        <v>78</v>
      </c>
      <c r="J4252" s="85">
        <f t="shared" si="133"/>
        <v>4249</v>
      </c>
      <c r="K4252" s="85">
        <f t="shared" si="132"/>
        <v>0</v>
      </c>
    </row>
    <row r="4253" spans="1:11" ht="15.75">
      <c r="A4253" s="100">
        <v>4250</v>
      </c>
      <c r="I4253" s="103" t="s">
        <v>78</v>
      </c>
      <c r="J4253" s="85">
        <f t="shared" si="133"/>
        <v>4250</v>
      </c>
      <c r="K4253" s="85">
        <f t="shared" si="132"/>
        <v>0</v>
      </c>
    </row>
    <row r="4254" spans="1:11" ht="15.75">
      <c r="A4254" s="100">
        <v>4251</v>
      </c>
      <c r="I4254" s="103" t="s">
        <v>78</v>
      </c>
      <c r="J4254" s="85">
        <f t="shared" si="133"/>
        <v>4251</v>
      </c>
      <c r="K4254" s="85">
        <f t="shared" si="132"/>
        <v>0</v>
      </c>
    </row>
    <row r="4255" spans="1:11" ht="15.75">
      <c r="A4255" s="100">
        <v>4252</v>
      </c>
      <c r="I4255" s="103" t="s">
        <v>78</v>
      </c>
      <c r="J4255" s="85">
        <f t="shared" si="133"/>
        <v>4252</v>
      </c>
      <c r="K4255" s="85">
        <f t="shared" si="132"/>
        <v>0</v>
      </c>
    </row>
    <row r="4256" spans="1:11" ht="15.75">
      <c r="A4256" s="100">
        <v>4253</v>
      </c>
      <c r="I4256" s="103" t="s">
        <v>78</v>
      </c>
      <c r="J4256" s="85">
        <f t="shared" si="133"/>
        <v>4253</v>
      </c>
      <c r="K4256" s="85">
        <f t="shared" si="132"/>
        <v>0</v>
      </c>
    </row>
    <row r="4257" spans="1:11" ht="15.75">
      <c r="A4257" s="100">
        <v>4254</v>
      </c>
      <c r="I4257" s="103" t="s">
        <v>78</v>
      </c>
      <c r="J4257" s="85">
        <f t="shared" si="133"/>
        <v>4254</v>
      </c>
      <c r="K4257" s="85">
        <f t="shared" si="132"/>
        <v>0</v>
      </c>
    </row>
    <row r="4258" spans="1:11" ht="15.75">
      <c r="A4258" s="100">
        <v>4255</v>
      </c>
      <c r="I4258" s="103" t="s">
        <v>78</v>
      </c>
      <c r="J4258" s="85">
        <f t="shared" si="133"/>
        <v>4255</v>
      </c>
      <c r="K4258" s="85">
        <f t="shared" si="132"/>
        <v>0</v>
      </c>
    </row>
    <row r="4259" spans="1:11" ht="15.75">
      <c r="A4259" s="100">
        <v>4256</v>
      </c>
      <c r="I4259" s="103" t="s">
        <v>78</v>
      </c>
      <c r="J4259" s="85">
        <f t="shared" si="133"/>
        <v>4256</v>
      </c>
      <c r="K4259" s="85">
        <f t="shared" si="132"/>
        <v>0</v>
      </c>
    </row>
    <row r="4260" spans="1:11" ht="15.75">
      <c r="A4260" s="100">
        <v>4257</v>
      </c>
      <c r="I4260" s="103" t="s">
        <v>78</v>
      </c>
      <c r="J4260" s="85">
        <f t="shared" si="133"/>
        <v>4257</v>
      </c>
      <c r="K4260" s="85">
        <f t="shared" si="132"/>
        <v>0</v>
      </c>
    </row>
    <row r="4261" spans="1:11" ht="15.75">
      <c r="A4261" s="100">
        <v>4258</v>
      </c>
      <c r="I4261" s="103" t="s">
        <v>78</v>
      </c>
      <c r="J4261" s="85">
        <f t="shared" si="133"/>
        <v>4258</v>
      </c>
      <c r="K4261" s="85">
        <f t="shared" si="132"/>
        <v>0</v>
      </c>
    </row>
    <row r="4262" spans="1:11" ht="15.75">
      <c r="A4262" s="100">
        <v>4259</v>
      </c>
      <c r="I4262" s="103" t="s">
        <v>78</v>
      </c>
      <c r="J4262" s="85">
        <f t="shared" si="133"/>
        <v>4259</v>
      </c>
      <c r="K4262" s="85">
        <f t="shared" si="132"/>
        <v>0</v>
      </c>
    </row>
    <row r="4263" spans="1:11" ht="15.75">
      <c r="A4263" s="100">
        <v>4260</v>
      </c>
      <c r="I4263" s="103" t="s">
        <v>78</v>
      </c>
      <c r="J4263" s="85">
        <f t="shared" si="133"/>
        <v>4260</v>
      </c>
      <c r="K4263" s="85">
        <f t="shared" si="132"/>
        <v>0</v>
      </c>
    </row>
    <row r="4264" spans="1:11" ht="15.75">
      <c r="A4264" s="100">
        <v>4261</v>
      </c>
      <c r="I4264" s="103" t="s">
        <v>78</v>
      </c>
      <c r="J4264" s="85">
        <f t="shared" si="133"/>
        <v>4261</v>
      </c>
      <c r="K4264" s="85">
        <f t="shared" si="132"/>
        <v>0</v>
      </c>
    </row>
    <row r="4265" spans="1:11" ht="15.75">
      <c r="A4265" s="100">
        <v>4262</v>
      </c>
      <c r="I4265" s="103" t="s">
        <v>78</v>
      </c>
      <c r="J4265" s="85">
        <f t="shared" si="133"/>
        <v>4262</v>
      </c>
      <c r="K4265" s="85">
        <f t="shared" si="132"/>
        <v>0</v>
      </c>
    </row>
    <row r="4266" spans="1:11" ht="15.75">
      <c r="A4266" s="100">
        <v>4263</v>
      </c>
      <c r="I4266" s="103" t="s">
        <v>78</v>
      </c>
      <c r="J4266" s="85">
        <f t="shared" si="133"/>
        <v>4263</v>
      </c>
      <c r="K4266" s="85">
        <f t="shared" si="132"/>
        <v>0</v>
      </c>
    </row>
    <row r="4267" spans="1:11" ht="15.75">
      <c r="A4267" s="100">
        <v>4264</v>
      </c>
      <c r="I4267" s="103" t="s">
        <v>78</v>
      </c>
      <c r="J4267" s="85">
        <f t="shared" si="133"/>
        <v>4264</v>
      </c>
      <c r="K4267" s="85">
        <f t="shared" si="132"/>
        <v>0</v>
      </c>
    </row>
    <row r="4268" spans="1:11" ht="15.75">
      <c r="A4268" s="100">
        <v>4265</v>
      </c>
      <c r="I4268" s="103" t="s">
        <v>78</v>
      </c>
      <c r="J4268" s="85">
        <f t="shared" si="133"/>
        <v>4265</v>
      </c>
      <c r="K4268" s="85">
        <f t="shared" si="132"/>
        <v>0</v>
      </c>
    </row>
    <row r="4269" spans="1:11" ht="15.75">
      <c r="A4269" s="100">
        <v>4266</v>
      </c>
      <c r="I4269" s="103" t="s">
        <v>78</v>
      </c>
      <c r="J4269" s="85">
        <f t="shared" si="133"/>
        <v>4266</v>
      </c>
      <c r="K4269" s="85">
        <f t="shared" si="132"/>
        <v>0</v>
      </c>
    </row>
    <row r="4270" spans="1:11" ht="15.75">
      <c r="A4270" s="100">
        <v>4267</v>
      </c>
      <c r="I4270" s="103" t="s">
        <v>78</v>
      </c>
      <c r="J4270" s="85">
        <f t="shared" si="133"/>
        <v>4267</v>
      </c>
      <c r="K4270" s="85">
        <f t="shared" si="132"/>
        <v>0</v>
      </c>
    </row>
    <row r="4271" spans="1:11" ht="15.75">
      <c r="A4271" s="100">
        <v>4268</v>
      </c>
      <c r="I4271" s="103" t="s">
        <v>78</v>
      </c>
      <c r="J4271" s="85">
        <f t="shared" si="133"/>
        <v>4268</v>
      </c>
      <c r="K4271" s="85">
        <f t="shared" si="132"/>
        <v>0</v>
      </c>
    </row>
    <row r="4272" spans="1:11" ht="15.75">
      <c r="A4272" s="100">
        <v>4269</v>
      </c>
      <c r="I4272" s="103" t="s">
        <v>78</v>
      </c>
      <c r="J4272" s="85">
        <f t="shared" si="133"/>
        <v>4269</v>
      </c>
      <c r="K4272" s="85">
        <f t="shared" si="132"/>
        <v>0</v>
      </c>
    </row>
    <row r="4273" spans="1:11" ht="15.75">
      <c r="A4273" s="100">
        <v>4270</v>
      </c>
      <c r="I4273" s="103" t="s">
        <v>78</v>
      </c>
      <c r="J4273" s="85">
        <f t="shared" si="133"/>
        <v>4270</v>
      </c>
      <c r="K4273" s="85">
        <f t="shared" si="132"/>
        <v>0</v>
      </c>
    </row>
    <row r="4274" spans="1:11" ht="15.75">
      <c r="A4274" s="100">
        <v>4271</v>
      </c>
      <c r="I4274" s="103" t="s">
        <v>78</v>
      </c>
      <c r="J4274" s="85">
        <f t="shared" si="133"/>
        <v>4271</v>
      </c>
      <c r="K4274" s="85">
        <f t="shared" si="132"/>
        <v>0</v>
      </c>
    </row>
    <row r="4275" spans="1:11" ht="15.75">
      <c r="A4275" s="100">
        <v>4272</v>
      </c>
      <c r="I4275" s="103" t="s">
        <v>78</v>
      </c>
      <c r="J4275" s="85">
        <f t="shared" si="133"/>
        <v>4272</v>
      </c>
      <c r="K4275" s="85">
        <f t="shared" si="132"/>
        <v>0</v>
      </c>
    </row>
    <row r="4276" spans="1:11" ht="15.75">
      <c r="A4276" s="100">
        <v>4273</v>
      </c>
      <c r="I4276" s="103" t="s">
        <v>78</v>
      </c>
      <c r="J4276" s="85">
        <f t="shared" si="133"/>
        <v>4273</v>
      </c>
      <c r="K4276" s="85">
        <f t="shared" si="132"/>
        <v>0</v>
      </c>
    </row>
    <row r="4277" spans="1:11" ht="15.75">
      <c r="A4277" s="100">
        <v>4274</v>
      </c>
      <c r="I4277" s="103" t="s">
        <v>78</v>
      </c>
      <c r="J4277" s="85">
        <f t="shared" si="133"/>
        <v>4274</v>
      </c>
      <c r="K4277" s="85">
        <f t="shared" si="132"/>
        <v>0</v>
      </c>
    </row>
    <row r="4278" spans="1:11" ht="15.75">
      <c r="A4278" s="100">
        <v>4275</v>
      </c>
      <c r="I4278" s="103" t="s">
        <v>78</v>
      </c>
      <c r="J4278" s="85">
        <f t="shared" si="133"/>
        <v>4275</v>
      </c>
      <c r="K4278" s="85">
        <f t="shared" si="132"/>
        <v>0</v>
      </c>
    </row>
    <row r="4279" spans="1:11" ht="15.75">
      <c r="A4279" s="100">
        <v>4276</v>
      </c>
      <c r="I4279" s="103" t="s">
        <v>78</v>
      </c>
      <c r="J4279" s="85">
        <f t="shared" si="133"/>
        <v>4276</v>
      </c>
      <c r="K4279" s="85">
        <f t="shared" si="132"/>
        <v>0</v>
      </c>
    </row>
    <row r="4280" spans="1:11" ht="15.75">
      <c r="A4280" s="100">
        <v>4277</v>
      </c>
      <c r="I4280" s="103" t="s">
        <v>78</v>
      </c>
      <c r="J4280" s="85">
        <f t="shared" si="133"/>
        <v>4277</v>
      </c>
      <c r="K4280" s="85">
        <f t="shared" si="132"/>
        <v>0</v>
      </c>
    </row>
    <row r="4281" spans="1:11" ht="15.75">
      <c r="A4281" s="100">
        <v>4278</v>
      </c>
      <c r="I4281" s="103" t="s">
        <v>78</v>
      </c>
      <c r="J4281" s="85">
        <f t="shared" si="133"/>
        <v>4278</v>
      </c>
      <c r="K4281" s="85">
        <f t="shared" si="132"/>
        <v>0</v>
      </c>
    </row>
    <row r="4282" spans="1:11" ht="15.75">
      <c r="A4282" s="100">
        <v>4279</v>
      </c>
      <c r="I4282" s="103" t="s">
        <v>78</v>
      </c>
      <c r="J4282" s="85">
        <f t="shared" si="133"/>
        <v>4279</v>
      </c>
      <c r="K4282" s="85">
        <f t="shared" si="132"/>
        <v>0</v>
      </c>
    </row>
    <row r="4283" spans="1:11" ht="15.75">
      <c r="A4283" s="100">
        <v>4280</v>
      </c>
      <c r="I4283" s="103" t="s">
        <v>78</v>
      </c>
      <c r="J4283" s="85">
        <f t="shared" si="133"/>
        <v>4280</v>
      </c>
      <c r="K4283" s="85">
        <f t="shared" si="132"/>
        <v>0</v>
      </c>
    </row>
    <row r="4284" spans="1:11" ht="15.75">
      <c r="A4284" s="100">
        <v>4281</v>
      </c>
      <c r="I4284" s="103" t="s">
        <v>78</v>
      </c>
      <c r="J4284" s="85">
        <f t="shared" si="133"/>
        <v>4281</v>
      </c>
      <c r="K4284" s="85">
        <f t="shared" si="132"/>
        <v>0</v>
      </c>
    </row>
    <row r="4285" spans="1:11" ht="15.75">
      <c r="A4285" s="100">
        <v>4282</v>
      </c>
      <c r="I4285" s="103" t="s">
        <v>78</v>
      </c>
      <c r="J4285" s="85">
        <f t="shared" si="133"/>
        <v>4282</v>
      </c>
      <c r="K4285" s="85">
        <f t="shared" si="132"/>
        <v>0</v>
      </c>
    </row>
    <row r="4286" spans="1:11" ht="15.75">
      <c r="A4286" s="100">
        <v>4283</v>
      </c>
      <c r="I4286" s="103" t="s">
        <v>78</v>
      </c>
      <c r="J4286" s="85">
        <f t="shared" si="133"/>
        <v>4283</v>
      </c>
      <c r="K4286" s="85">
        <f t="shared" si="132"/>
        <v>0</v>
      </c>
    </row>
    <row r="4287" spans="1:11" ht="15.75">
      <c r="A4287" s="100">
        <v>4284</v>
      </c>
      <c r="I4287" s="103" t="s">
        <v>78</v>
      </c>
      <c r="J4287" s="85">
        <f t="shared" si="133"/>
        <v>4284</v>
      </c>
      <c r="K4287" s="85">
        <f t="shared" si="132"/>
        <v>0</v>
      </c>
    </row>
    <row r="4288" spans="1:11" ht="15.75">
      <c r="A4288" s="100">
        <v>4285</v>
      </c>
      <c r="I4288" s="103" t="s">
        <v>78</v>
      </c>
      <c r="J4288" s="85">
        <f t="shared" si="133"/>
        <v>4285</v>
      </c>
      <c r="K4288" s="85">
        <f t="shared" si="132"/>
        <v>0</v>
      </c>
    </row>
    <row r="4289" spans="1:11" ht="15.75">
      <c r="A4289" s="100">
        <v>4286</v>
      </c>
      <c r="I4289" s="103" t="s">
        <v>78</v>
      </c>
      <c r="J4289" s="85">
        <f t="shared" si="133"/>
        <v>4286</v>
      </c>
      <c r="K4289" s="85">
        <f t="shared" si="132"/>
        <v>0</v>
      </c>
    </row>
    <row r="4290" spans="1:11" ht="15.75">
      <c r="A4290" s="100">
        <v>4287</v>
      </c>
      <c r="I4290" s="103" t="s">
        <v>78</v>
      </c>
      <c r="J4290" s="85">
        <f t="shared" si="133"/>
        <v>4287</v>
      </c>
      <c r="K4290" s="85">
        <f t="shared" si="132"/>
        <v>0</v>
      </c>
    </row>
    <row r="4291" spans="1:11" ht="15.75">
      <c r="A4291" s="100">
        <v>4288</v>
      </c>
      <c r="I4291" s="103" t="s">
        <v>78</v>
      </c>
      <c r="J4291" s="85">
        <f t="shared" si="133"/>
        <v>4288</v>
      </c>
      <c r="K4291" s="85">
        <f t="shared" si="132"/>
        <v>0</v>
      </c>
    </row>
    <row r="4292" spans="1:11" ht="15.75">
      <c r="A4292" s="100">
        <v>4289</v>
      </c>
      <c r="I4292" s="103" t="s">
        <v>78</v>
      </c>
      <c r="J4292" s="85">
        <f t="shared" si="133"/>
        <v>4289</v>
      </c>
      <c r="K4292" s="85">
        <f t="shared" ref="K4292:K4355" si="134">COUNTIF($D$4:$D$889,D4292)</f>
        <v>0</v>
      </c>
    </row>
    <row r="4293" spans="1:11" ht="15.75">
      <c r="A4293" s="100">
        <v>4290</v>
      </c>
      <c r="I4293" s="103" t="s">
        <v>78</v>
      </c>
      <c r="J4293" s="85">
        <f t="shared" ref="J4293:J4356" si="135">IF(H4293&lt;&gt;H4292,1,J4292+1)</f>
        <v>4290</v>
      </c>
      <c r="K4293" s="85">
        <f t="shared" si="134"/>
        <v>0</v>
      </c>
    </row>
    <row r="4294" spans="1:11" ht="15.75">
      <c r="A4294" s="100">
        <v>4291</v>
      </c>
      <c r="I4294" s="103" t="s">
        <v>78</v>
      </c>
      <c r="J4294" s="85">
        <f t="shared" si="135"/>
        <v>4291</v>
      </c>
      <c r="K4294" s="85">
        <f t="shared" si="134"/>
        <v>0</v>
      </c>
    </row>
    <row r="4295" spans="1:11" ht="15.75">
      <c r="A4295" s="100">
        <v>4292</v>
      </c>
      <c r="I4295" s="103" t="s">
        <v>78</v>
      </c>
      <c r="J4295" s="85">
        <f t="shared" si="135"/>
        <v>4292</v>
      </c>
      <c r="K4295" s="85">
        <f t="shared" si="134"/>
        <v>0</v>
      </c>
    </row>
    <row r="4296" spans="1:11" ht="15.75">
      <c r="A4296" s="100">
        <v>4293</v>
      </c>
      <c r="I4296" s="103" t="s">
        <v>78</v>
      </c>
      <c r="J4296" s="85">
        <f t="shared" si="135"/>
        <v>4293</v>
      </c>
      <c r="K4296" s="85">
        <f t="shared" si="134"/>
        <v>0</v>
      </c>
    </row>
    <row r="4297" spans="1:11" ht="15.75">
      <c r="A4297" s="100">
        <v>4294</v>
      </c>
      <c r="I4297" s="103" t="s">
        <v>78</v>
      </c>
      <c r="J4297" s="85">
        <f t="shared" si="135"/>
        <v>4294</v>
      </c>
      <c r="K4297" s="85">
        <f t="shared" si="134"/>
        <v>0</v>
      </c>
    </row>
    <row r="4298" spans="1:11" ht="15.75">
      <c r="A4298" s="100">
        <v>4295</v>
      </c>
      <c r="I4298" s="103" t="s">
        <v>78</v>
      </c>
      <c r="J4298" s="85">
        <f t="shared" si="135"/>
        <v>4295</v>
      </c>
      <c r="K4298" s="85">
        <f t="shared" si="134"/>
        <v>0</v>
      </c>
    </row>
    <row r="4299" spans="1:11" ht="15.75">
      <c r="A4299" s="100">
        <v>4296</v>
      </c>
      <c r="I4299" s="103" t="s">
        <v>78</v>
      </c>
      <c r="J4299" s="85">
        <f t="shared" si="135"/>
        <v>4296</v>
      </c>
      <c r="K4299" s="85">
        <f t="shared" si="134"/>
        <v>0</v>
      </c>
    </row>
    <row r="4300" spans="1:11" ht="15.75">
      <c r="A4300" s="100">
        <v>4297</v>
      </c>
      <c r="I4300" s="103" t="s">
        <v>78</v>
      </c>
      <c r="J4300" s="85">
        <f t="shared" si="135"/>
        <v>4297</v>
      </c>
      <c r="K4300" s="85">
        <f t="shared" si="134"/>
        <v>0</v>
      </c>
    </row>
    <row r="4301" spans="1:11" ht="15.75">
      <c r="A4301" s="100">
        <v>4298</v>
      </c>
      <c r="I4301" s="103" t="s">
        <v>78</v>
      </c>
      <c r="J4301" s="85">
        <f t="shared" si="135"/>
        <v>4298</v>
      </c>
      <c r="K4301" s="85">
        <f t="shared" si="134"/>
        <v>0</v>
      </c>
    </row>
    <row r="4302" spans="1:11" ht="15.75">
      <c r="A4302" s="100">
        <v>4299</v>
      </c>
      <c r="I4302" s="103" t="s">
        <v>78</v>
      </c>
      <c r="J4302" s="85">
        <f t="shared" si="135"/>
        <v>4299</v>
      </c>
      <c r="K4302" s="85">
        <f t="shared" si="134"/>
        <v>0</v>
      </c>
    </row>
    <row r="4303" spans="1:11" ht="15.75">
      <c r="A4303" s="100">
        <v>4300</v>
      </c>
      <c r="I4303" s="103" t="s">
        <v>78</v>
      </c>
      <c r="J4303" s="85">
        <f t="shared" si="135"/>
        <v>4300</v>
      </c>
      <c r="K4303" s="85">
        <f t="shared" si="134"/>
        <v>0</v>
      </c>
    </row>
    <row r="4304" spans="1:11" ht="15.75">
      <c r="A4304" s="100">
        <v>4301</v>
      </c>
      <c r="I4304" s="103" t="s">
        <v>78</v>
      </c>
      <c r="J4304" s="85">
        <f t="shared" si="135"/>
        <v>4301</v>
      </c>
      <c r="K4304" s="85">
        <f t="shared" si="134"/>
        <v>0</v>
      </c>
    </row>
    <row r="4305" spans="1:11" ht="15.75">
      <c r="A4305" s="100">
        <v>4302</v>
      </c>
      <c r="I4305" s="103" t="s">
        <v>78</v>
      </c>
      <c r="J4305" s="85">
        <f t="shared" si="135"/>
        <v>4302</v>
      </c>
      <c r="K4305" s="85">
        <f t="shared" si="134"/>
        <v>0</v>
      </c>
    </row>
    <row r="4306" spans="1:11" ht="15.75">
      <c r="A4306" s="100">
        <v>4303</v>
      </c>
      <c r="I4306" s="103" t="s">
        <v>78</v>
      </c>
      <c r="J4306" s="85">
        <f t="shared" si="135"/>
        <v>4303</v>
      </c>
      <c r="K4306" s="85">
        <f t="shared" si="134"/>
        <v>0</v>
      </c>
    </row>
    <row r="4307" spans="1:11" ht="15.75">
      <c r="A4307" s="100">
        <v>4304</v>
      </c>
      <c r="I4307" s="103" t="s">
        <v>78</v>
      </c>
      <c r="J4307" s="85">
        <f t="shared" si="135"/>
        <v>4304</v>
      </c>
      <c r="K4307" s="85">
        <f t="shared" si="134"/>
        <v>0</v>
      </c>
    </row>
    <row r="4308" spans="1:11" ht="15.75">
      <c r="A4308" s="100">
        <v>4305</v>
      </c>
      <c r="I4308" s="103" t="s">
        <v>78</v>
      </c>
      <c r="J4308" s="85">
        <f t="shared" si="135"/>
        <v>4305</v>
      </c>
      <c r="K4308" s="85">
        <f t="shared" si="134"/>
        <v>0</v>
      </c>
    </row>
    <row r="4309" spans="1:11" ht="15.75">
      <c r="A4309" s="100">
        <v>4306</v>
      </c>
      <c r="I4309" s="103" t="s">
        <v>78</v>
      </c>
      <c r="J4309" s="85">
        <f t="shared" si="135"/>
        <v>4306</v>
      </c>
      <c r="K4309" s="85">
        <f t="shared" si="134"/>
        <v>0</v>
      </c>
    </row>
    <row r="4310" spans="1:11" ht="15.75">
      <c r="A4310" s="100">
        <v>4307</v>
      </c>
      <c r="I4310" s="103" t="s">
        <v>78</v>
      </c>
      <c r="J4310" s="85">
        <f t="shared" si="135"/>
        <v>4307</v>
      </c>
      <c r="K4310" s="85">
        <f t="shared" si="134"/>
        <v>0</v>
      </c>
    </row>
    <row r="4311" spans="1:11" ht="15.75">
      <c r="A4311" s="100">
        <v>4308</v>
      </c>
      <c r="I4311" s="103" t="s">
        <v>78</v>
      </c>
      <c r="J4311" s="85">
        <f t="shared" si="135"/>
        <v>4308</v>
      </c>
      <c r="K4311" s="85">
        <f t="shared" si="134"/>
        <v>0</v>
      </c>
    </row>
    <row r="4312" spans="1:11" ht="15.75">
      <c r="A4312" s="100">
        <v>4309</v>
      </c>
      <c r="I4312" s="103" t="s">
        <v>78</v>
      </c>
      <c r="J4312" s="85">
        <f t="shared" si="135"/>
        <v>4309</v>
      </c>
      <c r="K4312" s="85">
        <f t="shared" si="134"/>
        <v>0</v>
      </c>
    </row>
    <row r="4313" spans="1:11" ht="15.75">
      <c r="A4313" s="100">
        <v>4310</v>
      </c>
      <c r="I4313" s="103" t="s">
        <v>78</v>
      </c>
      <c r="J4313" s="85">
        <f t="shared" si="135"/>
        <v>4310</v>
      </c>
      <c r="K4313" s="85">
        <f t="shared" si="134"/>
        <v>0</v>
      </c>
    </row>
    <row r="4314" spans="1:11" ht="15.75">
      <c r="A4314" s="100">
        <v>4311</v>
      </c>
      <c r="I4314" s="103" t="s">
        <v>78</v>
      </c>
      <c r="J4314" s="85">
        <f t="shared" si="135"/>
        <v>4311</v>
      </c>
      <c r="K4314" s="85">
        <f t="shared" si="134"/>
        <v>0</v>
      </c>
    </row>
    <row r="4315" spans="1:11" ht="15.75">
      <c r="A4315" s="100">
        <v>4312</v>
      </c>
      <c r="I4315" s="103" t="s">
        <v>78</v>
      </c>
      <c r="J4315" s="85">
        <f t="shared" si="135"/>
        <v>4312</v>
      </c>
      <c r="K4315" s="85">
        <f t="shared" si="134"/>
        <v>0</v>
      </c>
    </row>
    <row r="4316" spans="1:11" ht="15.75">
      <c r="A4316" s="100">
        <v>4313</v>
      </c>
      <c r="I4316" s="103" t="s">
        <v>78</v>
      </c>
      <c r="J4316" s="85">
        <f t="shared" si="135"/>
        <v>4313</v>
      </c>
      <c r="K4316" s="85">
        <f t="shared" si="134"/>
        <v>0</v>
      </c>
    </row>
    <row r="4317" spans="1:11" ht="15.75">
      <c r="A4317" s="100">
        <v>4314</v>
      </c>
      <c r="I4317" s="103" t="s">
        <v>78</v>
      </c>
      <c r="J4317" s="85">
        <f t="shared" si="135"/>
        <v>4314</v>
      </c>
      <c r="K4317" s="85">
        <f t="shared" si="134"/>
        <v>0</v>
      </c>
    </row>
    <row r="4318" spans="1:11" ht="15.75">
      <c r="A4318" s="100">
        <v>4315</v>
      </c>
      <c r="I4318" s="103" t="s">
        <v>78</v>
      </c>
      <c r="J4318" s="85">
        <f t="shared" si="135"/>
        <v>4315</v>
      </c>
      <c r="K4318" s="85">
        <f t="shared" si="134"/>
        <v>0</v>
      </c>
    </row>
    <row r="4319" spans="1:11" ht="15.75">
      <c r="A4319" s="100">
        <v>4316</v>
      </c>
      <c r="I4319" s="103" t="s">
        <v>78</v>
      </c>
      <c r="J4319" s="85">
        <f t="shared" si="135"/>
        <v>4316</v>
      </c>
      <c r="K4319" s="85">
        <f t="shared" si="134"/>
        <v>0</v>
      </c>
    </row>
    <row r="4320" spans="1:11" ht="15.75">
      <c r="A4320" s="100">
        <v>4317</v>
      </c>
      <c r="I4320" s="103" t="s">
        <v>78</v>
      </c>
      <c r="J4320" s="85">
        <f t="shared" si="135"/>
        <v>4317</v>
      </c>
      <c r="K4320" s="85">
        <f t="shared" si="134"/>
        <v>0</v>
      </c>
    </row>
    <row r="4321" spans="1:11" ht="15.75">
      <c r="A4321" s="100">
        <v>4318</v>
      </c>
      <c r="I4321" s="103" t="s">
        <v>78</v>
      </c>
      <c r="J4321" s="85">
        <f t="shared" si="135"/>
        <v>4318</v>
      </c>
      <c r="K4321" s="85">
        <f t="shared" si="134"/>
        <v>0</v>
      </c>
    </row>
    <row r="4322" spans="1:11" ht="15.75">
      <c r="A4322" s="100">
        <v>4319</v>
      </c>
      <c r="I4322" s="103" t="s">
        <v>78</v>
      </c>
      <c r="J4322" s="85">
        <f t="shared" si="135"/>
        <v>4319</v>
      </c>
      <c r="K4322" s="85">
        <f t="shared" si="134"/>
        <v>0</v>
      </c>
    </row>
    <row r="4323" spans="1:11" ht="15.75">
      <c r="A4323" s="100">
        <v>4320</v>
      </c>
      <c r="I4323" s="103" t="s">
        <v>78</v>
      </c>
      <c r="J4323" s="85">
        <f t="shared" si="135"/>
        <v>4320</v>
      </c>
      <c r="K4323" s="85">
        <f t="shared" si="134"/>
        <v>0</v>
      </c>
    </row>
    <row r="4324" spans="1:11" ht="15.75">
      <c r="A4324" s="100">
        <v>4321</v>
      </c>
      <c r="I4324" s="103" t="s">
        <v>78</v>
      </c>
      <c r="J4324" s="85">
        <f t="shared" si="135"/>
        <v>4321</v>
      </c>
      <c r="K4324" s="85">
        <f t="shared" si="134"/>
        <v>0</v>
      </c>
    </row>
    <row r="4325" spans="1:11" ht="15.75">
      <c r="A4325" s="100">
        <v>4322</v>
      </c>
      <c r="I4325" s="103" t="s">
        <v>78</v>
      </c>
      <c r="J4325" s="85">
        <f t="shared" si="135"/>
        <v>4322</v>
      </c>
      <c r="K4325" s="85">
        <f t="shared" si="134"/>
        <v>0</v>
      </c>
    </row>
    <row r="4326" spans="1:11" ht="15.75">
      <c r="A4326" s="100">
        <v>4323</v>
      </c>
      <c r="I4326" s="103" t="s">
        <v>78</v>
      </c>
      <c r="J4326" s="85">
        <f t="shared" si="135"/>
        <v>4323</v>
      </c>
      <c r="K4326" s="85">
        <f t="shared" si="134"/>
        <v>0</v>
      </c>
    </row>
    <row r="4327" spans="1:11" ht="15.75">
      <c r="A4327" s="100">
        <v>4324</v>
      </c>
      <c r="I4327" s="103" t="s">
        <v>78</v>
      </c>
      <c r="J4327" s="85">
        <f t="shared" si="135"/>
        <v>4324</v>
      </c>
      <c r="K4327" s="85">
        <f t="shared" si="134"/>
        <v>0</v>
      </c>
    </row>
    <row r="4328" spans="1:11" ht="15.75">
      <c r="A4328" s="100">
        <v>4325</v>
      </c>
      <c r="I4328" s="103" t="s">
        <v>78</v>
      </c>
      <c r="J4328" s="85">
        <f t="shared" si="135"/>
        <v>4325</v>
      </c>
      <c r="K4328" s="85">
        <f t="shared" si="134"/>
        <v>0</v>
      </c>
    </row>
    <row r="4329" spans="1:11" ht="15.75">
      <c r="A4329" s="100">
        <v>4326</v>
      </c>
      <c r="I4329" s="103" t="s">
        <v>78</v>
      </c>
      <c r="J4329" s="85">
        <f t="shared" si="135"/>
        <v>4326</v>
      </c>
      <c r="K4329" s="85">
        <f t="shared" si="134"/>
        <v>0</v>
      </c>
    </row>
    <row r="4330" spans="1:11" ht="15.75">
      <c r="A4330" s="100">
        <v>4327</v>
      </c>
      <c r="I4330" s="103" t="s">
        <v>78</v>
      </c>
      <c r="J4330" s="85">
        <f t="shared" si="135"/>
        <v>4327</v>
      </c>
      <c r="K4330" s="85">
        <f t="shared" si="134"/>
        <v>0</v>
      </c>
    </row>
    <row r="4331" spans="1:11" ht="15.75">
      <c r="A4331" s="100">
        <v>4328</v>
      </c>
      <c r="I4331" s="103" t="s">
        <v>78</v>
      </c>
      <c r="J4331" s="85">
        <f t="shared" si="135"/>
        <v>4328</v>
      </c>
      <c r="K4331" s="85">
        <f t="shared" si="134"/>
        <v>0</v>
      </c>
    </row>
    <row r="4332" spans="1:11" ht="15.75">
      <c r="A4332" s="100">
        <v>4329</v>
      </c>
      <c r="I4332" s="103" t="s">
        <v>78</v>
      </c>
      <c r="J4332" s="85">
        <f t="shared" si="135"/>
        <v>4329</v>
      </c>
      <c r="K4332" s="85">
        <f t="shared" si="134"/>
        <v>0</v>
      </c>
    </row>
    <row r="4333" spans="1:11" ht="15.75">
      <c r="A4333" s="100">
        <v>4330</v>
      </c>
      <c r="I4333" s="103" t="s">
        <v>78</v>
      </c>
      <c r="J4333" s="85">
        <f t="shared" si="135"/>
        <v>4330</v>
      </c>
      <c r="K4333" s="85">
        <f t="shared" si="134"/>
        <v>0</v>
      </c>
    </row>
    <row r="4334" spans="1:11" ht="15.75">
      <c r="A4334" s="100">
        <v>4331</v>
      </c>
      <c r="I4334" s="103" t="s">
        <v>78</v>
      </c>
      <c r="J4334" s="85">
        <f t="shared" si="135"/>
        <v>4331</v>
      </c>
      <c r="K4334" s="85">
        <f t="shared" si="134"/>
        <v>0</v>
      </c>
    </row>
    <row r="4335" spans="1:11" ht="15.75">
      <c r="A4335" s="100">
        <v>4332</v>
      </c>
      <c r="I4335" s="103" t="s">
        <v>78</v>
      </c>
      <c r="J4335" s="85">
        <f t="shared" si="135"/>
        <v>4332</v>
      </c>
      <c r="K4335" s="85">
        <f t="shared" si="134"/>
        <v>0</v>
      </c>
    </row>
    <row r="4336" spans="1:11" ht="15.75">
      <c r="A4336" s="100">
        <v>4333</v>
      </c>
      <c r="I4336" s="103" t="s">
        <v>78</v>
      </c>
      <c r="J4336" s="85">
        <f t="shared" si="135"/>
        <v>4333</v>
      </c>
      <c r="K4336" s="85">
        <f t="shared" si="134"/>
        <v>0</v>
      </c>
    </row>
    <row r="4337" spans="1:11" ht="15.75">
      <c r="A4337" s="100">
        <v>4334</v>
      </c>
      <c r="I4337" s="103" t="s">
        <v>78</v>
      </c>
      <c r="J4337" s="85">
        <f t="shared" si="135"/>
        <v>4334</v>
      </c>
      <c r="K4337" s="85">
        <f t="shared" si="134"/>
        <v>0</v>
      </c>
    </row>
    <row r="4338" spans="1:11" ht="15.75">
      <c r="A4338" s="100">
        <v>4335</v>
      </c>
      <c r="I4338" s="103" t="s">
        <v>78</v>
      </c>
      <c r="J4338" s="85">
        <f t="shared" si="135"/>
        <v>4335</v>
      </c>
      <c r="K4338" s="85">
        <f t="shared" si="134"/>
        <v>0</v>
      </c>
    </row>
    <row r="4339" spans="1:11" ht="15.75">
      <c r="A4339" s="100">
        <v>4336</v>
      </c>
      <c r="I4339" s="103" t="s">
        <v>78</v>
      </c>
      <c r="J4339" s="85">
        <f t="shared" si="135"/>
        <v>4336</v>
      </c>
      <c r="K4339" s="85">
        <f t="shared" si="134"/>
        <v>0</v>
      </c>
    </row>
    <row r="4340" spans="1:11" ht="15.75">
      <c r="A4340" s="100">
        <v>4337</v>
      </c>
      <c r="I4340" s="103" t="s">
        <v>78</v>
      </c>
      <c r="J4340" s="85">
        <f t="shared" si="135"/>
        <v>4337</v>
      </c>
      <c r="K4340" s="85">
        <f t="shared" si="134"/>
        <v>0</v>
      </c>
    </row>
    <row r="4341" spans="1:11" ht="15.75">
      <c r="A4341" s="100">
        <v>4338</v>
      </c>
      <c r="I4341" s="103" t="s">
        <v>78</v>
      </c>
      <c r="J4341" s="85">
        <f t="shared" si="135"/>
        <v>4338</v>
      </c>
      <c r="K4341" s="85">
        <f t="shared" si="134"/>
        <v>0</v>
      </c>
    </row>
    <row r="4342" spans="1:11" ht="15.75">
      <c r="A4342" s="100">
        <v>4339</v>
      </c>
      <c r="I4342" s="103" t="s">
        <v>78</v>
      </c>
      <c r="J4342" s="85">
        <f t="shared" si="135"/>
        <v>4339</v>
      </c>
      <c r="K4342" s="85">
        <f t="shared" si="134"/>
        <v>0</v>
      </c>
    </row>
    <row r="4343" spans="1:11" ht="15.75">
      <c r="A4343" s="100">
        <v>4340</v>
      </c>
      <c r="I4343" s="103" t="s">
        <v>78</v>
      </c>
      <c r="J4343" s="85">
        <f t="shared" si="135"/>
        <v>4340</v>
      </c>
      <c r="K4343" s="85">
        <f t="shared" si="134"/>
        <v>0</v>
      </c>
    </row>
    <row r="4344" spans="1:11" ht="15.75">
      <c r="A4344" s="100">
        <v>4341</v>
      </c>
      <c r="I4344" s="103" t="s">
        <v>78</v>
      </c>
      <c r="J4344" s="85">
        <f t="shared" si="135"/>
        <v>4341</v>
      </c>
      <c r="K4344" s="85">
        <f t="shared" si="134"/>
        <v>0</v>
      </c>
    </row>
    <row r="4345" spans="1:11" ht="15.75">
      <c r="A4345" s="100">
        <v>4342</v>
      </c>
      <c r="I4345" s="103" t="s">
        <v>78</v>
      </c>
      <c r="J4345" s="85">
        <f t="shared" si="135"/>
        <v>4342</v>
      </c>
      <c r="K4345" s="85">
        <f t="shared" si="134"/>
        <v>0</v>
      </c>
    </row>
    <row r="4346" spans="1:11" ht="15.75">
      <c r="A4346" s="100">
        <v>4343</v>
      </c>
      <c r="I4346" s="103" t="s">
        <v>78</v>
      </c>
      <c r="J4346" s="85">
        <f t="shared" si="135"/>
        <v>4343</v>
      </c>
      <c r="K4346" s="85">
        <f t="shared" si="134"/>
        <v>0</v>
      </c>
    </row>
    <row r="4347" spans="1:11" ht="15.75">
      <c r="A4347" s="100">
        <v>4344</v>
      </c>
      <c r="I4347" s="103" t="s">
        <v>78</v>
      </c>
      <c r="J4347" s="85">
        <f t="shared" si="135"/>
        <v>4344</v>
      </c>
      <c r="K4347" s="85">
        <f t="shared" si="134"/>
        <v>0</v>
      </c>
    </row>
    <row r="4348" spans="1:11" ht="15.75">
      <c r="A4348" s="100">
        <v>4345</v>
      </c>
      <c r="I4348" s="103" t="s">
        <v>78</v>
      </c>
      <c r="J4348" s="85">
        <f t="shared" si="135"/>
        <v>4345</v>
      </c>
      <c r="K4348" s="85">
        <f t="shared" si="134"/>
        <v>0</v>
      </c>
    </row>
    <row r="4349" spans="1:11" ht="15.75">
      <c r="A4349" s="100">
        <v>4346</v>
      </c>
      <c r="I4349" s="103" t="s">
        <v>78</v>
      </c>
      <c r="J4349" s="85">
        <f t="shared" si="135"/>
        <v>4346</v>
      </c>
      <c r="K4349" s="85">
        <f t="shared" si="134"/>
        <v>0</v>
      </c>
    </row>
    <row r="4350" spans="1:11" ht="15.75">
      <c r="A4350" s="100">
        <v>4347</v>
      </c>
      <c r="I4350" s="103" t="s">
        <v>78</v>
      </c>
      <c r="J4350" s="85">
        <f t="shared" si="135"/>
        <v>4347</v>
      </c>
      <c r="K4350" s="85">
        <f t="shared" si="134"/>
        <v>0</v>
      </c>
    </row>
    <row r="4351" spans="1:11" ht="15.75">
      <c r="A4351" s="100">
        <v>4348</v>
      </c>
      <c r="I4351" s="103" t="s">
        <v>78</v>
      </c>
      <c r="J4351" s="85">
        <f t="shared" si="135"/>
        <v>4348</v>
      </c>
      <c r="K4351" s="85">
        <f t="shared" si="134"/>
        <v>0</v>
      </c>
    </row>
    <row r="4352" spans="1:11" ht="15.75">
      <c r="A4352" s="100">
        <v>4349</v>
      </c>
      <c r="I4352" s="103" t="s">
        <v>78</v>
      </c>
      <c r="J4352" s="85">
        <f t="shared" si="135"/>
        <v>4349</v>
      </c>
      <c r="K4352" s="85">
        <f t="shared" si="134"/>
        <v>0</v>
      </c>
    </row>
    <row r="4353" spans="1:11" ht="15.75">
      <c r="A4353" s="100">
        <v>4350</v>
      </c>
      <c r="I4353" s="103" t="s">
        <v>78</v>
      </c>
      <c r="J4353" s="85">
        <f t="shared" si="135"/>
        <v>4350</v>
      </c>
      <c r="K4353" s="85">
        <f t="shared" si="134"/>
        <v>0</v>
      </c>
    </row>
    <row r="4354" spans="1:11" ht="15.75">
      <c r="A4354" s="100">
        <v>4351</v>
      </c>
      <c r="I4354" s="103" t="s">
        <v>78</v>
      </c>
      <c r="J4354" s="85">
        <f t="shared" si="135"/>
        <v>4351</v>
      </c>
      <c r="K4354" s="85">
        <f t="shared" si="134"/>
        <v>0</v>
      </c>
    </row>
    <row r="4355" spans="1:11" ht="15.75">
      <c r="A4355" s="100">
        <v>4352</v>
      </c>
      <c r="I4355" s="103" t="s">
        <v>78</v>
      </c>
      <c r="J4355" s="85">
        <f t="shared" si="135"/>
        <v>4352</v>
      </c>
      <c r="K4355" s="85">
        <f t="shared" si="134"/>
        <v>0</v>
      </c>
    </row>
    <row r="4356" spans="1:11" ht="15.75">
      <c r="A4356" s="100">
        <v>4353</v>
      </c>
      <c r="I4356" s="103" t="s">
        <v>78</v>
      </c>
      <c r="J4356" s="85">
        <f t="shared" si="135"/>
        <v>4353</v>
      </c>
      <c r="K4356" s="85">
        <f t="shared" ref="K4356:K4419" si="136">COUNTIF($D$4:$D$889,D4356)</f>
        <v>0</v>
      </c>
    </row>
    <row r="4357" spans="1:11" ht="15.75">
      <c r="A4357" s="100">
        <v>4354</v>
      </c>
      <c r="I4357" s="103" t="s">
        <v>78</v>
      </c>
      <c r="J4357" s="85">
        <f t="shared" ref="J4357:J4420" si="137">IF(H4357&lt;&gt;H4356,1,J4356+1)</f>
        <v>4354</v>
      </c>
      <c r="K4357" s="85">
        <f t="shared" si="136"/>
        <v>0</v>
      </c>
    </row>
    <row r="4358" spans="1:11" ht="15.75">
      <c r="A4358" s="100">
        <v>4355</v>
      </c>
      <c r="I4358" s="103" t="s">
        <v>78</v>
      </c>
      <c r="J4358" s="85">
        <f t="shared" si="137"/>
        <v>4355</v>
      </c>
      <c r="K4358" s="85">
        <f t="shared" si="136"/>
        <v>0</v>
      </c>
    </row>
    <row r="4359" spans="1:11" ht="15.75">
      <c r="A4359" s="100">
        <v>4356</v>
      </c>
      <c r="I4359" s="103" t="s">
        <v>78</v>
      </c>
      <c r="J4359" s="85">
        <f t="shared" si="137"/>
        <v>4356</v>
      </c>
      <c r="K4359" s="85">
        <f t="shared" si="136"/>
        <v>0</v>
      </c>
    </row>
    <row r="4360" spans="1:11" ht="15.75">
      <c r="A4360" s="100">
        <v>4357</v>
      </c>
      <c r="I4360" s="103" t="s">
        <v>78</v>
      </c>
      <c r="J4360" s="85">
        <f t="shared" si="137"/>
        <v>4357</v>
      </c>
      <c r="K4360" s="85">
        <f t="shared" si="136"/>
        <v>0</v>
      </c>
    </row>
    <row r="4361" spans="1:11" ht="15.75">
      <c r="A4361" s="100">
        <v>4358</v>
      </c>
      <c r="I4361" s="103" t="s">
        <v>78</v>
      </c>
      <c r="J4361" s="85">
        <f t="shared" si="137"/>
        <v>4358</v>
      </c>
      <c r="K4361" s="85">
        <f t="shared" si="136"/>
        <v>0</v>
      </c>
    </row>
    <row r="4362" spans="1:11" ht="15.75">
      <c r="A4362" s="100">
        <v>4359</v>
      </c>
      <c r="I4362" s="103" t="s">
        <v>78</v>
      </c>
      <c r="J4362" s="85">
        <f t="shared" si="137"/>
        <v>4359</v>
      </c>
      <c r="K4362" s="85">
        <f t="shared" si="136"/>
        <v>0</v>
      </c>
    </row>
    <row r="4363" spans="1:11" ht="15.75">
      <c r="A4363" s="100">
        <v>4360</v>
      </c>
      <c r="I4363" s="103" t="s">
        <v>78</v>
      </c>
      <c r="J4363" s="85">
        <f t="shared" si="137"/>
        <v>4360</v>
      </c>
      <c r="K4363" s="85">
        <f t="shared" si="136"/>
        <v>0</v>
      </c>
    </row>
    <row r="4364" spans="1:11" ht="15.75">
      <c r="A4364" s="100">
        <v>4361</v>
      </c>
      <c r="I4364" s="103" t="s">
        <v>78</v>
      </c>
      <c r="J4364" s="85">
        <f t="shared" si="137"/>
        <v>4361</v>
      </c>
      <c r="K4364" s="85">
        <f t="shared" si="136"/>
        <v>0</v>
      </c>
    </row>
    <row r="4365" spans="1:11" ht="15.75">
      <c r="A4365" s="100">
        <v>4362</v>
      </c>
      <c r="I4365" s="103" t="s">
        <v>78</v>
      </c>
      <c r="J4365" s="85">
        <f t="shared" si="137"/>
        <v>4362</v>
      </c>
      <c r="K4365" s="85">
        <f t="shared" si="136"/>
        <v>0</v>
      </c>
    </row>
    <row r="4366" spans="1:11" ht="15.75">
      <c r="A4366" s="100">
        <v>4363</v>
      </c>
      <c r="I4366" s="103" t="s">
        <v>78</v>
      </c>
      <c r="J4366" s="85">
        <f t="shared" si="137"/>
        <v>4363</v>
      </c>
      <c r="K4366" s="85">
        <f t="shared" si="136"/>
        <v>0</v>
      </c>
    </row>
    <row r="4367" spans="1:11" ht="15.75">
      <c r="A4367" s="100">
        <v>4364</v>
      </c>
      <c r="I4367" s="103" t="s">
        <v>78</v>
      </c>
      <c r="J4367" s="85">
        <f t="shared" si="137"/>
        <v>4364</v>
      </c>
      <c r="K4367" s="85">
        <f t="shared" si="136"/>
        <v>0</v>
      </c>
    </row>
    <row r="4368" spans="1:11" ht="15.75">
      <c r="A4368" s="100">
        <v>4365</v>
      </c>
      <c r="I4368" s="103" t="s">
        <v>78</v>
      </c>
      <c r="J4368" s="85">
        <f t="shared" si="137"/>
        <v>4365</v>
      </c>
      <c r="K4368" s="85">
        <f t="shared" si="136"/>
        <v>0</v>
      </c>
    </row>
    <row r="4369" spans="1:11" ht="15.75">
      <c r="A4369" s="100">
        <v>4366</v>
      </c>
      <c r="I4369" s="103" t="s">
        <v>78</v>
      </c>
      <c r="J4369" s="85">
        <f t="shared" si="137"/>
        <v>4366</v>
      </c>
      <c r="K4369" s="85">
        <f t="shared" si="136"/>
        <v>0</v>
      </c>
    </row>
    <row r="4370" spans="1:11" ht="15.75">
      <c r="A4370" s="100">
        <v>4367</v>
      </c>
      <c r="I4370" s="103" t="s">
        <v>78</v>
      </c>
      <c r="J4370" s="85">
        <f t="shared" si="137"/>
        <v>4367</v>
      </c>
      <c r="K4370" s="85">
        <f t="shared" si="136"/>
        <v>0</v>
      </c>
    </row>
    <row r="4371" spans="1:11" ht="15.75">
      <c r="A4371" s="100">
        <v>4368</v>
      </c>
      <c r="I4371" s="103" t="s">
        <v>78</v>
      </c>
      <c r="J4371" s="85">
        <f t="shared" si="137"/>
        <v>4368</v>
      </c>
      <c r="K4371" s="85">
        <f t="shared" si="136"/>
        <v>0</v>
      </c>
    </row>
    <row r="4372" spans="1:11" ht="15.75">
      <c r="A4372" s="100">
        <v>4369</v>
      </c>
      <c r="I4372" s="103" t="s">
        <v>78</v>
      </c>
      <c r="J4372" s="85">
        <f t="shared" si="137"/>
        <v>4369</v>
      </c>
      <c r="K4372" s="85">
        <f t="shared" si="136"/>
        <v>0</v>
      </c>
    </row>
    <row r="4373" spans="1:11" ht="15.75">
      <c r="A4373" s="100">
        <v>4370</v>
      </c>
      <c r="I4373" s="103" t="s">
        <v>78</v>
      </c>
      <c r="J4373" s="85">
        <f t="shared" si="137"/>
        <v>4370</v>
      </c>
      <c r="K4373" s="85">
        <f t="shared" si="136"/>
        <v>0</v>
      </c>
    </row>
    <row r="4374" spans="1:11" ht="15.75">
      <c r="A4374" s="100">
        <v>4371</v>
      </c>
      <c r="I4374" s="103" t="s">
        <v>78</v>
      </c>
      <c r="J4374" s="85">
        <f t="shared" si="137"/>
        <v>4371</v>
      </c>
      <c r="K4374" s="85">
        <f t="shared" si="136"/>
        <v>0</v>
      </c>
    </row>
    <row r="4375" spans="1:11" ht="15.75">
      <c r="A4375" s="100">
        <v>4372</v>
      </c>
      <c r="I4375" s="103" t="s">
        <v>78</v>
      </c>
      <c r="J4375" s="85">
        <f t="shared" si="137"/>
        <v>4372</v>
      </c>
      <c r="K4375" s="85">
        <f t="shared" si="136"/>
        <v>0</v>
      </c>
    </row>
    <row r="4376" spans="1:11" ht="15.75">
      <c r="A4376" s="100">
        <v>4373</v>
      </c>
      <c r="I4376" s="103" t="s">
        <v>78</v>
      </c>
      <c r="J4376" s="85">
        <f t="shared" si="137"/>
        <v>4373</v>
      </c>
      <c r="K4376" s="85">
        <f t="shared" si="136"/>
        <v>0</v>
      </c>
    </row>
    <row r="4377" spans="1:11" ht="15.75">
      <c r="A4377" s="100">
        <v>4374</v>
      </c>
      <c r="I4377" s="103" t="s">
        <v>78</v>
      </c>
      <c r="J4377" s="85">
        <f t="shared" si="137"/>
        <v>4374</v>
      </c>
      <c r="K4377" s="85">
        <f t="shared" si="136"/>
        <v>0</v>
      </c>
    </row>
    <row r="4378" spans="1:11" ht="15.75">
      <c r="A4378" s="100">
        <v>4375</v>
      </c>
      <c r="I4378" s="103" t="s">
        <v>78</v>
      </c>
      <c r="J4378" s="85">
        <f t="shared" si="137"/>
        <v>4375</v>
      </c>
      <c r="K4378" s="85">
        <f t="shared" si="136"/>
        <v>0</v>
      </c>
    </row>
    <row r="4379" spans="1:11" ht="15.75">
      <c r="A4379" s="100">
        <v>4376</v>
      </c>
      <c r="I4379" s="103" t="s">
        <v>78</v>
      </c>
      <c r="J4379" s="85">
        <f t="shared" si="137"/>
        <v>4376</v>
      </c>
      <c r="K4379" s="85">
        <f t="shared" si="136"/>
        <v>0</v>
      </c>
    </row>
    <row r="4380" spans="1:11" ht="15.75">
      <c r="A4380" s="100">
        <v>4377</v>
      </c>
      <c r="I4380" s="103" t="s">
        <v>78</v>
      </c>
      <c r="J4380" s="85">
        <f t="shared" si="137"/>
        <v>4377</v>
      </c>
      <c r="K4380" s="85">
        <f t="shared" si="136"/>
        <v>0</v>
      </c>
    </row>
    <row r="4381" spans="1:11" ht="15.75">
      <c r="A4381" s="100">
        <v>4378</v>
      </c>
      <c r="I4381" s="103" t="s">
        <v>78</v>
      </c>
      <c r="J4381" s="85">
        <f t="shared" si="137"/>
        <v>4378</v>
      </c>
      <c r="K4381" s="85">
        <f t="shared" si="136"/>
        <v>0</v>
      </c>
    </row>
    <row r="4382" spans="1:11" ht="15.75">
      <c r="A4382" s="100">
        <v>4379</v>
      </c>
      <c r="I4382" s="103" t="s">
        <v>78</v>
      </c>
      <c r="J4382" s="85">
        <f t="shared" si="137"/>
        <v>4379</v>
      </c>
      <c r="K4382" s="85">
        <f t="shared" si="136"/>
        <v>0</v>
      </c>
    </row>
    <row r="4383" spans="1:11" ht="15.75">
      <c r="A4383" s="100">
        <v>4380</v>
      </c>
      <c r="I4383" s="103" t="s">
        <v>78</v>
      </c>
      <c r="J4383" s="85">
        <f t="shared" si="137"/>
        <v>4380</v>
      </c>
      <c r="K4383" s="85">
        <f t="shared" si="136"/>
        <v>0</v>
      </c>
    </row>
    <row r="4384" spans="1:11" ht="15.75">
      <c r="A4384" s="100">
        <v>4381</v>
      </c>
      <c r="I4384" s="103" t="s">
        <v>78</v>
      </c>
      <c r="J4384" s="85">
        <f t="shared" si="137"/>
        <v>4381</v>
      </c>
      <c r="K4384" s="85">
        <f t="shared" si="136"/>
        <v>0</v>
      </c>
    </row>
    <row r="4385" spans="1:11" ht="15.75">
      <c r="A4385" s="100">
        <v>4382</v>
      </c>
      <c r="I4385" s="103" t="s">
        <v>78</v>
      </c>
      <c r="J4385" s="85">
        <f t="shared" si="137"/>
        <v>4382</v>
      </c>
      <c r="K4385" s="85">
        <f t="shared" si="136"/>
        <v>0</v>
      </c>
    </row>
    <row r="4386" spans="1:11" ht="15.75">
      <c r="A4386" s="100">
        <v>4383</v>
      </c>
      <c r="I4386" s="103" t="s">
        <v>78</v>
      </c>
      <c r="J4386" s="85">
        <f t="shared" si="137"/>
        <v>4383</v>
      </c>
      <c r="K4386" s="85">
        <f t="shared" si="136"/>
        <v>0</v>
      </c>
    </row>
    <row r="4387" spans="1:11" ht="15.75">
      <c r="A4387" s="100">
        <v>4384</v>
      </c>
      <c r="I4387" s="103" t="s">
        <v>78</v>
      </c>
      <c r="J4387" s="85">
        <f t="shared" si="137"/>
        <v>4384</v>
      </c>
      <c r="K4387" s="85">
        <f t="shared" si="136"/>
        <v>0</v>
      </c>
    </row>
    <row r="4388" spans="1:11" ht="15.75">
      <c r="A4388" s="100">
        <v>4385</v>
      </c>
      <c r="I4388" s="103" t="s">
        <v>78</v>
      </c>
      <c r="J4388" s="85">
        <f t="shared" si="137"/>
        <v>4385</v>
      </c>
      <c r="K4388" s="85">
        <f t="shared" si="136"/>
        <v>0</v>
      </c>
    </row>
    <row r="4389" spans="1:11" ht="15.75">
      <c r="A4389" s="100">
        <v>4386</v>
      </c>
      <c r="I4389" s="103" t="s">
        <v>78</v>
      </c>
      <c r="J4389" s="85">
        <f t="shared" si="137"/>
        <v>4386</v>
      </c>
      <c r="K4389" s="85">
        <f t="shared" si="136"/>
        <v>0</v>
      </c>
    </row>
    <row r="4390" spans="1:11" ht="15.75">
      <c r="A4390" s="100">
        <v>4387</v>
      </c>
      <c r="I4390" s="103" t="s">
        <v>78</v>
      </c>
      <c r="J4390" s="85">
        <f t="shared" si="137"/>
        <v>4387</v>
      </c>
      <c r="K4390" s="85">
        <f t="shared" si="136"/>
        <v>0</v>
      </c>
    </row>
    <row r="4391" spans="1:11" ht="15.75">
      <c r="A4391" s="100">
        <v>4388</v>
      </c>
      <c r="I4391" s="103" t="s">
        <v>78</v>
      </c>
      <c r="J4391" s="85">
        <f t="shared" si="137"/>
        <v>4388</v>
      </c>
      <c r="K4391" s="85">
        <f t="shared" si="136"/>
        <v>0</v>
      </c>
    </row>
    <row r="4392" spans="1:11" ht="15.75">
      <c r="A4392" s="100">
        <v>4389</v>
      </c>
      <c r="I4392" s="103" t="s">
        <v>78</v>
      </c>
      <c r="J4392" s="85">
        <f t="shared" si="137"/>
        <v>4389</v>
      </c>
      <c r="K4392" s="85">
        <f t="shared" si="136"/>
        <v>0</v>
      </c>
    </row>
    <row r="4393" spans="1:11" ht="15.75">
      <c r="A4393" s="100">
        <v>4390</v>
      </c>
      <c r="I4393" s="103" t="s">
        <v>78</v>
      </c>
      <c r="J4393" s="85">
        <f t="shared" si="137"/>
        <v>4390</v>
      </c>
      <c r="K4393" s="85">
        <f t="shared" si="136"/>
        <v>0</v>
      </c>
    </row>
    <row r="4394" spans="1:11" ht="15.75">
      <c r="A4394" s="100">
        <v>4391</v>
      </c>
      <c r="I4394" s="103" t="s">
        <v>78</v>
      </c>
      <c r="J4394" s="85">
        <f t="shared" si="137"/>
        <v>4391</v>
      </c>
      <c r="K4394" s="85">
        <f t="shared" si="136"/>
        <v>0</v>
      </c>
    </row>
    <row r="4395" spans="1:11" ht="15.75">
      <c r="A4395" s="100">
        <v>4392</v>
      </c>
      <c r="I4395" s="103" t="s">
        <v>78</v>
      </c>
      <c r="J4395" s="85">
        <f t="shared" si="137"/>
        <v>4392</v>
      </c>
      <c r="K4395" s="85">
        <f t="shared" si="136"/>
        <v>0</v>
      </c>
    </row>
    <row r="4396" spans="1:11" ht="15.75">
      <c r="A4396" s="100">
        <v>4393</v>
      </c>
      <c r="I4396" s="103" t="s">
        <v>78</v>
      </c>
      <c r="J4396" s="85">
        <f t="shared" si="137"/>
        <v>4393</v>
      </c>
      <c r="K4396" s="85">
        <f t="shared" si="136"/>
        <v>0</v>
      </c>
    </row>
    <row r="4397" spans="1:11" ht="15.75">
      <c r="A4397" s="100">
        <v>4394</v>
      </c>
      <c r="I4397" s="103" t="s">
        <v>78</v>
      </c>
      <c r="J4397" s="85">
        <f t="shared" si="137"/>
        <v>4394</v>
      </c>
      <c r="K4397" s="85">
        <f t="shared" si="136"/>
        <v>0</v>
      </c>
    </row>
    <row r="4398" spans="1:11" ht="15.75">
      <c r="A4398" s="100">
        <v>4395</v>
      </c>
      <c r="I4398" s="103" t="s">
        <v>78</v>
      </c>
      <c r="J4398" s="85">
        <f t="shared" si="137"/>
        <v>4395</v>
      </c>
      <c r="K4398" s="85">
        <f t="shared" si="136"/>
        <v>0</v>
      </c>
    </row>
    <row r="4399" spans="1:11" ht="15.75">
      <c r="A4399" s="100">
        <v>4396</v>
      </c>
      <c r="I4399" s="103" t="s">
        <v>78</v>
      </c>
      <c r="J4399" s="85">
        <f t="shared" si="137"/>
        <v>4396</v>
      </c>
      <c r="K4399" s="85">
        <f t="shared" si="136"/>
        <v>0</v>
      </c>
    </row>
    <row r="4400" spans="1:11" ht="15.75">
      <c r="A4400" s="100">
        <v>4397</v>
      </c>
      <c r="I4400" s="103" t="s">
        <v>78</v>
      </c>
      <c r="J4400" s="85">
        <f t="shared" si="137"/>
        <v>4397</v>
      </c>
      <c r="K4400" s="85">
        <f t="shared" si="136"/>
        <v>0</v>
      </c>
    </row>
    <row r="4401" spans="1:11" ht="15.75">
      <c r="A4401" s="100">
        <v>4398</v>
      </c>
      <c r="I4401" s="103" t="s">
        <v>78</v>
      </c>
      <c r="J4401" s="85">
        <f t="shared" si="137"/>
        <v>4398</v>
      </c>
      <c r="K4401" s="85">
        <f t="shared" si="136"/>
        <v>0</v>
      </c>
    </row>
    <row r="4402" spans="1:11" ht="15.75">
      <c r="A4402" s="100">
        <v>4399</v>
      </c>
      <c r="I4402" s="103" t="s">
        <v>78</v>
      </c>
      <c r="J4402" s="85">
        <f t="shared" si="137"/>
        <v>4399</v>
      </c>
      <c r="K4402" s="85">
        <f t="shared" si="136"/>
        <v>0</v>
      </c>
    </row>
    <row r="4403" spans="1:11" ht="15.75">
      <c r="A4403" s="100">
        <v>4400</v>
      </c>
      <c r="I4403" s="103" t="s">
        <v>78</v>
      </c>
      <c r="J4403" s="85">
        <f t="shared" si="137"/>
        <v>4400</v>
      </c>
      <c r="K4403" s="85">
        <f t="shared" si="136"/>
        <v>0</v>
      </c>
    </row>
    <row r="4404" spans="1:11" ht="15.75">
      <c r="A4404" s="100">
        <v>4401</v>
      </c>
      <c r="I4404" s="103" t="s">
        <v>78</v>
      </c>
      <c r="J4404" s="85">
        <f t="shared" si="137"/>
        <v>4401</v>
      </c>
      <c r="K4404" s="85">
        <f t="shared" si="136"/>
        <v>0</v>
      </c>
    </row>
    <row r="4405" spans="1:11" ht="15.75">
      <c r="A4405" s="100">
        <v>4402</v>
      </c>
      <c r="I4405" s="103" t="s">
        <v>78</v>
      </c>
      <c r="J4405" s="85">
        <f t="shared" si="137"/>
        <v>4402</v>
      </c>
      <c r="K4405" s="85">
        <f t="shared" si="136"/>
        <v>0</v>
      </c>
    </row>
    <row r="4406" spans="1:11" ht="15.75">
      <c r="A4406" s="100">
        <v>4403</v>
      </c>
      <c r="I4406" s="103" t="s">
        <v>78</v>
      </c>
      <c r="J4406" s="85">
        <f t="shared" si="137"/>
        <v>4403</v>
      </c>
      <c r="K4406" s="85">
        <f t="shared" si="136"/>
        <v>0</v>
      </c>
    </row>
    <row r="4407" spans="1:11" ht="15.75">
      <c r="A4407" s="100">
        <v>4404</v>
      </c>
      <c r="I4407" s="103" t="s">
        <v>78</v>
      </c>
      <c r="J4407" s="85">
        <f t="shared" si="137"/>
        <v>4404</v>
      </c>
      <c r="K4407" s="85">
        <f t="shared" si="136"/>
        <v>0</v>
      </c>
    </row>
    <row r="4408" spans="1:11" ht="15.75">
      <c r="A4408" s="100">
        <v>4405</v>
      </c>
      <c r="I4408" s="103" t="s">
        <v>78</v>
      </c>
      <c r="J4408" s="85">
        <f t="shared" si="137"/>
        <v>4405</v>
      </c>
      <c r="K4408" s="85">
        <f t="shared" si="136"/>
        <v>0</v>
      </c>
    </row>
    <row r="4409" spans="1:11" ht="15.75">
      <c r="A4409" s="100">
        <v>4406</v>
      </c>
      <c r="I4409" s="103" t="s">
        <v>78</v>
      </c>
      <c r="J4409" s="85">
        <f t="shared" si="137"/>
        <v>4406</v>
      </c>
      <c r="K4409" s="85">
        <f t="shared" si="136"/>
        <v>0</v>
      </c>
    </row>
    <row r="4410" spans="1:11" ht="15.75">
      <c r="A4410" s="100">
        <v>4407</v>
      </c>
      <c r="I4410" s="103" t="s">
        <v>78</v>
      </c>
      <c r="J4410" s="85">
        <f t="shared" si="137"/>
        <v>4407</v>
      </c>
      <c r="K4410" s="85">
        <f t="shared" si="136"/>
        <v>0</v>
      </c>
    </row>
    <row r="4411" spans="1:11" ht="15.75">
      <c r="A4411" s="100">
        <v>4408</v>
      </c>
      <c r="I4411" s="103" t="s">
        <v>78</v>
      </c>
      <c r="J4411" s="85">
        <f t="shared" si="137"/>
        <v>4408</v>
      </c>
      <c r="K4411" s="85">
        <f t="shared" si="136"/>
        <v>0</v>
      </c>
    </row>
    <row r="4412" spans="1:11" ht="15.75">
      <c r="A4412" s="100">
        <v>4409</v>
      </c>
      <c r="I4412" s="103" t="s">
        <v>78</v>
      </c>
      <c r="J4412" s="85">
        <f t="shared" si="137"/>
        <v>4409</v>
      </c>
      <c r="K4412" s="85">
        <f t="shared" si="136"/>
        <v>0</v>
      </c>
    </row>
    <row r="4413" spans="1:11" ht="15.75">
      <c r="A4413" s="100">
        <v>4410</v>
      </c>
      <c r="I4413" s="103" t="s">
        <v>78</v>
      </c>
      <c r="J4413" s="85">
        <f t="shared" si="137"/>
        <v>4410</v>
      </c>
      <c r="K4413" s="85">
        <f t="shared" si="136"/>
        <v>0</v>
      </c>
    </row>
    <row r="4414" spans="1:11" ht="15.75">
      <c r="A4414" s="100">
        <v>4411</v>
      </c>
      <c r="I4414" s="103" t="s">
        <v>78</v>
      </c>
      <c r="J4414" s="85">
        <f t="shared" si="137"/>
        <v>4411</v>
      </c>
      <c r="K4414" s="85">
        <f t="shared" si="136"/>
        <v>0</v>
      </c>
    </row>
    <row r="4415" spans="1:11" ht="15.75">
      <c r="A4415" s="100">
        <v>4412</v>
      </c>
      <c r="I4415" s="103" t="s">
        <v>78</v>
      </c>
      <c r="J4415" s="85">
        <f t="shared" si="137"/>
        <v>4412</v>
      </c>
      <c r="K4415" s="85">
        <f t="shared" si="136"/>
        <v>0</v>
      </c>
    </row>
    <row r="4416" spans="1:11" ht="15.75">
      <c r="A4416" s="100">
        <v>4413</v>
      </c>
      <c r="I4416" s="103" t="s">
        <v>78</v>
      </c>
      <c r="J4416" s="85">
        <f t="shared" si="137"/>
        <v>4413</v>
      </c>
      <c r="K4416" s="85">
        <f t="shared" si="136"/>
        <v>0</v>
      </c>
    </row>
    <row r="4417" spans="1:11" ht="15.75">
      <c r="A4417" s="100">
        <v>4414</v>
      </c>
      <c r="I4417" s="103" t="s">
        <v>78</v>
      </c>
      <c r="J4417" s="85">
        <f t="shared" si="137"/>
        <v>4414</v>
      </c>
      <c r="K4417" s="85">
        <f t="shared" si="136"/>
        <v>0</v>
      </c>
    </row>
    <row r="4418" spans="1:11" ht="15.75">
      <c r="A4418" s="100">
        <v>4415</v>
      </c>
      <c r="I4418" s="103" t="s">
        <v>78</v>
      </c>
      <c r="J4418" s="85">
        <f t="shared" si="137"/>
        <v>4415</v>
      </c>
      <c r="K4418" s="85">
        <f t="shared" si="136"/>
        <v>0</v>
      </c>
    </row>
    <row r="4419" spans="1:11" ht="15.75">
      <c r="A4419" s="100">
        <v>4416</v>
      </c>
      <c r="I4419" s="103" t="s">
        <v>78</v>
      </c>
      <c r="J4419" s="85">
        <f t="shared" si="137"/>
        <v>4416</v>
      </c>
      <c r="K4419" s="85">
        <f t="shared" si="136"/>
        <v>0</v>
      </c>
    </row>
    <row r="4420" spans="1:11" ht="15.75">
      <c r="A4420" s="100">
        <v>4417</v>
      </c>
      <c r="I4420" s="103" t="s">
        <v>78</v>
      </c>
      <c r="J4420" s="85">
        <f t="shared" si="137"/>
        <v>4417</v>
      </c>
      <c r="K4420" s="85">
        <f t="shared" ref="K4420:K4483" si="138">COUNTIF($D$4:$D$889,D4420)</f>
        <v>0</v>
      </c>
    </row>
    <row r="4421" spans="1:11" ht="15.75">
      <c r="A4421" s="100">
        <v>4418</v>
      </c>
      <c r="I4421" s="103" t="s">
        <v>78</v>
      </c>
      <c r="J4421" s="85">
        <f t="shared" ref="J4421:J4484" si="139">IF(H4421&lt;&gt;H4420,1,J4420+1)</f>
        <v>4418</v>
      </c>
      <c r="K4421" s="85">
        <f t="shared" si="138"/>
        <v>0</v>
      </c>
    </row>
    <row r="4422" spans="1:11" ht="15.75">
      <c r="A4422" s="100">
        <v>4419</v>
      </c>
      <c r="I4422" s="103" t="s">
        <v>78</v>
      </c>
      <c r="J4422" s="85">
        <f t="shared" si="139"/>
        <v>4419</v>
      </c>
      <c r="K4422" s="85">
        <f t="shared" si="138"/>
        <v>0</v>
      </c>
    </row>
    <row r="4423" spans="1:11" ht="15.75">
      <c r="A4423" s="100">
        <v>4420</v>
      </c>
      <c r="I4423" s="103" t="s">
        <v>78</v>
      </c>
      <c r="J4423" s="85">
        <f t="shared" si="139"/>
        <v>4420</v>
      </c>
      <c r="K4423" s="85">
        <f t="shared" si="138"/>
        <v>0</v>
      </c>
    </row>
    <row r="4424" spans="1:11" ht="15.75">
      <c r="A4424" s="100">
        <v>4421</v>
      </c>
      <c r="I4424" s="103" t="s">
        <v>78</v>
      </c>
      <c r="J4424" s="85">
        <f t="shared" si="139"/>
        <v>4421</v>
      </c>
      <c r="K4424" s="85">
        <f t="shared" si="138"/>
        <v>0</v>
      </c>
    </row>
    <row r="4425" spans="1:11" ht="15.75">
      <c r="A4425" s="100">
        <v>4422</v>
      </c>
      <c r="I4425" s="103" t="s">
        <v>78</v>
      </c>
      <c r="J4425" s="85">
        <f t="shared" si="139"/>
        <v>4422</v>
      </c>
      <c r="K4425" s="85">
        <f t="shared" si="138"/>
        <v>0</v>
      </c>
    </row>
    <row r="4426" spans="1:11" ht="15.75">
      <c r="A4426" s="100">
        <v>4423</v>
      </c>
      <c r="I4426" s="103" t="s">
        <v>78</v>
      </c>
      <c r="J4426" s="85">
        <f t="shared" si="139"/>
        <v>4423</v>
      </c>
      <c r="K4426" s="85">
        <f t="shared" si="138"/>
        <v>0</v>
      </c>
    </row>
    <row r="4427" spans="1:11" ht="15.75">
      <c r="A4427" s="100">
        <v>4424</v>
      </c>
      <c r="I4427" s="103" t="s">
        <v>78</v>
      </c>
      <c r="J4427" s="85">
        <f t="shared" si="139"/>
        <v>4424</v>
      </c>
      <c r="K4427" s="85">
        <f t="shared" si="138"/>
        <v>0</v>
      </c>
    </row>
    <row r="4428" spans="1:11" ht="15.75">
      <c r="A4428" s="100">
        <v>4425</v>
      </c>
      <c r="I4428" s="103" t="s">
        <v>78</v>
      </c>
      <c r="J4428" s="85">
        <f t="shared" si="139"/>
        <v>4425</v>
      </c>
      <c r="K4428" s="85">
        <f t="shared" si="138"/>
        <v>0</v>
      </c>
    </row>
    <row r="4429" spans="1:11" ht="15.75">
      <c r="A4429" s="100">
        <v>4426</v>
      </c>
      <c r="I4429" s="103" t="s">
        <v>78</v>
      </c>
      <c r="J4429" s="85">
        <f t="shared" si="139"/>
        <v>4426</v>
      </c>
      <c r="K4429" s="85">
        <f t="shared" si="138"/>
        <v>0</v>
      </c>
    </row>
    <row r="4430" spans="1:11" ht="15.75">
      <c r="A4430" s="100">
        <v>4427</v>
      </c>
      <c r="I4430" s="103" t="s">
        <v>78</v>
      </c>
      <c r="J4430" s="85">
        <f t="shared" si="139"/>
        <v>4427</v>
      </c>
      <c r="K4430" s="85">
        <f t="shared" si="138"/>
        <v>0</v>
      </c>
    </row>
    <row r="4431" spans="1:11" ht="15.75">
      <c r="A4431" s="100">
        <v>4428</v>
      </c>
      <c r="I4431" s="103" t="s">
        <v>78</v>
      </c>
      <c r="J4431" s="85">
        <f t="shared" si="139"/>
        <v>4428</v>
      </c>
      <c r="K4431" s="85">
        <f t="shared" si="138"/>
        <v>0</v>
      </c>
    </row>
    <row r="4432" spans="1:11" ht="15.75">
      <c r="A4432" s="100">
        <v>4429</v>
      </c>
      <c r="I4432" s="103" t="s">
        <v>78</v>
      </c>
      <c r="J4432" s="85">
        <f t="shared" si="139"/>
        <v>4429</v>
      </c>
      <c r="K4432" s="85">
        <f t="shared" si="138"/>
        <v>0</v>
      </c>
    </row>
    <row r="4433" spans="1:11" ht="15.75">
      <c r="A4433" s="100">
        <v>4430</v>
      </c>
      <c r="I4433" s="103" t="s">
        <v>78</v>
      </c>
      <c r="J4433" s="85">
        <f t="shared" si="139"/>
        <v>4430</v>
      </c>
      <c r="K4433" s="85">
        <f t="shared" si="138"/>
        <v>0</v>
      </c>
    </row>
    <row r="4434" spans="1:11" ht="15.75">
      <c r="A4434" s="100">
        <v>4431</v>
      </c>
      <c r="I4434" s="103" t="s">
        <v>78</v>
      </c>
      <c r="J4434" s="85">
        <f t="shared" si="139"/>
        <v>4431</v>
      </c>
      <c r="K4434" s="85">
        <f t="shared" si="138"/>
        <v>0</v>
      </c>
    </row>
    <row r="4435" spans="1:11" ht="15.75">
      <c r="A4435" s="100">
        <v>4432</v>
      </c>
      <c r="I4435" s="103" t="s">
        <v>78</v>
      </c>
      <c r="J4435" s="85">
        <f t="shared" si="139"/>
        <v>4432</v>
      </c>
      <c r="K4435" s="85">
        <f t="shared" si="138"/>
        <v>0</v>
      </c>
    </row>
    <row r="4436" spans="1:11" ht="15.75">
      <c r="A4436" s="100">
        <v>4433</v>
      </c>
      <c r="I4436" s="103" t="s">
        <v>78</v>
      </c>
      <c r="J4436" s="85">
        <f t="shared" si="139"/>
        <v>4433</v>
      </c>
      <c r="K4436" s="85">
        <f t="shared" si="138"/>
        <v>0</v>
      </c>
    </row>
    <row r="4437" spans="1:11" ht="15.75">
      <c r="A4437" s="100">
        <v>4434</v>
      </c>
      <c r="I4437" s="103" t="s">
        <v>78</v>
      </c>
      <c r="J4437" s="85">
        <f t="shared" si="139"/>
        <v>4434</v>
      </c>
      <c r="K4437" s="85">
        <f t="shared" si="138"/>
        <v>0</v>
      </c>
    </row>
    <row r="4438" spans="1:11" ht="15.75">
      <c r="A4438" s="100">
        <v>4435</v>
      </c>
      <c r="I4438" s="103" t="s">
        <v>78</v>
      </c>
      <c r="J4438" s="85">
        <f t="shared" si="139"/>
        <v>4435</v>
      </c>
      <c r="K4438" s="85">
        <f t="shared" si="138"/>
        <v>0</v>
      </c>
    </row>
    <row r="4439" spans="1:11" ht="15.75">
      <c r="A4439" s="100">
        <v>4436</v>
      </c>
      <c r="I4439" s="103" t="s">
        <v>78</v>
      </c>
      <c r="J4439" s="85">
        <f t="shared" si="139"/>
        <v>4436</v>
      </c>
      <c r="K4439" s="85">
        <f t="shared" si="138"/>
        <v>0</v>
      </c>
    </row>
    <row r="4440" spans="1:11" ht="15.75">
      <c r="A4440" s="100">
        <v>4437</v>
      </c>
      <c r="I4440" s="103" t="s">
        <v>78</v>
      </c>
      <c r="J4440" s="85">
        <f t="shared" si="139"/>
        <v>4437</v>
      </c>
      <c r="K4440" s="85">
        <f t="shared" si="138"/>
        <v>0</v>
      </c>
    </row>
    <row r="4441" spans="1:11" ht="15.75">
      <c r="A4441" s="100">
        <v>4438</v>
      </c>
      <c r="I4441" s="103" t="s">
        <v>78</v>
      </c>
      <c r="J4441" s="85">
        <f t="shared" si="139"/>
        <v>4438</v>
      </c>
      <c r="K4441" s="85">
        <f t="shared" si="138"/>
        <v>0</v>
      </c>
    </row>
    <row r="4442" spans="1:11" ht="15.75">
      <c r="A4442" s="100">
        <v>4439</v>
      </c>
      <c r="I4442" s="103" t="s">
        <v>78</v>
      </c>
      <c r="J4442" s="85">
        <f t="shared" si="139"/>
        <v>4439</v>
      </c>
      <c r="K4442" s="85">
        <f t="shared" si="138"/>
        <v>0</v>
      </c>
    </row>
    <row r="4443" spans="1:11" ht="15.75">
      <c r="A4443" s="100">
        <v>4440</v>
      </c>
      <c r="I4443" s="103" t="s">
        <v>78</v>
      </c>
      <c r="J4443" s="85">
        <f t="shared" si="139"/>
        <v>4440</v>
      </c>
      <c r="K4443" s="85">
        <f t="shared" si="138"/>
        <v>0</v>
      </c>
    </row>
    <row r="4444" spans="1:11" ht="15.75">
      <c r="A4444" s="100">
        <v>4441</v>
      </c>
      <c r="I4444" s="103" t="s">
        <v>78</v>
      </c>
      <c r="J4444" s="85">
        <f t="shared" si="139"/>
        <v>4441</v>
      </c>
      <c r="K4444" s="85">
        <f t="shared" si="138"/>
        <v>0</v>
      </c>
    </row>
    <row r="4445" spans="1:11" ht="15.75">
      <c r="A4445" s="100">
        <v>4442</v>
      </c>
      <c r="I4445" s="103" t="s">
        <v>78</v>
      </c>
      <c r="J4445" s="85">
        <f t="shared" si="139"/>
        <v>4442</v>
      </c>
      <c r="K4445" s="85">
        <f t="shared" si="138"/>
        <v>0</v>
      </c>
    </row>
    <row r="4446" spans="1:11" ht="15.75">
      <c r="A4446" s="100">
        <v>4443</v>
      </c>
      <c r="I4446" s="103" t="s">
        <v>78</v>
      </c>
      <c r="J4446" s="85">
        <f t="shared" si="139"/>
        <v>4443</v>
      </c>
      <c r="K4446" s="85">
        <f t="shared" si="138"/>
        <v>0</v>
      </c>
    </row>
    <row r="4447" spans="1:11" ht="15.75">
      <c r="A4447" s="100">
        <v>4444</v>
      </c>
      <c r="I4447" s="103" t="s">
        <v>78</v>
      </c>
      <c r="J4447" s="85">
        <f t="shared" si="139"/>
        <v>4444</v>
      </c>
      <c r="K4447" s="85">
        <f t="shared" si="138"/>
        <v>0</v>
      </c>
    </row>
    <row r="4448" spans="1:11" ht="15.75">
      <c r="A4448" s="100">
        <v>4445</v>
      </c>
      <c r="I4448" s="103" t="s">
        <v>78</v>
      </c>
      <c r="J4448" s="85">
        <f t="shared" si="139"/>
        <v>4445</v>
      </c>
      <c r="K4448" s="85">
        <f t="shared" si="138"/>
        <v>0</v>
      </c>
    </row>
    <row r="4449" spans="1:11" ht="15.75">
      <c r="A4449" s="100">
        <v>4446</v>
      </c>
      <c r="I4449" s="103" t="s">
        <v>78</v>
      </c>
      <c r="J4449" s="85">
        <f t="shared" si="139"/>
        <v>4446</v>
      </c>
      <c r="K4449" s="85">
        <f t="shared" si="138"/>
        <v>0</v>
      </c>
    </row>
    <row r="4450" spans="1:11" ht="15.75">
      <c r="A4450" s="100">
        <v>4447</v>
      </c>
      <c r="I4450" s="103" t="s">
        <v>78</v>
      </c>
      <c r="J4450" s="85">
        <f t="shared" si="139"/>
        <v>4447</v>
      </c>
      <c r="K4450" s="85">
        <f t="shared" si="138"/>
        <v>0</v>
      </c>
    </row>
    <row r="4451" spans="1:11" ht="15.75">
      <c r="A4451" s="100">
        <v>4448</v>
      </c>
      <c r="I4451" s="103" t="s">
        <v>78</v>
      </c>
      <c r="J4451" s="85">
        <f t="shared" si="139"/>
        <v>4448</v>
      </c>
      <c r="K4451" s="85">
        <f t="shared" si="138"/>
        <v>0</v>
      </c>
    </row>
    <row r="4452" spans="1:11" ht="15.75">
      <c r="A4452" s="100">
        <v>4449</v>
      </c>
      <c r="I4452" s="103" t="s">
        <v>78</v>
      </c>
      <c r="J4452" s="85">
        <f t="shared" si="139"/>
        <v>4449</v>
      </c>
      <c r="K4452" s="85">
        <f t="shared" si="138"/>
        <v>0</v>
      </c>
    </row>
    <row r="4453" spans="1:11" ht="15.75">
      <c r="A4453" s="100">
        <v>4450</v>
      </c>
      <c r="I4453" s="103" t="s">
        <v>78</v>
      </c>
      <c r="J4453" s="85">
        <f t="shared" si="139"/>
        <v>4450</v>
      </c>
      <c r="K4453" s="85">
        <f t="shared" si="138"/>
        <v>0</v>
      </c>
    </row>
    <row r="4454" spans="1:11" ht="15.75">
      <c r="A4454" s="100">
        <v>4451</v>
      </c>
      <c r="I4454" s="103" t="s">
        <v>78</v>
      </c>
      <c r="J4454" s="85">
        <f t="shared" si="139"/>
        <v>4451</v>
      </c>
      <c r="K4454" s="85">
        <f t="shared" si="138"/>
        <v>0</v>
      </c>
    </row>
    <row r="4455" spans="1:11" ht="15.75">
      <c r="A4455" s="100">
        <v>4452</v>
      </c>
      <c r="I4455" s="103" t="s">
        <v>78</v>
      </c>
      <c r="J4455" s="85">
        <f t="shared" si="139"/>
        <v>4452</v>
      </c>
      <c r="K4455" s="85">
        <f t="shared" si="138"/>
        <v>0</v>
      </c>
    </row>
    <row r="4456" spans="1:11" ht="15.75">
      <c r="A4456" s="100">
        <v>4453</v>
      </c>
      <c r="I4456" s="103" t="s">
        <v>78</v>
      </c>
      <c r="J4456" s="85">
        <f t="shared" si="139"/>
        <v>4453</v>
      </c>
      <c r="K4456" s="85">
        <f t="shared" si="138"/>
        <v>0</v>
      </c>
    </row>
    <row r="4457" spans="1:11" ht="15.75">
      <c r="A4457" s="100">
        <v>4454</v>
      </c>
      <c r="I4457" s="103" t="s">
        <v>78</v>
      </c>
      <c r="J4457" s="85">
        <f t="shared" si="139"/>
        <v>4454</v>
      </c>
      <c r="K4457" s="85">
        <f t="shared" si="138"/>
        <v>0</v>
      </c>
    </row>
    <row r="4458" spans="1:11" ht="15.75">
      <c r="A4458" s="100">
        <v>4455</v>
      </c>
      <c r="I4458" s="103" t="s">
        <v>78</v>
      </c>
      <c r="J4458" s="85">
        <f t="shared" si="139"/>
        <v>4455</v>
      </c>
      <c r="K4458" s="85">
        <f t="shared" si="138"/>
        <v>0</v>
      </c>
    </row>
    <row r="4459" spans="1:11" ht="15.75">
      <c r="A4459" s="100">
        <v>4456</v>
      </c>
      <c r="I4459" s="103" t="s">
        <v>78</v>
      </c>
      <c r="J4459" s="85">
        <f t="shared" si="139"/>
        <v>4456</v>
      </c>
      <c r="K4459" s="85">
        <f t="shared" si="138"/>
        <v>0</v>
      </c>
    </row>
    <row r="4460" spans="1:11" ht="15.75">
      <c r="A4460" s="100">
        <v>4457</v>
      </c>
      <c r="I4460" s="103" t="s">
        <v>78</v>
      </c>
      <c r="J4460" s="85">
        <f t="shared" si="139"/>
        <v>4457</v>
      </c>
      <c r="K4460" s="85">
        <f t="shared" si="138"/>
        <v>0</v>
      </c>
    </row>
    <row r="4461" spans="1:11" ht="15.75">
      <c r="A4461" s="100">
        <v>4458</v>
      </c>
      <c r="I4461" s="103" t="s">
        <v>78</v>
      </c>
      <c r="J4461" s="85">
        <f t="shared" si="139"/>
        <v>4458</v>
      </c>
      <c r="K4461" s="85">
        <f t="shared" si="138"/>
        <v>0</v>
      </c>
    </row>
    <row r="4462" spans="1:11" ht="15.75">
      <c r="A4462" s="100">
        <v>4459</v>
      </c>
      <c r="I4462" s="103" t="s">
        <v>78</v>
      </c>
      <c r="J4462" s="85">
        <f t="shared" si="139"/>
        <v>4459</v>
      </c>
      <c r="K4462" s="85">
        <f t="shared" si="138"/>
        <v>0</v>
      </c>
    </row>
    <row r="4463" spans="1:11" ht="15.75">
      <c r="A4463" s="100">
        <v>4460</v>
      </c>
      <c r="I4463" s="103" t="s">
        <v>78</v>
      </c>
      <c r="J4463" s="85">
        <f t="shared" si="139"/>
        <v>4460</v>
      </c>
      <c r="K4463" s="85">
        <f t="shared" si="138"/>
        <v>0</v>
      </c>
    </row>
    <row r="4464" spans="1:11" ht="15.75">
      <c r="A4464" s="100">
        <v>4461</v>
      </c>
      <c r="I4464" s="103" t="s">
        <v>78</v>
      </c>
      <c r="J4464" s="85">
        <f t="shared" si="139"/>
        <v>4461</v>
      </c>
      <c r="K4464" s="85">
        <f t="shared" si="138"/>
        <v>0</v>
      </c>
    </row>
    <row r="4465" spans="1:11" ht="15.75">
      <c r="A4465" s="100">
        <v>4462</v>
      </c>
      <c r="I4465" s="103" t="s">
        <v>78</v>
      </c>
      <c r="J4465" s="85">
        <f t="shared" si="139"/>
        <v>4462</v>
      </c>
      <c r="K4465" s="85">
        <f t="shared" si="138"/>
        <v>0</v>
      </c>
    </row>
    <row r="4466" spans="1:11" ht="15.75">
      <c r="A4466" s="100">
        <v>4463</v>
      </c>
      <c r="I4466" s="103" t="s">
        <v>78</v>
      </c>
      <c r="J4466" s="85">
        <f t="shared" si="139"/>
        <v>4463</v>
      </c>
      <c r="K4466" s="85">
        <f t="shared" si="138"/>
        <v>0</v>
      </c>
    </row>
    <row r="4467" spans="1:11" ht="15.75">
      <c r="A4467" s="100">
        <v>4464</v>
      </c>
      <c r="I4467" s="103" t="s">
        <v>78</v>
      </c>
      <c r="J4467" s="85">
        <f t="shared" si="139"/>
        <v>4464</v>
      </c>
      <c r="K4467" s="85">
        <f t="shared" si="138"/>
        <v>0</v>
      </c>
    </row>
    <row r="4468" spans="1:11" ht="15.75">
      <c r="A4468" s="100">
        <v>4465</v>
      </c>
      <c r="I4468" s="103" t="s">
        <v>78</v>
      </c>
      <c r="J4468" s="85">
        <f t="shared" si="139"/>
        <v>4465</v>
      </c>
      <c r="K4468" s="85">
        <f t="shared" si="138"/>
        <v>0</v>
      </c>
    </row>
    <row r="4469" spans="1:11" ht="15.75">
      <c r="A4469" s="100">
        <v>4466</v>
      </c>
      <c r="I4469" s="103" t="s">
        <v>78</v>
      </c>
      <c r="J4469" s="85">
        <f t="shared" si="139"/>
        <v>4466</v>
      </c>
      <c r="K4469" s="85">
        <f t="shared" si="138"/>
        <v>0</v>
      </c>
    </row>
    <row r="4470" spans="1:11" ht="15.75">
      <c r="A4470" s="100">
        <v>4467</v>
      </c>
      <c r="I4470" s="103" t="s">
        <v>78</v>
      </c>
      <c r="J4470" s="85">
        <f t="shared" si="139"/>
        <v>4467</v>
      </c>
      <c r="K4470" s="85">
        <f t="shared" si="138"/>
        <v>0</v>
      </c>
    </row>
    <row r="4471" spans="1:11" ht="15.75">
      <c r="A4471" s="100">
        <v>4468</v>
      </c>
      <c r="I4471" s="103" t="s">
        <v>78</v>
      </c>
      <c r="J4471" s="85">
        <f t="shared" si="139"/>
        <v>4468</v>
      </c>
      <c r="K4471" s="85">
        <f t="shared" si="138"/>
        <v>0</v>
      </c>
    </row>
    <row r="4472" spans="1:11" ht="15.75">
      <c r="A4472" s="100">
        <v>4469</v>
      </c>
      <c r="I4472" s="103" t="s">
        <v>78</v>
      </c>
      <c r="J4472" s="85">
        <f t="shared" si="139"/>
        <v>4469</v>
      </c>
      <c r="K4472" s="85">
        <f t="shared" si="138"/>
        <v>0</v>
      </c>
    </row>
    <row r="4473" spans="1:11" ht="15.75">
      <c r="A4473" s="100">
        <v>4470</v>
      </c>
      <c r="I4473" s="103" t="s">
        <v>78</v>
      </c>
      <c r="J4473" s="85">
        <f t="shared" si="139"/>
        <v>4470</v>
      </c>
      <c r="K4473" s="85">
        <f t="shared" si="138"/>
        <v>0</v>
      </c>
    </row>
    <row r="4474" spans="1:11" ht="15.75">
      <c r="A4474" s="100">
        <v>4471</v>
      </c>
      <c r="I4474" s="103" t="s">
        <v>78</v>
      </c>
      <c r="J4474" s="85">
        <f t="shared" si="139"/>
        <v>4471</v>
      </c>
      <c r="K4474" s="85">
        <f t="shared" si="138"/>
        <v>0</v>
      </c>
    </row>
    <row r="4475" spans="1:11" ht="15.75">
      <c r="A4475" s="100">
        <v>4472</v>
      </c>
      <c r="I4475" s="103" t="s">
        <v>78</v>
      </c>
      <c r="J4475" s="85">
        <f t="shared" si="139"/>
        <v>4472</v>
      </c>
      <c r="K4475" s="85">
        <f t="shared" si="138"/>
        <v>0</v>
      </c>
    </row>
    <row r="4476" spans="1:11" ht="15.75">
      <c r="A4476" s="100">
        <v>4473</v>
      </c>
      <c r="I4476" s="103" t="s">
        <v>78</v>
      </c>
      <c r="J4476" s="85">
        <f t="shared" si="139"/>
        <v>4473</v>
      </c>
      <c r="K4476" s="85">
        <f t="shared" si="138"/>
        <v>0</v>
      </c>
    </row>
    <row r="4477" spans="1:11" ht="15.75">
      <c r="A4477" s="100">
        <v>4474</v>
      </c>
      <c r="I4477" s="103" t="s">
        <v>78</v>
      </c>
      <c r="J4477" s="85">
        <f t="shared" si="139"/>
        <v>4474</v>
      </c>
      <c r="K4477" s="85">
        <f t="shared" si="138"/>
        <v>0</v>
      </c>
    </row>
    <row r="4478" spans="1:11" ht="15.75">
      <c r="A4478" s="100">
        <v>4475</v>
      </c>
      <c r="I4478" s="103" t="s">
        <v>78</v>
      </c>
      <c r="J4478" s="85">
        <f t="shared" si="139"/>
        <v>4475</v>
      </c>
      <c r="K4478" s="85">
        <f t="shared" si="138"/>
        <v>0</v>
      </c>
    </row>
    <row r="4479" spans="1:11" ht="15.75">
      <c r="A4479" s="100">
        <v>4476</v>
      </c>
      <c r="I4479" s="103" t="s">
        <v>78</v>
      </c>
      <c r="J4479" s="85">
        <f t="shared" si="139"/>
        <v>4476</v>
      </c>
      <c r="K4479" s="85">
        <f t="shared" si="138"/>
        <v>0</v>
      </c>
    </row>
    <row r="4480" spans="1:11" ht="15.75">
      <c r="A4480" s="100">
        <v>4477</v>
      </c>
      <c r="I4480" s="103" t="s">
        <v>78</v>
      </c>
      <c r="J4480" s="85">
        <f t="shared" si="139"/>
        <v>4477</v>
      </c>
      <c r="K4480" s="85">
        <f t="shared" si="138"/>
        <v>0</v>
      </c>
    </row>
    <row r="4481" spans="1:11" ht="15.75">
      <c r="A4481" s="100">
        <v>4478</v>
      </c>
      <c r="I4481" s="103" t="s">
        <v>78</v>
      </c>
      <c r="J4481" s="85">
        <f t="shared" si="139"/>
        <v>4478</v>
      </c>
      <c r="K4481" s="85">
        <f t="shared" si="138"/>
        <v>0</v>
      </c>
    </row>
    <row r="4482" spans="1:11" ht="15.75">
      <c r="A4482" s="100">
        <v>4479</v>
      </c>
      <c r="I4482" s="103" t="s">
        <v>78</v>
      </c>
      <c r="J4482" s="85">
        <f t="shared" si="139"/>
        <v>4479</v>
      </c>
      <c r="K4482" s="85">
        <f t="shared" si="138"/>
        <v>0</v>
      </c>
    </row>
    <row r="4483" spans="1:11" ht="15.75">
      <c r="A4483" s="100">
        <v>4480</v>
      </c>
      <c r="I4483" s="103" t="s">
        <v>78</v>
      </c>
      <c r="J4483" s="85">
        <f t="shared" si="139"/>
        <v>4480</v>
      </c>
      <c r="K4483" s="85">
        <f t="shared" si="138"/>
        <v>0</v>
      </c>
    </row>
    <row r="4484" spans="1:11" ht="15.75">
      <c r="A4484" s="100">
        <v>4481</v>
      </c>
      <c r="I4484" s="103" t="s">
        <v>78</v>
      </c>
      <c r="J4484" s="85">
        <f t="shared" si="139"/>
        <v>4481</v>
      </c>
      <c r="K4484" s="85">
        <f t="shared" ref="K4484:K4547" si="140">COUNTIF($D$4:$D$889,D4484)</f>
        <v>0</v>
      </c>
    </row>
    <row r="4485" spans="1:11" ht="15.75">
      <c r="A4485" s="100">
        <v>4482</v>
      </c>
      <c r="I4485" s="103" t="s">
        <v>78</v>
      </c>
      <c r="J4485" s="85">
        <f t="shared" ref="J4485:J4548" si="141">IF(H4485&lt;&gt;H4484,1,J4484+1)</f>
        <v>4482</v>
      </c>
      <c r="K4485" s="85">
        <f t="shared" si="140"/>
        <v>0</v>
      </c>
    </row>
    <row r="4486" spans="1:11" ht="15.75">
      <c r="A4486" s="100">
        <v>4483</v>
      </c>
      <c r="I4486" s="103" t="s">
        <v>78</v>
      </c>
      <c r="J4486" s="85">
        <f t="shared" si="141"/>
        <v>4483</v>
      </c>
      <c r="K4486" s="85">
        <f t="shared" si="140"/>
        <v>0</v>
      </c>
    </row>
    <row r="4487" spans="1:11" ht="15.75">
      <c r="A4487" s="100">
        <v>4484</v>
      </c>
      <c r="I4487" s="103" t="s">
        <v>78</v>
      </c>
      <c r="J4487" s="85">
        <f t="shared" si="141"/>
        <v>4484</v>
      </c>
      <c r="K4487" s="85">
        <f t="shared" si="140"/>
        <v>0</v>
      </c>
    </row>
    <row r="4488" spans="1:11" ht="15.75">
      <c r="A4488" s="100">
        <v>4485</v>
      </c>
      <c r="I4488" s="103" t="s">
        <v>78</v>
      </c>
      <c r="J4488" s="85">
        <f t="shared" si="141"/>
        <v>4485</v>
      </c>
      <c r="K4488" s="85">
        <f t="shared" si="140"/>
        <v>0</v>
      </c>
    </row>
    <row r="4489" spans="1:11" ht="15.75">
      <c r="A4489" s="100">
        <v>4486</v>
      </c>
      <c r="I4489" s="103" t="s">
        <v>78</v>
      </c>
      <c r="J4489" s="85">
        <f t="shared" si="141"/>
        <v>4486</v>
      </c>
      <c r="K4489" s="85">
        <f t="shared" si="140"/>
        <v>0</v>
      </c>
    </row>
    <row r="4490" spans="1:11" ht="15.75">
      <c r="A4490" s="100">
        <v>4487</v>
      </c>
      <c r="I4490" s="103" t="s">
        <v>78</v>
      </c>
      <c r="J4490" s="85">
        <f t="shared" si="141"/>
        <v>4487</v>
      </c>
      <c r="K4490" s="85">
        <f t="shared" si="140"/>
        <v>0</v>
      </c>
    </row>
    <row r="4491" spans="1:11" ht="15.75">
      <c r="A4491" s="100">
        <v>4488</v>
      </c>
      <c r="I4491" s="103" t="s">
        <v>78</v>
      </c>
      <c r="J4491" s="85">
        <f t="shared" si="141"/>
        <v>4488</v>
      </c>
      <c r="K4491" s="85">
        <f t="shared" si="140"/>
        <v>0</v>
      </c>
    </row>
    <row r="4492" spans="1:11" ht="15.75">
      <c r="A4492" s="100">
        <v>4489</v>
      </c>
      <c r="I4492" s="103" t="s">
        <v>78</v>
      </c>
      <c r="J4492" s="85">
        <f t="shared" si="141"/>
        <v>4489</v>
      </c>
      <c r="K4492" s="85">
        <f t="shared" si="140"/>
        <v>0</v>
      </c>
    </row>
    <row r="4493" spans="1:11" ht="15.75">
      <c r="A4493" s="100">
        <v>4490</v>
      </c>
      <c r="I4493" s="103" t="s">
        <v>78</v>
      </c>
      <c r="J4493" s="85">
        <f t="shared" si="141"/>
        <v>4490</v>
      </c>
      <c r="K4493" s="85">
        <f t="shared" si="140"/>
        <v>0</v>
      </c>
    </row>
    <row r="4494" spans="1:11" ht="15.75">
      <c r="A4494" s="100">
        <v>4491</v>
      </c>
      <c r="I4494" s="103" t="s">
        <v>78</v>
      </c>
      <c r="J4494" s="85">
        <f t="shared" si="141"/>
        <v>4491</v>
      </c>
      <c r="K4494" s="85">
        <f t="shared" si="140"/>
        <v>0</v>
      </c>
    </row>
    <row r="4495" spans="1:11" ht="15.75">
      <c r="A4495" s="100">
        <v>4492</v>
      </c>
      <c r="I4495" s="103" t="s">
        <v>78</v>
      </c>
      <c r="J4495" s="85">
        <f t="shared" si="141"/>
        <v>4492</v>
      </c>
      <c r="K4495" s="85">
        <f t="shared" si="140"/>
        <v>0</v>
      </c>
    </row>
    <row r="4496" spans="1:11" ht="15.75">
      <c r="A4496" s="100">
        <v>4493</v>
      </c>
      <c r="I4496" s="103" t="s">
        <v>78</v>
      </c>
      <c r="J4496" s="85">
        <f t="shared" si="141"/>
        <v>4493</v>
      </c>
      <c r="K4496" s="85">
        <f t="shared" si="140"/>
        <v>0</v>
      </c>
    </row>
    <row r="4497" spans="1:11" ht="15.75">
      <c r="A4497" s="100">
        <v>4494</v>
      </c>
      <c r="I4497" s="103" t="s">
        <v>78</v>
      </c>
      <c r="J4497" s="85">
        <f t="shared" si="141"/>
        <v>4494</v>
      </c>
      <c r="K4497" s="85">
        <f t="shared" si="140"/>
        <v>0</v>
      </c>
    </row>
    <row r="4498" spans="1:11" ht="15.75">
      <c r="A4498" s="100">
        <v>4495</v>
      </c>
      <c r="I4498" s="103" t="s">
        <v>78</v>
      </c>
      <c r="J4498" s="85">
        <f t="shared" si="141"/>
        <v>4495</v>
      </c>
      <c r="K4498" s="85">
        <f t="shared" si="140"/>
        <v>0</v>
      </c>
    </row>
    <row r="4499" spans="1:11" ht="15.75">
      <c r="A4499" s="100">
        <v>4496</v>
      </c>
      <c r="I4499" s="103" t="s">
        <v>78</v>
      </c>
      <c r="J4499" s="85">
        <f t="shared" si="141"/>
        <v>4496</v>
      </c>
      <c r="K4499" s="85">
        <f t="shared" si="140"/>
        <v>0</v>
      </c>
    </row>
    <row r="4500" spans="1:11" ht="15.75">
      <c r="A4500" s="100">
        <v>4497</v>
      </c>
      <c r="I4500" s="103" t="s">
        <v>78</v>
      </c>
      <c r="J4500" s="85">
        <f t="shared" si="141"/>
        <v>4497</v>
      </c>
      <c r="K4500" s="85">
        <f t="shared" si="140"/>
        <v>0</v>
      </c>
    </row>
    <row r="4501" spans="1:11" ht="15.75">
      <c r="A4501" s="100">
        <v>4498</v>
      </c>
      <c r="I4501" s="103" t="s">
        <v>78</v>
      </c>
      <c r="J4501" s="85">
        <f t="shared" si="141"/>
        <v>4498</v>
      </c>
      <c r="K4501" s="85">
        <f t="shared" si="140"/>
        <v>0</v>
      </c>
    </row>
    <row r="4502" spans="1:11" ht="15.75">
      <c r="A4502" s="100">
        <v>4499</v>
      </c>
      <c r="I4502" s="103" t="s">
        <v>78</v>
      </c>
      <c r="J4502" s="85">
        <f t="shared" si="141"/>
        <v>4499</v>
      </c>
      <c r="K4502" s="85">
        <f t="shared" si="140"/>
        <v>0</v>
      </c>
    </row>
    <row r="4503" spans="1:11" ht="15.75">
      <c r="A4503" s="100">
        <v>4500</v>
      </c>
      <c r="I4503" s="103" t="s">
        <v>78</v>
      </c>
      <c r="J4503" s="85">
        <f t="shared" si="141"/>
        <v>4500</v>
      </c>
      <c r="K4503" s="85">
        <f t="shared" si="140"/>
        <v>0</v>
      </c>
    </row>
    <row r="4504" spans="1:11" ht="15.75">
      <c r="A4504" s="100">
        <v>4501</v>
      </c>
      <c r="I4504" s="103" t="s">
        <v>78</v>
      </c>
      <c r="J4504" s="85">
        <f t="shared" si="141"/>
        <v>4501</v>
      </c>
      <c r="K4504" s="85">
        <f t="shared" si="140"/>
        <v>0</v>
      </c>
    </row>
    <row r="4505" spans="1:11" ht="15.75">
      <c r="A4505" s="100">
        <v>4502</v>
      </c>
      <c r="I4505" s="103" t="s">
        <v>78</v>
      </c>
      <c r="J4505" s="85">
        <f t="shared" si="141"/>
        <v>4502</v>
      </c>
      <c r="K4505" s="85">
        <f t="shared" si="140"/>
        <v>0</v>
      </c>
    </row>
    <row r="4506" spans="1:11" ht="15.75">
      <c r="A4506" s="100">
        <v>4503</v>
      </c>
      <c r="I4506" s="103" t="s">
        <v>78</v>
      </c>
      <c r="J4506" s="85">
        <f t="shared" si="141"/>
        <v>4503</v>
      </c>
      <c r="K4506" s="85">
        <f t="shared" si="140"/>
        <v>0</v>
      </c>
    </row>
    <row r="4507" spans="1:11" ht="15.75">
      <c r="A4507" s="100">
        <v>4504</v>
      </c>
      <c r="I4507" s="103" t="s">
        <v>78</v>
      </c>
      <c r="J4507" s="85">
        <f t="shared" si="141"/>
        <v>4504</v>
      </c>
      <c r="K4507" s="85">
        <f t="shared" si="140"/>
        <v>0</v>
      </c>
    </row>
    <row r="4508" spans="1:11" ht="15.75">
      <c r="A4508" s="100">
        <v>4505</v>
      </c>
      <c r="I4508" s="103" t="s">
        <v>78</v>
      </c>
      <c r="J4508" s="85">
        <f t="shared" si="141"/>
        <v>4505</v>
      </c>
      <c r="K4508" s="85">
        <f t="shared" si="140"/>
        <v>0</v>
      </c>
    </row>
    <row r="4509" spans="1:11" ht="15.75">
      <c r="A4509" s="100">
        <v>4506</v>
      </c>
      <c r="I4509" s="103" t="s">
        <v>78</v>
      </c>
      <c r="J4509" s="85">
        <f t="shared" si="141"/>
        <v>4506</v>
      </c>
      <c r="K4509" s="85">
        <f t="shared" si="140"/>
        <v>0</v>
      </c>
    </row>
    <row r="4510" spans="1:11" ht="15.75">
      <c r="A4510" s="100">
        <v>4507</v>
      </c>
      <c r="I4510" s="103" t="s">
        <v>78</v>
      </c>
      <c r="J4510" s="85">
        <f t="shared" si="141"/>
        <v>4507</v>
      </c>
      <c r="K4510" s="85">
        <f t="shared" si="140"/>
        <v>0</v>
      </c>
    </row>
    <row r="4511" spans="1:11" ht="15.75">
      <c r="A4511" s="100">
        <v>4508</v>
      </c>
      <c r="I4511" s="103" t="s">
        <v>78</v>
      </c>
      <c r="J4511" s="85">
        <f t="shared" si="141"/>
        <v>4508</v>
      </c>
      <c r="K4511" s="85">
        <f t="shared" si="140"/>
        <v>0</v>
      </c>
    </row>
    <row r="4512" spans="1:11" ht="15.75">
      <c r="A4512" s="100">
        <v>4509</v>
      </c>
      <c r="I4512" s="103" t="s">
        <v>78</v>
      </c>
      <c r="J4512" s="85">
        <f t="shared" si="141"/>
        <v>4509</v>
      </c>
      <c r="K4512" s="85">
        <f t="shared" si="140"/>
        <v>0</v>
      </c>
    </row>
    <row r="4513" spans="1:11" ht="15.75">
      <c r="A4513" s="100">
        <v>4510</v>
      </c>
      <c r="I4513" s="103" t="s">
        <v>78</v>
      </c>
      <c r="J4513" s="85">
        <f t="shared" si="141"/>
        <v>4510</v>
      </c>
      <c r="K4513" s="85">
        <f t="shared" si="140"/>
        <v>0</v>
      </c>
    </row>
    <row r="4514" spans="1:11" ht="15.75">
      <c r="A4514" s="100">
        <v>4511</v>
      </c>
      <c r="I4514" s="103" t="s">
        <v>78</v>
      </c>
      <c r="J4514" s="85">
        <f t="shared" si="141"/>
        <v>4511</v>
      </c>
      <c r="K4514" s="85">
        <f t="shared" si="140"/>
        <v>0</v>
      </c>
    </row>
    <row r="4515" spans="1:11" ht="15.75">
      <c r="A4515" s="100">
        <v>4512</v>
      </c>
      <c r="I4515" s="103" t="s">
        <v>78</v>
      </c>
      <c r="J4515" s="85">
        <f t="shared" si="141"/>
        <v>4512</v>
      </c>
      <c r="K4515" s="85">
        <f t="shared" si="140"/>
        <v>0</v>
      </c>
    </row>
    <row r="4516" spans="1:11" ht="15.75">
      <c r="A4516" s="100">
        <v>4513</v>
      </c>
      <c r="I4516" s="103" t="s">
        <v>78</v>
      </c>
      <c r="J4516" s="85">
        <f t="shared" si="141"/>
        <v>4513</v>
      </c>
      <c r="K4516" s="85">
        <f t="shared" si="140"/>
        <v>0</v>
      </c>
    </row>
    <row r="4517" spans="1:11" ht="15.75">
      <c r="A4517" s="100">
        <v>4514</v>
      </c>
      <c r="I4517" s="103" t="s">
        <v>78</v>
      </c>
      <c r="J4517" s="85">
        <f t="shared" si="141"/>
        <v>4514</v>
      </c>
      <c r="K4517" s="85">
        <f t="shared" si="140"/>
        <v>0</v>
      </c>
    </row>
    <row r="4518" spans="1:11" ht="15.75">
      <c r="A4518" s="100">
        <v>4515</v>
      </c>
      <c r="I4518" s="103" t="s">
        <v>78</v>
      </c>
      <c r="J4518" s="85">
        <f t="shared" si="141"/>
        <v>4515</v>
      </c>
      <c r="K4518" s="85">
        <f t="shared" si="140"/>
        <v>0</v>
      </c>
    </row>
    <row r="4519" spans="1:11" ht="15.75">
      <c r="A4519" s="100">
        <v>4516</v>
      </c>
      <c r="I4519" s="103" t="s">
        <v>78</v>
      </c>
      <c r="J4519" s="85">
        <f t="shared" si="141"/>
        <v>4516</v>
      </c>
      <c r="K4519" s="85">
        <f t="shared" si="140"/>
        <v>0</v>
      </c>
    </row>
    <row r="4520" spans="1:11" ht="15.75">
      <c r="A4520" s="100">
        <v>4517</v>
      </c>
      <c r="I4520" s="103" t="s">
        <v>78</v>
      </c>
      <c r="J4520" s="85">
        <f t="shared" si="141"/>
        <v>4517</v>
      </c>
      <c r="K4520" s="85">
        <f t="shared" si="140"/>
        <v>0</v>
      </c>
    </row>
    <row r="4521" spans="1:11" ht="15.75">
      <c r="A4521" s="100">
        <v>4518</v>
      </c>
      <c r="I4521" s="103" t="s">
        <v>78</v>
      </c>
      <c r="J4521" s="85">
        <f t="shared" si="141"/>
        <v>4518</v>
      </c>
      <c r="K4521" s="85">
        <f t="shared" si="140"/>
        <v>0</v>
      </c>
    </row>
    <row r="4522" spans="1:11" ht="15.75">
      <c r="A4522" s="100">
        <v>4519</v>
      </c>
      <c r="I4522" s="103" t="s">
        <v>78</v>
      </c>
      <c r="J4522" s="85">
        <f t="shared" si="141"/>
        <v>4519</v>
      </c>
      <c r="K4522" s="85">
        <f t="shared" si="140"/>
        <v>0</v>
      </c>
    </row>
    <row r="4523" spans="1:11" ht="15.75">
      <c r="A4523" s="100">
        <v>4520</v>
      </c>
      <c r="I4523" s="103" t="s">
        <v>78</v>
      </c>
      <c r="J4523" s="85">
        <f t="shared" si="141"/>
        <v>4520</v>
      </c>
      <c r="K4523" s="85">
        <f t="shared" si="140"/>
        <v>0</v>
      </c>
    </row>
    <row r="4524" spans="1:11" ht="15.75">
      <c r="A4524" s="100">
        <v>4521</v>
      </c>
      <c r="I4524" s="103" t="s">
        <v>78</v>
      </c>
      <c r="J4524" s="85">
        <f t="shared" si="141"/>
        <v>4521</v>
      </c>
      <c r="K4524" s="85">
        <f t="shared" si="140"/>
        <v>0</v>
      </c>
    </row>
    <row r="4525" spans="1:11" ht="15.75">
      <c r="A4525" s="100">
        <v>4522</v>
      </c>
      <c r="I4525" s="103" t="s">
        <v>78</v>
      </c>
      <c r="J4525" s="85">
        <f t="shared" si="141"/>
        <v>4522</v>
      </c>
      <c r="K4525" s="85">
        <f t="shared" si="140"/>
        <v>0</v>
      </c>
    </row>
    <row r="4526" spans="1:11" ht="15.75">
      <c r="A4526" s="100">
        <v>4523</v>
      </c>
      <c r="I4526" s="103" t="s">
        <v>78</v>
      </c>
      <c r="J4526" s="85">
        <f t="shared" si="141"/>
        <v>4523</v>
      </c>
      <c r="K4526" s="85">
        <f t="shared" si="140"/>
        <v>0</v>
      </c>
    </row>
    <row r="4527" spans="1:11" ht="15.75">
      <c r="A4527" s="100">
        <v>4524</v>
      </c>
      <c r="I4527" s="103" t="s">
        <v>78</v>
      </c>
      <c r="J4527" s="85">
        <f t="shared" si="141"/>
        <v>4524</v>
      </c>
      <c r="K4527" s="85">
        <f t="shared" si="140"/>
        <v>0</v>
      </c>
    </row>
    <row r="4528" spans="1:11" ht="15.75">
      <c r="A4528" s="100">
        <v>4525</v>
      </c>
      <c r="I4528" s="103" t="s">
        <v>78</v>
      </c>
      <c r="J4528" s="85">
        <f t="shared" si="141"/>
        <v>4525</v>
      </c>
      <c r="K4528" s="85">
        <f t="shared" si="140"/>
        <v>0</v>
      </c>
    </row>
    <row r="4529" spans="1:11" ht="15.75">
      <c r="A4529" s="100">
        <v>4526</v>
      </c>
      <c r="I4529" s="103" t="s">
        <v>78</v>
      </c>
      <c r="J4529" s="85">
        <f t="shared" si="141"/>
        <v>4526</v>
      </c>
      <c r="K4529" s="85">
        <f t="shared" si="140"/>
        <v>0</v>
      </c>
    </row>
    <row r="4530" spans="1:11" ht="15.75">
      <c r="A4530" s="100">
        <v>4527</v>
      </c>
      <c r="I4530" s="103" t="s">
        <v>78</v>
      </c>
      <c r="J4530" s="85">
        <f t="shared" si="141"/>
        <v>4527</v>
      </c>
      <c r="K4530" s="85">
        <f t="shared" si="140"/>
        <v>0</v>
      </c>
    </row>
    <row r="4531" spans="1:11" ht="15.75">
      <c r="A4531" s="100">
        <v>4528</v>
      </c>
      <c r="I4531" s="103" t="s">
        <v>78</v>
      </c>
      <c r="J4531" s="85">
        <f t="shared" si="141"/>
        <v>4528</v>
      </c>
      <c r="K4531" s="85">
        <f t="shared" si="140"/>
        <v>0</v>
      </c>
    </row>
    <row r="4532" spans="1:11" ht="15.75">
      <c r="A4532" s="100">
        <v>4529</v>
      </c>
      <c r="I4532" s="103" t="s">
        <v>78</v>
      </c>
      <c r="J4532" s="85">
        <f t="shared" si="141"/>
        <v>4529</v>
      </c>
      <c r="K4532" s="85">
        <f t="shared" si="140"/>
        <v>0</v>
      </c>
    </row>
    <row r="4533" spans="1:11" ht="15.75">
      <c r="A4533" s="100">
        <v>4530</v>
      </c>
      <c r="I4533" s="103" t="s">
        <v>78</v>
      </c>
      <c r="J4533" s="85">
        <f t="shared" si="141"/>
        <v>4530</v>
      </c>
      <c r="K4533" s="85">
        <f t="shared" si="140"/>
        <v>0</v>
      </c>
    </row>
    <row r="4534" spans="1:11" ht="15.75">
      <c r="A4534" s="100">
        <v>4531</v>
      </c>
      <c r="I4534" s="103" t="s">
        <v>78</v>
      </c>
      <c r="J4534" s="85">
        <f t="shared" si="141"/>
        <v>4531</v>
      </c>
      <c r="K4534" s="85">
        <f t="shared" si="140"/>
        <v>0</v>
      </c>
    </row>
    <row r="4535" spans="1:11" ht="15.75">
      <c r="A4535" s="100">
        <v>4532</v>
      </c>
      <c r="I4535" s="103" t="s">
        <v>78</v>
      </c>
      <c r="J4535" s="85">
        <f t="shared" si="141"/>
        <v>4532</v>
      </c>
      <c r="K4535" s="85">
        <f t="shared" si="140"/>
        <v>0</v>
      </c>
    </row>
    <row r="4536" spans="1:11" ht="15.75">
      <c r="A4536" s="100">
        <v>4533</v>
      </c>
      <c r="I4536" s="103" t="s">
        <v>78</v>
      </c>
      <c r="J4536" s="85">
        <f t="shared" si="141"/>
        <v>4533</v>
      </c>
      <c r="K4536" s="85">
        <f t="shared" si="140"/>
        <v>0</v>
      </c>
    </row>
    <row r="4537" spans="1:11" ht="15.75">
      <c r="A4537" s="100">
        <v>4534</v>
      </c>
      <c r="I4537" s="103" t="s">
        <v>78</v>
      </c>
      <c r="J4537" s="85">
        <f t="shared" si="141"/>
        <v>4534</v>
      </c>
      <c r="K4537" s="85">
        <f t="shared" si="140"/>
        <v>0</v>
      </c>
    </row>
    <row r="4538" spans="1:11" ht="15.75">
      <c r="A4538" s="100">
        <v>4535</v>
      </c>
      <c r="I4538" s="103" t="s">
        <v>78</v>
      </c>
      <c r="J4538" s="85">
        <f t="shared" si="141"/>
        <v>4535</v>
      </c>
      <c r="K4538" s="85">
        <f t="shared" si="140"/>
        <v>0</v>
      </c>
    </row>
    <row r="4539" spans="1:11" ht="15.75">
      <c r="A4539" s="100">
        <v>4536</v>
      </c>
      <c r="I4539" s="103" t="s">
        <v>78</v>
      </c>
      <c r="J4539" s="85">
        <f t="shared" si="141"/>
        <v>4536</v>
      </c>
      <c r="K4539" s="85">
        <f t="shared" si="140"/>
        <v>0</v>
      </c>
    </row>
    <row r="4540" spans="1:11" ht="15.75">
      <c r="A4540" s="100">
        <v>4537</v>
      </c>
      <c r="I4540" s="103" t="s">
        <v>78</v>
      </c>
      <c r="J4540" s="85">
        <f t="shared" si="141"/>
        <v>4537</v>
      </c>
      <c r="K4540" s="85">
        <f t="shared" si="140"/>
        <v>0</v>
      </c>
    </row>
    <row r="4541" spans="1:11" ht="15.75">
      <c r="A4541" s="100">
        <v>4538</v>
      </c>
      <c r="I4541" s="103" t="s">
        <v>78</v>
      </c>
      <c r="J4541" s="85">
        <f t="shared" si="141"/>
        <v>4538</v>
      </c>
      <c r="K4541" s="85">
        <f t="shared" si="140"/>
        <v>0</v>
      </c>
    </row>
    <row r="4542" spans="1:11" ht="15.75">
      <c r="A4542" s="100">
        <v>4539</v>
      </c>
      <c r="I4542" s="103" t="s">
        <v>78</v>
      </c>
      <c r="J4542" s="85">
        <f t="shared" si="141"/>
        <v>4539</v>
      </c>
      <c r="K4542" s="85">
        <f t="shared" si="140"/>
        <v>0</v>
      </c>
    </row>
    <row r="4543" spans="1:11" ht="15.75">
      <c r="A4543" s="100">
        <v>4540</v>
      </c>
      <c r="I4543" s="103" t="s">
        <v>78</v>
      </c>
      <c r="J4543" s="85">
        <f t="shared" si="141"/>
        <v>4540</v>
      </c>
      <c r="K4543" s="85">
        <f t="shared" si="140"/>
        <v>0</v>
      </c>
    </row>
    <row r="4544" spans="1:11" ht="15.75">
      <c r="A4544" s="100">
        <v>4541</v>
      </c>
      <c r="I4544" s="103" t="s">
        <v>78</v>
      </c>
      <c r="J4544" s="85">
        <f t="shared" si="141"/>
        <v>4541</v>
      </c>
      <c r="K4544" s="85">
        <f t="shared" si="140"/>
        <v>0</v>
      </c>
    </row>
    <row r="4545" spans="1:11" ht="15.75">
      <c r="A4545" s="100">
        <v>4542</v>
      </c>
      <c r="I4545" s="103" t="s">
        <v>78</v>
      </c>
      <c r="J4545" s="85">
        <f t="shared" si="141"/>
        <v>4542</v>
      </c>
      <c r="K4545" s="85">
        <f t="shared" si="140"/>
        <v>0</v>
      </c>
    </row>
    <row r="4546" spans="1:11" ht="15.75">
      <c r="A4546" s="100">
        <v>4543</v>
      </c>
      <c r="I4546" s="103" t="s">
        <v>78</v>
      </c>
      <c r="J4546" s="85">
        <f t="shared" si="141"/>
        <v>4543</v>
      </c>
      <c r="K4546" s="85">
        <f t="shared" si="140"/>
        <v>0</v>
      </c>
    </row>
    <row r="4547" spans="1:11" ht="15.75">
      <c r="A4547" s="100">
        <v>4544</v>
      </c>
      <c r="I4547" s="103" t="s">
        <v>78</v>
      </c>
      <c r="J4547" s="85">
        <f t="shared" si="141"/>
        <v>4544</v>
      </c>
      <c r="K4547" s="85">
        <f t="shared" si="140"/>
        <v>0</v>
      </c>
    </row>
    <row r="4548" spans="1:11" ht="15.75">
      <c r="A4548" s="100">
        <v>4545</v>
      </c>
      <c r="I4548" s="103" t="s">
        <v>78</v>
      </c>
      <c r="J4548" s="85">
        <f t="shared" si="141"/>
        <v>4545</v>
      </c>
      <c r="K4548" s="85">
        <f t="shared" ref="K4548:K4611" si="142">COUNTIF($D$4:$D$889,D4548)</f>
        <v>0</v>
      </c>
    </row>
    <row r="4549" spans="1:11" ht="15.75">
      <c r="A4549" s="100">
        <v>4546</v>
      </c>
      <c r="I4549" s="103" t="s">
        <v>78</v>
      </c>
      <c r="J4549" s="85">
        <f t="shared" ref="J4549:J4612" si="143">IF(H4549&lt;&gt;H4548,1,J4548+1)</f>
        <v>4546</v>
      </c>
      <c r="K4549" s="85">
        <f t="shared" si="142"/>
        <v>0</v>
      </c>
    </row>
    <row r="4550" spans="1:11" ht="15.75">
      <c r="A4550" s="100">
        <v>4547</v>
      </c>
      <c r="I4550" s="103" t="s">
        <v>78</v>
      </c>
      <c r="J4550" s="85">
        <f t="shared" si="143"/>
        <v>4547</v>
      </c>
      <c r="K4550" s="85">
        <f t="shared" si="142"/>
        <v>0</v>
      </c>
    </row>
    <row r="4551" spans="1:11" ht="15.75">
      <c r="A4551" s="100">
        <v>4548</v>
      </c>
      <c r="I4551" s="103" t="s">
        <v>78</v>
      </c>
      <c r="J4551" s="85">
        <f t="shared" si="143"/>
        <v>4548</v>
      </c>
      <c r="K4551" s="85">
        <f t="shared" si="142"/>
        <v>0</v>
      </c>
    </row>
    <row r="4552" spans="1:11" ht="15.75">
      <c r="A4552" s="100">
        <v>4549</v>
      </c>
      <c r="I4552" s="103" t="s">
        <v>78</v>
      </c>
      <c r="J4552" s="85">
        <f t="shared" si="143"/>
        <v>4549</v>
      </c>
      <c r="K4552" s="85">
        <f t="shared" si="142"/>
        <v>0</v>
      </c>
    </row>
    <row r="4553" spans="1:11" ht="15.75">
      <c r="A4553" s="100">
        <v>4550</v>
      </c>
      <c r="I4553" s="103" t="s">
        <v>78</v>
      </c>
      <c r="J4553" s="85">
        <f t="shared" si="143"/>
        <v>4550</v>
      </c>
      <c r="K4553" s="85">
        <f t="shared" si="142"/>
        <v>0</v>
      </c>
    </row>
    <row r="4554" spans="1:11" ht="15.75">
      <c r="A4554" s="100">
        <v>4551</v>
      </c>
      <c r="I4554" s="103" t="s">
        <v>78</v>
      </c>
      <c r="J4554" s="85">
        <f t="shared" si="143"/>
        <v>4551</v>
      </c>
      <c r="K4554" s="85">
        <f t="shared" si="142"/>
        <v>0</v>
      </c>
    </row>
    <row r="4555" spans="1:11" ht="15.75">
      <c r="A4555" s="100">
        <v>4552</v>
      </c>
      <c r="I4555" s="103" t="s">
        <v>78</v>
      </c>
      <c r="J4555" s="85">
        <f t="shared" si="143"/>
        <v>4552</v>
      </c>
      <c r="K4555" s="85">
        <f t="shared" si="142"/>
        <v>0</v>
      </c>
    </row>
    <row r="4556" spans="1:11" ht="15.75">
      <c r="A4556" s="100">
        <v>4553</v>
      </c>
      <c r="I4556" s="103" t="s">
        <v>78</v>
      </c>
      <c r="J4556" s="85">
        <f t="shared" si="143"/>
        <v>4553</v>
      </c>
      <c r="K4556" s="85">
        <f t="shared" si="142"/>
        <v>0</v>
      </c>
    </row>
    <row r="4557" spans="1:11" ht="15.75">
      <c r="A4557" s="100">
        <v>4554</v>
      </c>
      <c r="I4557" s="103" t="s">
        <v>78</v>
      </c>
      <c r="J4557" s="85">
        <f t="shared" si="143"/>
        <v>4554</v>
      </c>
      <c r="K4557" s="85">
        <f t="shared" si="142"/>
        <v>0</v>
      </c>
    </row>
    <row r="4558" spans="1:11" ht="15.75">
      <c r="A4558" s="100">
        <v>4555</v>
      </c>
      <c r="I4558" s="103" t="s">
        <v>78</v>
      </c>
      <c r="J4558" s="85">
        <f t="shared" si="143"/>
        <v>4555</v>
      </c>
      <c r="K4558" s="85">
        <f t="shared" si="142"/>
        <v>0</v>
      </c>
    </row>
    <row r="4559" spans="1:11" ht="15.75">
      <c r="A4559" s="100">
        <v>4556</v>
      </c>
      <c r="I4559" s="103" t="s">
        <v>78</v>
      </c>
      <c r="J4559" s="85">
        <f t="shared" si="143"/>
        <v>4556</v>
      </c>
      <c r="K4559" s="85">
        <f t="shared" si="142"/>
        <v>0</v>
      </c>
    </row>
    <row r="4560" spans="1:11" ht="15.75">
      <c r="A4560" s="100">
        <v>4557</v>
      </c>
      <c r="I4560" s="103" t="s">
        <v>78</v>
      </c>
      <c r="J4560" s="85">
        <f t="shared" si="143"/>
        <v>4557</v>
      </c>
      <c r="K4560" s="85">
        <f t="shared" si="142"/>
        <v>0</v>
      </c>
    </row>
    <row r="4561" spans="1:11" ht="15.75">
      <c r="A4561" s="100">
        <v>4558</v>
      </c>
      <c r="I4561" s="103" t="s">
        <v>78</v>
      </c>
      <c r="J4561" s="85">
        <f t="shared" si="143"/>
        <v>4558</v>
      </c>
      <c r="K4561" s="85">
        <f t="shared" si="142"/>
        <v>0</v>
      </c>
    </row>
    <row r="4562" spans="1:11" ht="15.75">
      <c r="A4562" s="100">
        <v>4559</v>
      </c>
      <c r="I4562" s="103" t="s">
        <v>78</v>
      </c>
      <c r="J4562" s="85">
        <f t="shared" si="143"/>
        <v>4559</v>
      </c>
      <c r="K4562" s="85">
        <f t="shared" si="142"/>
        <v>0</v>
      </c>
    </row>
    <row r="4563" spans="1:11" ht="15.75">
      <c r="A4563" s="100">
        <v>4560</v>
      </c>
      <c r="I4563" s="103" t="s">
        <v>78</v>
      </c>
      <c r="J4563" s="85">
        <f t="shared" si="143"/>
        <v>4560</v>
      </c>
      <c r="K4563" s="85">
        <f t="shared" si="142"/>
        <v>0</v>
      </c>
    </row>
    <row r="4564" spans="1:11" ht="15.75">
      <c r="A4564" s="100">
        <v>4561</v>
      </c>
      <c r="I4564" s="103" t="s">
        <v>78</v>
      </c>
      <c r="J4564" s="85">
        <f t="shared" si="143"/>
        <v>4561</v>
      </c>
      <c r="K4564" s="85">
        <f t="shared" si="142"/>
        <v>0</v>
      </c>
    </row>
    <row r="4565" spans="1:11" ht="15.75">
      <c r="A4565" s="100">
        <v>4562</v>
      </c>
      <c r="I4565" s="103" t="s">
        <v>78</v>
      </c>
      <c r="J4565" s="85">
        <f t="shared" si="143"/>
        <v>4562</v>
      </c>
      <c r="K4565" s="85">
        <f t="shared" si="142"/>
        <v>0</v>
      </c>
    </row>
    <row r="4566" spans="1:11" ht="15.75">
      <c r="A4566" s="100">
        <v>4563</v>
      </c>
      <c r="I4566" s="103" t="s">
        <v>78</v>
      </c>
      <c r="J4566" s="85">
        <f t="shared" si="143"/>
        <v>4563</v>
      </c>
      <c r="K4566" s="85">
        <f t="shared" si="142"/>
        <v>0</v>
      </c>
    </row>
    <row r="4567" spans="1:11" ht="15.75">
      <c r="A4567" s="100">
        <v>4564</v>
      </c>
      <c r="I4567" s="103" t="s">
        <v>78</v>
      </c>
      <c r="J4567" s="85">
        <f t="shared" si="143"/>
        <v>4564</v>
      </c>
      <c r="K4567" s="85">
        <f t="shared" si="142"/>
        <v>0</v>
      </c>
    </row>
    <row r="4568" spans="1:11" ht="15.75">
      <c r="A4568" s="100">
        <v>4565</v>
      </c>
      <c r="I4568" s="103" t="s">
        <v>78</v>
      </c>
      <c r="J4568" s="85">
        <f t="shared" si="143"/>
        <v>4565</v>
      </c>
      <c r="K4568" s="85">
        <f t="shared" si="142"/>
        <v>0</v>
      </c>
    </row>
    <row r="4569" spans="1:11" ht="15.75">
      <c r="A4569" s="100">
        <v>4566</v>
      </c>
      <c r="I4569" s="103" t="s">
        <v>78</v>
      </c>
      <c r="J4569" s="85">
        <f t="shared" si="143"/>
        <v>4566</v>
      </c>
      <c r="K4569" s="85">
        <f t="shared" si="142"/>
        <v>0</v>
      </c>
    </row>
    <row r="4570" spans="1:11" ht="15.75">
      <c r="A4570" s="100">
        <v>4567</v>
      </c>
      <c r="I4570" s="103" t="s">
        <v>78</v>
      </c>
      <c r="J4570" s="85">
        <f t="shared" si="143"/>
        <v>4567</v>
      </c>
      <c r="K4570" s="85">
        <f t="shared" si="142"/>
        <v>0</v>
      </c>
    </row>
    <row r="4571" spans="1:11" ht="15.75">
      <c r="A4571" s="100">
        <v>4568</v>
      </c>
      <c r="I4571" s="103" t="s">
        <v>78</v>
      </c>
      <c r="J4571" s="85">
        <f t="shared" si="143"/>
        <v>4568</v>
      </c>
      <c r="K4571" s="85">
        <f t="shared" si="142"/>
        <v>0</v>
      </c>
    </row>
    <row r="4572" spans="1:11" ht="15.75">
      <c r="A4572" s="100">
        <v>4569</v>
      </c>
      <c r="I4572" s="103" t="s">
        <v>78</v>
      </c>
      <c r="J4572" s="85">
        <f t="shared" si="143"/>
        <v>4569</v>
      </c>
      <c r="K4572" s="85">
        <f t="shared" si="142"/>
        <v>0</v>
      </c>
    </row>
    <row r="4573" spans="1:11" ht="15.75">
      <c r="A4573" s="100">
        <v>4570</v>
      </c>
      <c r="I4573" s="103" t="s">
        <v>78</v>
      </c>
      <c r="J4573" s="85">
        <f t="shared" si="143"/>
        <v>4570</v>
      </c>
      <c r="K4573" s="85">
        <f t="shared" si="142"/>
        <v>0</v>
      </c>
    </row>
    <row r="4574" spans="1:11" ht="15.75">
      <c r="A4574" s="100">
        <v>4571</v>
      </c>
      <c r="I4574" s="103" t="s">
        <v>78</v>
      </c>
      <c r="J4574" s="85">
        <f t="shared" si="143"/>
        <v>4571</v>
      </c>
      <c r="K4574" s="85">
        <f t="shared" si="142"/>
        <v>0</v>
      </c>
    </row>
    <row r="4575" spans="1:11" ht="15.75">
      <c r="A4575" s="100">
        <v>4572</v>
      </c>
      <c r="I4575" s="103" t="s">
        <v>78</v>
      </c>
      <c r="J4575" s="85">
        <f t="shared" si="143"/>
        <v>4572</v>
      </c>
      <c r="K4575" s="85">
        <f t="shared" si="142"/>
        <v>0</v>
      </c>
    </row>
    <row r="4576" spans="1:11" ht="15.75">
      <c r="A4576" s="100">
        <v>4573</v>
      </c>
      <c r="I4576" s="103" t="s">
        <v>78</v>
      </c>
      <c r="J4576" s="85">
        <f t="shared" si="143"/>
        <v>4573</v>
      </c>
      <c r="K4576" s="85">
        <f t="shared" si="142"/>
        <v>0</v>
      </c>
    </row>
    <row r="4577" spans="1:11" ht="15.75">
      <c r="A4577" s="100">
        <v>4574</v>
      </c>
      <c r="I4577" s="103" t="s">
        <v>78</v>
      </c>
      <c r="J4577" s="85">
        <f t="shared" si="143"/>
        <v>4574</v>
      </c>
      <c r="K4577" s="85">
        <f t="shared" si="142"/>
        <v>0</v>
      </c>
    </row>
    <row r="4578" spans="1:11" ht="15.75">
      <c r="A4578" s="100">
        <v>4575</v>
      </c>
      <c r="I4578" s="103" t="s">
        <v>78</v>
      </c>
      <c r="J4578" s="85">
        <f t="shared" si="143"/>
        <v>4575</v>
      </c>
      <c r="K4578" s="85">
        <f t="shared" si="142"/>
        <v>0</v>
      </c>
    </row>
    <row r="4579" spans="1:11" ht="15.75">
      <c r="A4579" s="100">
        <v>4576</v>
      </c>
      <c r="I4579" s="103" t="s">
        <v>78</v>
      </c>
      <c r="J4579" s="85">
        <f t="shared" si="143"/>
        <v>4576</v>
      </c>
      <c r="K4579" s="85">
        <f t="shared" si="142"/>
        <v>0</v>
      </c>
    </row>
    <row r="4580" spans="1:11" ht="15.75">
      <c r="A4580" s="100">
        <v>4577</v>
      </c>
      <c r="I4580" s="103" t="s">
        <v>78</v>
      </c>
      <c r="J4580" s="85">
        <f t="shared" si="143"/>
        <v>4577</v>
      </c>
      <c r="K4580" s="85">
        <f t="shared" si="142"/>
        <v>0</v>
      </c>
    </row>
    <row r="4581" spans="1:11" ht="15.75">
      <c r="A4581" s="100">
        <v>4578</v>
      </c>
      <c r="I4581" s="103" t="s">
        <v>78</v>
      </c>
      <c r="J4581" s="85">
        <f t="shared" si="143"/>
        <v>4578</v>
      </c>
      <c r="K4581" s="85">
        <f t="shared" si="142"/>
        <v>0</v>
      </c>
    </row>
    <row r="4582" spans="1:11" ht="15.75">
      <c r="A4582" s="100">
        <v>4579</v>
      </c>
      <c r="I4582" s="103" t="s">
        <v>78</v>
      </c>
      <c r="J4582" s="85">
        <f t="shared" si="143"/>
        <v>4579</v>
      </c>
      <c r="K4582" s="85">
        <f t="shared" si="142"/>
        <v>0</v>
      </c>
    </row>
    <row r="4583" spans="1:11" ht="15.75">
      <c r="A4583" s="100">
        <v>4580</v>
      </c>
      <c r="I4583" s="103" t="s">
        <v>78</v>
      </c>
      <c r="J4583" s="85">
        <f t="shared" si="143"/>
        <v>4580</v>
      </c>
      <c r="K4583" s="85">
        <f t="shared" si="142"/>
        <v>0</v>
      </c>
    </row>
    <row r="4584" spans="1:11" ht="15.75">
      <c r="A4584" s="100">
        <v>4581</v>
      </c>
      <c r="I4584" s="103" t="s">
        <v>78</v>
      </c>
      <c r="J4584" s="85">
        <f t="shared" si="143"/>
        <v>4581</v>
      </c>
      <c r="K4584" s="85">
        <f t="shared" si="142"/>
        <v>0</v>
      </c>
    </row>
    <row r="4585" spans="1:11" ht="15.75">
      <c r="A4585" s="100">
        <v>4582</v>
      </c>
      <c r="I4585" s="103" t="s">
        <v>78</v>
      </c>
      <c r="J4585" s="85">
        <f t="shared" si="143"/>
        <v>4582</v>
      </c>
      <c r="K4585" s="85">
        <f t="shared" si="142"/>
        <v>0</v>
      </c>
    </row>
    <row r="4586" spans="1:11" ht="15.75">
      <c r="A4586" s="100">
        <v>4583</v>
      </c>
      <c r="I4586" s="103" t="s">
        <v>78</v>
      </c>
      <c r="J4586" s="85">
        <f t="shared" si="143"/>
        <v>4583</v>
      </c>
      <c r="K4586" s="85">
        <f t="shared" si="142"/>
        <v>0</v>
      </c>
    </row>
    <row r="4587" spans="1:11" ht="15.75">
      <c r="A4587" s="100">
        <v>4584</v>
      </c>
      <c r="I4587" s="103" t="s">
        <v>78</v>
      </c>
      <c r="J4587" s="85">
        <f t="shared" si="143"/>
        <v>4584</v>
      </c>
      <c r="K4587" s="85">
        <f t="shared" si="142"/>
        <v>0</v>
      </c>
    </row>
    <row r="4588" spans="1:11" ht="15.75">
      <c r="A4588" s="100">
        <v>4585</v>
      </c>
      <c r="I4588" s="103" t="s">
        <v>78</v>
      </c>
      <c r="J4588" s="85">
        <f t="shared" si="143"/>
        <v>4585</v>
      </c>
      <c r="K4588" s="85">
        <f t="shared" si="142"/>
        <v>0</v>
      </c>
    </row>
    <row r="4589" spans="1:11" ht="15.75">
      <c r="A4589" s="100">
        <v>4586</v>
      </c>
      <c r="I4589" s="103" t="s">
        <v>78</v>
      </c>
      <c r="J4589" s="85">
        <f t="shared" si="143"/>
        <v>4586</v>
      </c>
      <c r="K4589" s="85">
        <f t="shared" si="142"/>
        <v>0</v>
      </c>
    </row>
    <row r="4590" spans="1:11" ht="15.75">
      <c r="A4590" s="100">
        <v>4587</v>
      </c>
      <c r="I4590" s="103" t="s">
        <v>78</v>
      </c>
      <c r="J4590" s="85">
        <f t="shared" si="143"/>
        <v>4587</v>
      </c>
      <c r="K4590" s="85">
        <f t="shared" si="142"/>
        <v>0</v>
      </c>
    </row>
    <row r="4591" spans="1:11" ht="15.75">
      <c r="A4591" s="100">
        <v>4588</v>
      </c>
      <c r="I4591" s="103" t="s">
        <v>78</v>
      </c>
      <c r="J4591" s="85">
        <f t="shared" si="143"/>
        <v>4588</v>
      </c>
      <c r="K4591" s="85">
        <f t="shared" si="142"/>
        <v>0</v>
      </c>
    </row>
    <row r="4592" spans="1:11" ht="15.75">
      <c r="A4592" s="100">
        <v>4589</v>
      </c>
      <c r="I4592" s="103" t="s">
        <v>78</v>
      </c>
      <c r="J4592" s="85">
        <f t="shared" si="143"/>
        <v>4589</v>
      </c>
      <c r="K4592" s="85">
        <f t="shared" si="142"/>
        <v>0</v>
      </c>
    </row>
    <row r="4593" spans="1:11" ht="15.75">
      <c r="A4593" s="100">
        <v>4590</v>
      </c>
      <c r="I4593" s="103" t="s">
        <v>78</v>
      </c>
      <c r="J4593" s="85">
        <f t="shared" si="143"/>
        <v>4590</v>
      </c>
      <c r="K4593" s="85">
        <f t="shared" si="142"/>
        <v>0</v>
      </c>
    </row>
    <row r="4594" spans="1:11" ht="15.75">
      <c r="A4594" s="100">
        <v>4591</v>
      </c>
      <c r="I4594" s="103" t="s">
        <v>78</v>
      </c>
      <c r="J4594" s="85">
        <f t="shared" si="143"/>
        <v>4591</v>
      </c>
      <c r="K4594" s="85">
        <f t="shared" si="142"/>
        <v>0</v>
      </c>
    </row>
    <row r="4595" spans="1:11" ht="15.75">
      <c r="A4595" s="100">
        <v>4592</v>
      </c>
      <c r="I4595" s="103" t="s">
        <v>78</v>
      </c>
      <c r="J4595" s="85">
        <f t="shared" si="143"/>
        <v>4592</v>
      </c>
      <c r="K4595" s="85">
        <f t="shared" si="142"/>
        <v>0</v>
      </c>
    </row>
    <row r="4596" spans="1:11" ht="15.75">
      <c r="A4596" s="100">
        <v>4593</v>
      </c>
      <c r="I4596" s="103" t="s">
        <v>78</v>
      </c>
      <c r="J4596" s="85">
        <f t="shared" si="143"/>
        <v>4593</v>
      </c>
      <c r="K4596" s="85">
        <f t="shared" si="142"/>
        <v>0</v>
      </c>
    </row>
    <row r="4597" spans="1:11" ht="15.75">
      <c r="A4597" s="100">
        <v>4594</v>
      </c>
      <c r="I4597" s="103" t="s">
        <v>78</v>
      </c>
      <c r="J4597" s="85">
        <f t="shared" si="143"/>
        <v>4594</v>
      </c>
      <c r="K4597" s="85">
        <f t="shared" si="142"/>
        <v>0</v>
      </c>
    </row>
    <row r="4598" spans="1:11" ht="15.75">
      <c r="A4598" s="100">
        <v>4595</v>
      </c>
      <c r="I4598" s="103" t="s">
        <v>78</v>
      </c>
      <c r="J4598" s="85">
        <f t="shared" si="143"/>
        <v>4595</v>
      </c>
      <c r="K4598" s="85">
        <f t="shared" si="142"/>
        <v>0</v>
      </c>
    </row>
    <row r="4599" spans="1:11" ht="15.75">
      <c r="A4599" s="100">
        <v>4596</v>
      </c>
      <c r="I4599" s="103" t="s">
        <v>78</v>
      </c>
      <c r="J4599" s="85">
        <f t="shared" si="143"/>
        <v>4596</v>
      </c>
      <c r="K4599" s="85">
        <f t="shared" si="142"/>
        <v>0</v>
      </c>
    </row>
    <row r="4600" spans="1:11" ht="15.75">
      <c r="A4600" s="100">
        <v>4597</v>
      </c>
      <c r="I4600" s="103" t="s">
        <v>78</v>
      </c>
      <c r="J4600" s="85">
        <f t="shared" si="143"/>
        <v>4597</v>
      </c>
      <c r="K4600" s="85">
        <f t="shared" si="142"/>
        <v>0</v>
      </c>
    </row>
    <row r="4601" spans="1:11" ht="15.75">
      <c r="A4601" s="100">
        <v>4598</v>
      </c>
      <c r="I4601" s="103" t="s">
        <v>78</v>
      </c>
      <c r="J4601" s="85">
        <f t="shared" si="143"/>
        <v>4598</v>
      </c>
      <c r="K4601" s="85">
        <f t="shared" si="142"/>
        <v>0</v>
      </c>
    </row>
    <row r="4602" spans="1:11" ht="15.75">
      <c r="A4602" s="100">
        <v>4599</v>
      </c>
      <c r="I4602" s="103" t="s">
        <v>78</v>
      </c>
      <c r="J4602" s="85">
        <f t="shared" si="143"/>
        <v>4599</v>
      </c>
      <c r="K4602" s="85">
        <f t="shared" si="142"/>
        <v>0</v>
      </c>
    </row>
    <row r="4603" spans="1:11" ht="15.75">
      <c r="A4603" s="100">
        <v>4600</v>
      </c>
      <c r="I4603" s="103" t="s">
        <v>78</v>
      </c>
      <c r="J4603" s="85">
        <f t="shared" si="143"/>
        <v>4600</v>
      </c>
      <c r="K4603" s="85">
        <f t="shared" si="142"/>
        <v>0</v>
      </c>
    </row>
    <row r="4604" spans="1:11" ht="15.75">
      <c r="A4604" s="100">
        <v>4601</v>
      </c>
      <c r="I4604" s="103" t="s">
        <v>78</v>
      </c>
      <c r="J4604" s="85">
        <f t="shared" si="143"/>
        <v>4601</v>
      </c>
      <c r="K4604" s="85">
        <f t="shared" si="142"/>
        <v>0</v>
      </c>
    </row>
    <row r="4605" spans="1:11" ht="15.75">
      <c r="A4605" s="100">
        <v>4602</v>
      </c>
      <c r="I4605" s="103" t="s">
        <v>78</v>
      </c>
      <c r="J4605" s="85">
        <f t="shared" si="143"/>
        <v>4602</v>
      </c>
      <c r="K4605" s="85">
        <f t="shared" si="142"/>
        <v>0</v>
      </c>
    </row>
    <row r="4606" spans="1:11" ht="15.75">
      <c r="A4606" s="100">
        <v>4603</v>
      </c>
      <c r="I4606" s="103" t="s">
        <v>78</v>
      </c>
      <c r="J4606" s="85">
        <f t="shared" si="143"/>
        <v>4603</v>
      </c>
      <c r="K4606" s="85">
        <f t="shared" si="142"/>
        <v>0</v>
      </c>
    </row>
    <row r="4607" spans="1:11" ht="15.75">
      <c r="A4607" s="100">
        <v>4604</v>
      </c>
      <c r="I4607" s="103" t="s">
        <v>78</v>
      </c>
      <c r="J4607" s="85">
        <f t="shared" si="143"/>
        <v>4604</v>
      </c>
      <c r="K4607" s="85">
        <f t="shared" si="142"/>
        <v>0</v>
      </c>
    </row>
    <row r="4608" spans="1:11" ht="15.75">
      <c r="A4608" s="100">
        <v>4605</v>
      </c>
      <c r="I4608" s="103" t="s">
        <v>78</v>
      </c>
      <c r="J4608" s="85">
        <f t="shared" si="143"/>
        <v>4605</v>
      </c>
      <c r="K4608" s="85">
        <f t="shared" si="142"/>
        <v>0</v>
      </c>
    </row>
    <row r="4609" spans="1:11" ht="15.75">
      <c r="A4609" s="100">
        <v>4606</v>
      </c>
      <c r="I4609" s="103" t="s">
        <v>78</v>
      </c>
      <c r="J4609" s="85">
        <f t="shared" si="143"/>
        <v>4606</v>
      </c>
      <c r="K4609" s="85">
        <f t="shared" si="142"/>
        <v>0</v>
      </c>
    </row>
    <row r="4610" spans="1:11" ht="15.75">
      <c r="A4610" s="100">
        <v>4607</v>
      </c>
      <c r="I4610" s="103" t="s">
        <v>78</v>
      </c>
      <c r="J4610" s="85">
        <f t="shared" si="143"/>
        <v>4607</v>
      </c>
      <c r="K4610" s="85">
        <f t="shared" si="142"/>
        <v>0</v>
      </c>
    </row>
    <row r="4611" spans="1:11" ht="15.75">
      <c r="A4611" s="100">
        <v>4608</v>
      </c>
      <c r="I4611" s="103" t="s">
        <v>78</v>
      </c>
      <c r="J4611" s="85">
        <f t="shared" si="143"/>
        <v>4608</v>
      </c>
      <c r="K4611" s="85">
        <f t="shared" si="142"/>
        <v>0</v>
      </c>
    </row>
    <row r="4612" spans="1:11" ht="15.75">
      <c r="A4612" s="100">
        <v>4609</v>
      </c>
      <c r="I4612" s="103" t="s">
        <v>78</v>
      </c>
      <c r="J4612" s="85">
        <f t="shared" si="143"/>
        <v>4609</v>
      </c>
      <c r="K4612" s="85">
        <f t="shared" ref="K4612:K4675" si="144">COUNTIF($D$4:$D$889,D4612)</f>
        <v>0</v>
      </c>
    </row>
    <row r="4613" spans="1:11" ht="15.75">
      <c r="A4613" s="100">
        <v>4610</v>
      </c>
      <c r="I4613" s="103" t="s">
        <v>78</v>
      </c>
      <c r="J4613" s="85">
        <f t="shared" ref="J4613:J4676" si="145">IF(H4613&lt;&gt;H4612,1,J4612+1)</f>
        <v>4610</v>
      </c>
      <c r="K4613" s="85">
        <f t="shared" si="144"/>
        <v>0</v>
      </c>
    </row>
    <row r="4614" spans="1:11" ht="15.75">
      <c r="A4614" s="100">
        <v>4611</v>
      </c>
      <c r="I4614" s="103" t="s">
        <v>78</v>
      </c>
      <c r="J4614" s="85">
        <f t="shared" si="145"/>
        <v>4611</v>
      </c>
      <c r="K4614" s="85">
        <f t="shared" si="144"/>
        <v>0</v>
      </c>
    </row>
    <row r="4615" spans="1:11" ht="15.75">
      <c r="A4615" s="100">
        <v>4612</v>
      </c>
      <c r="I4615" s="103" t="s">
        <v>78</v>
      </c>
      <c r="J4615" s="85">
        <f t="shared" si="145"/>
        <v>4612</v>
      </c>
      <c r="K4615" s="85">
        <f t="shared" si="144"/>
        <v>0</v>
      </c>
    </row>
    <row r="4616" spans="1:11" ht="15.75">
      <c r="A4616" s="100">
        <v>4613</v>
      </c>
      <c r="I4616" s="103" t="s">
        <v>78</v>
      </c>
      <c r="J4616" s="85">
        <f t="shared" si="145"/>
        <v>4613</v>
      </c>
      <c r="K4616" s="85">
        <f t="shared" si="144"/>
        <v>0</v>
      </c>
    </row>
    <row r="4617" spans="1:11" ht="15.75">
      <c r="A4617" s="100">
        <v>4614</v>
      </c>
      <c r="I4617" s="103" t="s">
        <v>78</v>
      </c>
      <c r="J4617" s="85">
        <f t="shared" si="145"/>
        <v>4614</v>
      </c>
      <c r="K4617" s="85">
        <f t="shared" si="144"/>
        <v>0</v>
      </c>
    </row>
    <row r="4618" spans="1:11" ht="15.75">
      <c r="A4618" s="100">
        <v>4615</v>
      </c>
      <c r="I4618" s="103" t="s">
        <v>78</v>
      </c>
      <c r="J4618" s="85">
        <f t="shared" si="145"/>
        <v>4615</v>
      </c>
      <c r="K4618" s="85">
        <f t="shared" si="144"/>
        <v>0</v>
      </c>
    </row>
    <row r="4619" spans="1:11" ht="15.75">
      <c r="A4619" s="100">
        <v>4616</v>
      </c>
      <c r="I4619" s="103" t="s">
        <v>78</v>
      </c>
      <c r="J4619" s="85">
        <f t="shared" si="145"/>
        <v>4616</v>
      </c>
      <c r="K4619" s="85">
        <f t="shared" si="144"/>
        <v>0</v>
      </c>
    </row>
    <row r="4620" spans="1:11" ht="15.75">
      <c r="A4620" s="100">
        <v>4617</v>
      </c>
      <c r="I4620" s="103" t="s">
        <v>78</v>
      </c>
      <c r="J4620" s="85">
        <f t="shared" si="145"/>
        <v>4617</v>
      </c>
      <c r="K4620" s="85">
        <f t="shared" si="144"/>
        <v>0</v>
      </c>
    </row>
    <row r="4621" spans="1:11" ht="15.75">
      <c r="A4621" s="100">
        <v>4618</v>
      </c>
      <c r="I4621" s="103" t="s">
        <v>78</v>
      </c>
      <c r="J4621" s="85">
        <f t="shared" si="145"/>
        <v>4618</v>
      </c>
      <c r="K4621" s="85">
        <f t="shared" si="144"/>
        <v>0</v>
      </c>
    </row>
    <row r="4622" spans="1:11" ht="15.75">
      <c r="A4622" s="100">
        <v>4619</v>
      </c>
      <c r="I4622" s="103" t="s">
        <v>78</v>
      </c>
      <c r="J4622" s="85">
        <f t="shared" si="145"/>
        <v>4619</v>
      </c>
      <c r="K4622" s="85">
        <f t="shared" si="144"/>
        <v>0</v>
      </c>
    </row>
    <row r="4623" spans="1:11" ht="15.75">
      <c r="A4623" s="100">
        <v>4620</v>
      </c>
      <c r="I4623" s="103" t="s">
        <v>78</v>
      </c>
      <c r="J4623" s="85">
        <f t="shared" si="145"/>
        <v>4620</v>
      </c>
      <c r="K4623" s="85">
        <f t="shared" si="144"/>
        <v>0</v>
      </c>
    </row>
    <row r="4624" spans="1:11" ht="15.75">
      <c r="A4624" s="100">
        <v>4621</v>
      </c>
      <c r="I4624" s="103" t="s">
        <v>78</v>
      </c>
      <c r="J4624" s="85">
        <f t="shared" si="145"/>
        <v>4621</v>
      </c>
      <c r="K4624" s="85">
        <f t="shared" si="144"/>
        <v>0</v>
      </c>
    </row>
    <row r="4625" spans="1:11" ht="15.75">
      <c r="A4625" s="100">
        <v>4622</v>
      </c>
      <c r="I4625" s="103" t="s">
        <v>78</v>
      </c>
      <c r="J4625" s="85">
        <f t="shared" si="145"/>
        <v>4622</v>
      </c>
      <c r="K4625" s="85">
        <f t="shared" si="144"/>
        <v>0</v>
      </c>
    </row>
    <row r="4626" spans="1:11" ht="15.75">
      <c r="A4626" s="100">
        <v>4623</v>
      </c>
      <c r="I4626" s="103" t="s">
        <v>78</v>
      </c>
      <c r="J4626" s="85">
        <f t="shared" si="145"/>
        <v>4623</v>
      </c>
      <c r="K4626" s="85">
        <f t="shared" si="144"/>
        <v>0</v>
      </c>
    </row>
    <row r="4627" spans="1:11" ht="15.75">
      <c r="A4627" s="100">
        <v>4624</v>
      </c>
      <c r="I4627" s="103" t="s">
        <v>78</v>
      </c>
      <c r="J4627" s="85">
        <f t="shared" si="145"/>
        <v>4624</v>
      </c>
      <c r="K4627" s="85">
        <f t="shared" si="144"/>
        <v>0</v>
      </c>
    </row>
    <row r="4628" spans="1:11" ht="15.75">
      <c r="A4628" s="100">
        <v>4625</v>
      </c>
      <c r="I4628" s="103" t="s">
        <v>78</v>
      </c>
      <c r="J4628" s="85">
        <f t="shared" si="145"/>
        <v>4625</v>
      </c>
      <c r="K4628" s="85">
        <f t="shared" si="144"/>
        <v>0</v>
      </c>
    </row>
    <row r="4629" spans="1:11" ht="15.75">
      <c r="A4629" s="100">
        <v>4626</v>
      </c>
      <c r="I4629" s="103" t="s">
        <v>78</v>
      </c>
      <c r="J4629" s="85">
        <f t="shared" si="145"/>
        <v>4626</v>
      </c>
      <c r="K4629" s="85">
        <f t="shared" si="144"/>
        <v>0</v>
      </c>
    </row>
    <row r="4630" spans="1:11" ht="15.75">
      <c r="A4630" s="100">
        <v>4627</v>
      </c>
      <c r="I4630" s="103" t="s">
        <v>78</v>
      </c>
      <c r="J4630" s="85">
        <f t="shared" si="145"/>
        <v>4627</v>
      </c>
      <c r="K4630" s="85">
        <f t="shared" si="144"/>
        <v>0</v>
      </c>
    </row>
    <row r="4631" spans="1:11" ht="15.75">
      <c r="A4631" s="100">
        <v>4628</v>
      </c>
      <c r="I4631" s="103" t="s">
        <v>78</v>
      </c>
      <c r="J4631" s="85">
        <f t="shared" si="145"/>
        <v>4628</v>
      </c>
      <c r="K4631" s="85">
        <f t="shared" si="144"/>
        <v>0</v>
      </c>
    </row>
    <row r="4632" spans="1:11" ht="15.75">
      <c r="A4632" s="100">
        <v>4629</v>
      </c>
      <c r="I4632" s="103" t="s">
        <v>78</v>
      </c>
      <c r="J4632" s="85">
        <f t="shared" si="145"/>
        <v>4629</v>
      </c>
      <c r="K4632" s="85">
        <f t="shared" si="144"/>
        <v>0</v>
      </c>
    </row>
    <row r="4633" spans="1:11" ht="15.75">
      <c r="A4633" s="100">
        <v>4630</v>
      </c>
      <c r="I4633" s="103" t="s">
        <v>78</v>
      </c>
      <c r="J4633" s="85">
        <f t="shared" si="145"/>
        <v>4630</v>
      </c>
      <c r="K4633" s="85">
        <f t="shared" si="144"/>
        <v>0</v>
      </c>
    </row>
    <row r="4634" spans="1:11" ht="15.75">
      <c r="A4634" s="100">
        <v>4631</v>
      </c>
      <c r="I4634" s="103" t="s">
        <v>78</v>
      </c>
      <c r="J4634" s="85">
        <f t="shared" si="145"/>
        <v>4631</v>
      </c>
      <c r="K4634" s="85">
        <f t="shared" si="144"/>
        <v>0</v>
      </c>
    </row>
    <row r="4635" spans="1:11" ht="15.75">
      <c r="A4635" s="100">
        <v>4632</v>
      </c>
      <c r="I4635" s="103" t="s">
        <v>78</v>
      </c>
      <c r="J4635" s="85">
        <f t="shared" si="145"/>
        <v>4632</v>
      </c>
      <c r="K4635" s="85">
        <f t="shared" si="144"/>
        <v>0</v>
      </c>
    </row>
    <row r="4636" spans="1:11" ht="15.75">
      <c r="A4636" s="100">
        <v>4633</v>
      </c>
      <c r="I4636" s="103" t="s">
        <v>78</v>
      </c>
      <c r="J4636" s="85">
        <f t="shared" si="145"/>
        <v>4633</v>
      </c>
      <c r="K4636" s="85">
        <f t="shared" si="144"/>
        <v>0</v>
      </c>
    </row>
    <row r="4637" spans="1:11" ht="15.75">
      <c r="A4637" s="100">
        <v>4634</v>
      </c>
      <c r="I4637" s="103" t="s">
        <v>78</v>
      </c>
      <c r="J4637" s="85">
        <f t="shared" si="145"/>
        <v>4634</v>
      </c>
      <c r="K4637" s="85">
        <f t="shared" si="144"/>
        <v>0</v>
      </c>
    </row>
    <row r="4638" spans="1:11" ht="15.75">
      <c r="A4638" s="100">
        <v>4635</v>
      </c>
      <c r="I4638" s="103" t="s">
        <v>78</v>
      </c>
      <c r="J4638" s="85">
        <f t="shared" si="145"/>
        <v>4635</v>
      </c>
      <c r="K4638" s="85">
        <f t="shared" si="144"/>
        <v>0</v>
      </c>
    </row>
    <row r="4639" spans="1:11" ht="15.75">
      <c r="A4639" s="100">
        <v>4636</v>
      </c>
      <c r="I4639" s="103" t="s">
        <v>78</v>
      </c>
      <c r="J4639" s="85">
        <f t="shared" si="145"/>
        <v>4636</v>
      </c>
      <c r="K4639" s="85">
        <f t="shared" si="144"/>
        <v>0</v>
      </c>
    </row>
    <row r="4640" spans="1:11" ht="15.75">
      <c r="A4640" s="100">
        <v>4637</v>
      </c>
      <c r="I4640" s="103" t="s">
        <v>78</v>
      </c>
      <c r="J4640" s="85">
        <f t="shared" si="145"/>
        <v>4637</v>
      </c>
      <c r="K4640" s="85">
        <f t="shared" si="144"/>
        <v>0</v>
      </c>
    </row>
    <row r="4641" spans="1:11" ht="15.75">
      <c r="A4641" s="100">
        <v>4638</v>
      </c>
      <c r="I4641" s="103" t="s">
        <v>78</v>
      </c>
      <c r="J4641" s="85">
        <f t="shared" si="145"/>
        <v>4638</v>
      </c>
      <c r="K4641" s="85">
        <f t="shared" si="144"/>
        <v>0</v>
      </c>
    </row>
    <row r="4642" spans="1:11" ht="15.75">
      <c r="A4642" s="100">
        <v>4639</v>
      </c>
      <c r="I4642" s="103" t="s">
        <v>78</v>
      </c>
      <c r="J4642" s="85">
        <f t="shared" si="145"/>
        <v>4639</v>
      </c>
      <c r="K4642" s="85">
        <f t="shared" si="144"/>
        <v>0</v>
      </c>
    </row>
    <row r="4643" spans="1:11" ht="15.75">
      <c r="A4643" s="100">
        <v>4640</v>
      </c>
      <c r="I4643" s="103" t="s">
        <v>78</v>
      </c>
      <c r="J4643" s="85">
        <f t="shared" si="145"/>
        <v>4640</v>
      </c>
      <c r="K4643" s="85">
        <f t="shared" si="144"/>
        <v>0</v>
      </c>
    </row>
    <row r="4644" spans="1:11" ht="15.75">
      <c r="A4644" s="100">
        <v>4641</v>
      </c>
      <c r="I4644" s="103" t="s">
        <v>78</v>
      </c>
      <c r="J4644" s="85">
        <f t="shared" si="145"/>
        <v>4641</v>
      </c>
      <c r="K4644" s="85">
        <f t="shared" si="144"/>
        <v>0</v>
      </c>
    </row>
    <row r="4645" spans="1:11" ht="15.75">
      <c r="A4645" s="100">
        <v>4642</v>
      </c>
      <c r="I4645" s="103" t="s">
        <v>78</v>
      </c>
      <c r="J4645" s="85">
        <f t="shared" si="145"/>
        <v>4642</v>
      </c>
      <c r="K4645" s="85">
        <f t="shared" si="144"/>
        <v>0</v>
      </c>
    </row>
    <row r="4646" spans="1:11" ht="15.75">
      <c r="A4646" s="100">
        <v>4643</v>
      </c>
      <c r="I4646" s="103" t="s">
        <v>78</v>
      </c>
      <c r="J4646" s="85">
        <f t="shared" si="145"/>
        <v>4643</v>
      </c>
      <c r="K4646" s="85">
        <f t="shared" si="144"/>
        <v>0</v>
      </c>
    </row>
    <row r="4647" spans="1:11" ht="15.75">
      <c r="A4647" s="100">
        <v>4644</v>
      </c>
      <c r="I4647" s="103" t="s">
        <v>78</v>
      </c>
      <c r="J4647" s="85">
        <f t="shared" si="145"/>
        <v>4644</v>
      </c>
      <c r="K4647" s="85">
        <f t="shared" si="144"/>
        <v>0</v>
      </c>
    </row>
    <row r="4648" spans="1:11" ht="15.75">
      <c r="A4648" s="100">
        <v>4645</v>
      </c>
      <c r="I4648" s="103" t="s">
        <v>78</v>
      </c>
      <c r="J4648" s="85">
        <f t="shared" si="145"/>
        <v>4645</v>
      </c>
      <c r="K4648" s="85">
        <f t="shared" si="144"/>
        <v>0</v>
      </c>
    </row>
    <row r="4649" spans="1:11" ht="15.75">
      <c r="A4649" s="100">
        <v>4646</v>
      </c>
      <c r="I4649" s="103" t="s">
        <v>78</v>
      </c>
      <c r="J4649" s="85">
        <f t="shared" si="145"/>
        <v>4646</v>
      </c>
      <c r="K4649" s="85">
        <f t="shared" si="144"/>
        <v>0</v>
      </c>
    </row>
    <row r="4650" spans="1:11" ht="15.75">
      <c r="A4650" s="100">
        <v>4647</v>
      </c>
      <c r="I4650" s="103" t="s">
        <v>78</v>
      </c>
      <c r="J4650" s="85">
        <f t="shared" si="145"/>
        <v>4647</v>
      </c>
      <c r="K4650" s="85">
        <f t="shared" si="144"/>
        <v>0</v>
      </c>
    </row>
    <row r="4651" spans="1:11" ht="15.75">
      <c r="A4651" s="100">
        <v>4648</v>
      </c>
      <c r="I4651" s="103" t="s">
        <v>78</v>
      </c>
      <c r="J4651" s="85">
        <f t="shared" si="145"/>
        <v>4648</v>
      </c>
      <c r="K4651" s="85">
        <f t="shared" si="144"/>
        <v>0</v>
      </c>
    </row>
    <row r="4652" spans="1:11" ht="15.75">
      <c r="A4652" s="100">
        <v>4649</v>
      </c>
      <c r="I4652" s="103" t="s">
        <v>78</v>
      </c>
      <c r="J4652" s="85">
        <f t="shared" si="145"/>
        <v>4649</v>
      </c>
      <c r="K4652" s="85">
        <f t="shared" si="144"/>
        <v>0</v>
      </c>
    </row>
    <row r="4653" spans="1:11" ht="15.75">
      <c r="A4653" s="100">
        <v>4650</v>
      </c>
      <c r="I4653" s="103" t="s">
        <v>78</v>
      </c>
      <c r="J4653" s="85">
        <f t="shared" si="145"/>
        <v>4650</v>
      </c>
      <c r="K4653" s="85">
        <f t="shared" si="144"/>
        <v>0</v>
      </c>
    </row>
    <row r="4654" spans="1:11" ht="15.75">
      <c r="A4654" s="100">
        <v>4651</v>
      </c>
      <c r="I4654" s="103" t="s">
        <v>78</v>
      </c>
      <c r="J4654" s="85">
        <f t="shared" si="145"/>
        <v>4651</v>
      </c>
      <c r="K4654" s="85">
        <f t="shared" si="144"/>
        <v>0</v>
      </c>
    </row>
    <row r="4655" spans="1:11" ht="15.75">
      <c r="A4655" s="100">
        <v>4652</v>
      </c>
      <c r="I4655" s="103" t="s">
        <v>78</v>
      </c>
      <c r="J4655" s="85">
        <f t="shared" si="145"/>
        <v>4652</v>
      </c>
      <c r="K4655" s="85">
        <f t="shared" si="144"/>
        <v>0</v>
      </c>
    </row>
    <row r="4656" spans="1:11" ht="15.75">
      <c r="A4656" s="100">
        <v>4653</v>
      </c>
      <c r="I4656" s="103" t="s">
        <v>78</v>
      </c>
      <c r="J4656" s="85">
        <f t="shared" si="145"/>
        <v>4653</v>
      </c>
      <c r="K4656" s="85">
        <f t="shared" si="144"/>
        <v>0</v>
      </c>
    </row>
    <row r="4657" spans="1:11" ht="15.75">
      <c r="A4657" s="100">
        <v>4654</v>
      </c>
      <c r="I4657" s="103" t="s">
        <v>78</v>
      </c>
      <c r="J4657" s="85">
        <f t="shared" si="145"/>
        <v>4654</v>
      </c>
      <c r="K4657" s="85">
        <f t="shared" si="144"/>
        <v>0</v>
      </c>
    </row>
    <row r="4658" spans="1:11" ht="15.75">
      <c r="A4658" s="100">
        <v>4655</v>
      </c>
      <c r="I4658" s="103" t="s">
        <v>78</v>
      </c>
      <c r="J4658" s="85">
        <f t="shared" si="145"/>
        <v>4655</v>
      </c>
      <c r="K4658" s="85">
        <f t="shared" si="144"/>
        <v>0</v>
      </c>
    </row>
    <row r="4659" spans="1:11" ht="15.75">
      <c r="A4659" s="100">
        <v>4656</v>
      </c>
      <c r="I4659" s="103" t="s">
        <v>78</v>
      </c>
      <c r="J4659" s="85">
        <f t="shared" si="145"/>
        <v>4656</v>
      </c>
      <c r="K4659" s="85">
        <f t="shared" si="144"/>
        <v>0</v>
      </c>
    </row>
    <row r="4660" spans="1:11" ht="15.75">
      <c r="A4660" s="100">
        <v>4657</v>
      </c>
      <c r="I4660" s="103" t="s">
        <v>78</v>
      </c>
      <c r="J4660" s="85">
        <f t="shared" si="145"/>
        <v>4657</v>
      </c>
      <c r="K4660" s="85">
        <f t="shared" si="144"/>
        <v>0</v>
      </c>
    </row>
    <row r="4661" spans="1:11" ht="15.75">
      <c r="A4661" s="100">
        <v>4658</v>
      </c>
      <c r="I4661" s="103" t="s">
        <v>78</v>
      </c>
      <c r="J4661" s="85">
        <f t="shared" si="145"/>
        <v>4658</v>
      </c>
      <c r="K4661" s="85">
        <f t="shared" si="144"/>
        <v>0</v>
      </c>
    </row>
    <row r="4662" spans="1:11" ht="15.75">
      <c r="A4662" s="100">
        <v>4659</v>
      </c>
      <c r="I4662" s="103" t="s">
        <v>78</v>
      </c>
      <c r="J4662" s="85">
        <f t="shared" si="145"/>
        <v>4659</v>
      </c>
      <c r="K4662" s="85">
        <f t="shared" si="144"/>
        <v>0</v>
      </c>
    </row>
    <row r="4663" spans="1:11" ht="15.75">
      <c r="A4663" s="100">
        <v>4660</v>
      </c>
      <c r="I4663" s="103" t="s">
        <v>78</v>
      </c>
      <c r="J4663" s="85">
        <f t="shared" si="145"/>
        <v>4660</v>
      </c>
      <c r="K4663" s="85">
        <f t="shared" si="144"/>
        <v>0</v>
      </c>
    </row>
    <row r="4664" spans="1:11" ht="15.75">
      <c r="A4664" s="100">
        <v>4661</v>
      </c>
      <c r="I4664" s="103" t="s">
        <v>78</v>
      </c>
      <c r="J4664" s="85">
        <f t="shared" si="145"/>
        <v>4661</v>
      </c>
      <c r="K4664" s="85">
        <f t="shared" si="144"/>
        <v>0</v>
      </c>
    </row>
    <row r="4665" spans="1:11" ht="15.75">
      <c r="A4665" s="100">
        <v>4662</v>
      </c>
      <c r="I4665" s="103" t="s">
        <v>78</v>
      </c>
      <c r="J4665" s="85">
        <f t="shared" si="145"/>
        <v>4662</v>
      </c>
      <c r="K4665" s="85">
        <f t="shared" si="144"/>
        <v>0</v>
      </c>
    </row>
    <row r="4666" spans="1:11" ht="15.75">
      <c r="A4666" s="100">
        <v>4663</v>
      </c>
      <c r="I4666" s="103" t="s">
        <v>78</v>
      </c>
      <c r="J4666" s="85">
        <f t="shared" si="145"/>
        <v>4663</v>
      </c>
      <c r="K4666" s="85">
        <f t="shared" si="144"/>
        <v>0</v>
      </c>
    </row>
    <row r="4667" spans="1:11" ht="15.75">
      <c r="A4667" s="100">
        <v>4664</v>
      </c>
      <c r="I4667" s="103" t="s">
        <v>78</v>
      </c>
      <c r="J4667" s="85">
        <f t="shared" si="145"/>
        <v>4664</v>
      </c>
      <c r="K4667" s="85">
        <f t="shared" si="144"/>
        <v>0</v>
      </c>
    </row>
    <row r="4668" spans="1:11" ht="15.75">
      <c r="A4668" s="100">
        <v>4665</v>
      </c>
      <c r="I4668" s="103" t="s">
        <v>78</v>
      </c>
      <c r="J4668" s="85">
        <f t="shared" si="145"/>
        <v>4665</v>
      </c>
      <c r="K4668" s="85">
        <f t="shared" si="144"/>
        <v>0</v>
      </c>
    </row>
    <row r="4669" spans="1:11" ht="15.75">
      <c r="A4669" s="100">
        <v>4666</v>
      </c>
      <c r="I4669" s="103" t="s">
        <v>78</v>
      </c>
      <c r="J4669" s="85">
        <f t="shared" si="145"/>
        <v>4666</v>
      </c>
      <c r="K4669" s="85">
        <f t="shared" si="144"/>
        <v>0</v>
      </c>
    </row>
    <row r="4670" spans="1:11" ht="15.75">
      <c r="A4670" s="100">
        <v>4667</v>
      </c>
      <c r="I4670" s="103" t="s">
        <v>78</v>
      </c>
      <c r="J4670" s="85">
        <f t="shared" si="145"/>
        <v>4667</v>
      </c>
      <c r="K4670" s="85">
        <f t="shared" si="144"/>
        <v>0</v>
      </c>
    </row>
    <row r="4671" spans="1:11" ht="15.75">
      <c r="A4671" s="100">
        <v>4668</v>
      </c>
      <c r="I4671" s="103" t="s">
        <v>78</v>
      </c>
      <c r="J4671" s="85">
        <f t="shared" si="145"/>
        <v>4668</v>
      </c>
      <c r="K4671" s="85">
        <f t="shared" si="144"/>
        <v>0</v>
      </c>
    </row>
    <row r="4672" spans="1:11" ht="15.75">
      <c r="A4672" s="100">
        <v>4669</v>
      </c>
      <c r="I4672" s="103" t="s">
        <v>78</v>
      </c>
      <c r="J4672" s="85">
        <f t="shared" si="145"/>
        <v>4669</v>
      </c>
      <c r="K4672" s="85">
        <f t="shared" si="144"/>
        <v>0</v>
      </c>
    </row>
    <row r="4673" spans="1:11" ht="15.75">
      <c r="A4673" s="100">
        <v>4670</v>
      </c>
      <c r="I4673" s="103" t="s">
        <v>78</v>
      </c>
      <c r="J4673" s="85">
        <f t="shared" si="145"/>
        <v>4670</v>
      </c>
      <c r="K4673" s="85">
        <f t="shared" si="144"/>
        <v>0</v>
      </c>
    </row>
    <row r="4674" spans="1:11" ht="15.75">
      <c r="A4674" s="100">
        <v>4671</v>
      </c>
      <c r="I4674" s="103" t="s">
        <v>78</v>
      </c>
      <c r="J4674" s="85">
        <f t="shared" si="145"/>
        <v>4671</v>
      </c>
      <c r="K4674" s="85">
        <f t="shared" si="144"/>
        <v>0</v>
      </c>
    </row>
    <row r="4675" spans="1:11" ht="15.75">
      <c r="A4675" s="100">
        <v>4672</v>
      </c>
      <c r="I4675" s="103" t="s">
        <v>78</v>
      </c>
      <c r="J4675" s="85">
        <f t="shared" si="145"/>
        <v>4672</v>
      </c>
      <c r="K4675" s="85">
        <f t="shared" si="144"/>
        <v>0</v>
      </c>
    </row>
    <row r="4676" spans="1:11" ht="15.75">
      <c r="A4676" s="100">
        <v>4673</v>
      </c>
      <c r="I4676" s="103" t="s">
        <v>78</v>
      </c>
      <c r="J4676" s="85">
        <f t="shared" si="145"/>
        <v>4673</v>
      </c>
      <c r="K4676" s="85">
        <f t="shared" ref="K4676:K4739" si="146">COUNTIF($D$4:$D$889,D4676)</f>
        <v>0</v>
      </c>
    </row>
    <row r="4677" spans="1:11" ht="15.75">
      <c r="A4677" s="100">
        <v>4674</v>
      </c>
      <c r="I4677" s="103" t="s">
        <v>78</v>
      </c>
      <c r="J4677" s="85">
        <f t="shared" ref="J4677:J4740" si="147">IF(H4677&lt;&gt;H4676,1,J4676+1)</f>
        <v>4674</v>
      </c>
      <c r="K4677" s="85">
        <f t="shared" si="146"/>
        <v>0</v>
      </c>
    </row>
    <row r="4678" spans="1:11" ht="15.75">
      <c r="A4678" s="100">
        <v>4675</v>
      </c>
      <c r="I4678" s="103" t="s">
        <v>78</v>
      </c>
      <c r="J4678" s="85">
        <f t="shared" si="147"/>
        <v>4675</v>
      </c>
      <c r="K4678" s="85">
        <f t="shared" si="146"/>
        <v>0</v>
      </c>
    </row>
    <row r="4679" spans="1:11" ht="15.75">
      <c r="A4679" s="100">
        <v>4676</v>
      </c>
      <c r="I4679" s="103" t="s">
        <v>78</v>
      </c>
      <c r="J4679" s="85">
        <f t="shared" si="147"/>
        <v>4676</v>
      </c>
      <c r="K4679" s="85">
        <f t="shared" si="146"/>
        <v>0</v>
      </c>
    </row>
    <row r="4680" spans="1:11" ht="15.75">
      <c r="A4680" s="100">
        <v>4677</v>
      </c>
      <c r="I4680" s="103" t="s">
        <v>78</v>
      </c>
      <c r="J4680" s="85">
        <f t="shared" si="147"/>
        <v>4677</v>
      </c>
      <c r="K4680" s="85">
        <f t="shared" si="146"/>
        <v>0</v>
      </c>
    </row>
    <row r="4681" spans="1:11" ht="15.75">
      <c r="A4681" s="100">
        <v>4678</v>
      </c>
      <c r="I4681" s="103" t="s">
        <v>78</v>
      </c>
      <c r="J4681" s="85">
        <f t="shared" si="147"/>
        <v>4678</v>
      </c>
      <c r="K4681" s="85">
        <f t="shared" si="146"/>
        <v>0</v>
      </c>
    </row>
    <row r="4682" spans="1:11" ht="15.75">
      <c r="A4682" s="100">
        <v>4679</v>
      </c>
      <c r="I4682" s="103" t="s">
        <v>78</v>
      </c>
      <c r="J4682" s="85">
        <f t="shared" si="147"/>
        <v>4679</v>
      </c>
      <c r="K4682" s="85">
        <f t="shared" si="146"/>
        <v>0</v>
      </c>
    </row>
    <row r="4683" spans="1:11" ht="15.75">
      <c r="A4683" s="100">
        <v>4680</v>
      </c>
      <c r="I4683" s="103" t="s">
        <v>78</v>
      </c>
      <c r="J4683" s="85">
        <f t="shared" si="147"/>
        <v>4680</v>
      </c>
      <c r="K4683" s="85">
        <f t="shared" si="146"/>
        <v>0</v>
      </c>
    </row>
    <row r="4684" spans="1:11" ht="15.75">
      <c r="A4684" s="100">
        <v>4681</v>
      </c>
      <c r="I4684" s="103" t="s">
        <v>78</v>
      </c>
      <c r="J4684" s="85">
        <f t="shared" si="147"/>
        <v>4681</v>
      </c>
      <c r="K4684" s="85">
        <f t="shared" si="146"/>
        <v>0</v>
      </c>
    </row>
    <row r="4685" spans="1:11" ht="15.75">
      <c r="A4685" s="100">
        <v>4682</v>
      </c>
      <c r="I4685" s="103" t="s">
        <v>78</v>
      </c>
      <c r="J4685" s="85">
        <f t="shared" si="147"/>
        <v>4682</v>
      </c>
      <c r="K4685" s="85">
        <f t="shared" si="146"/>
        <v>0</v>
      </c>
    </row>
    <row r="4686" spans="1:11" ht="15.75">
      <c r="A4686" s="100">
        <v>4683</v>
      </c>
      <c r="I4686" s="103" t="s">
        <v>78</v>
      </c>
      <c r="J4686" s="85">
        <f t="shared" si="147"/>
        <v>4683</v>
      </c>
      <c r="K4686" s="85">
        <f t="shared" si="146"/>
        <v>0</v>
      </c>
    </row>
    <row r="4687" spans="1:11" ht="15.75">
      <c r="A4687" s="100">
        <v>4684</v>
      </c>
      <c r="I4687" s="103" t="s">
        <v>78</v>
      </c>
      <c r="J4687" s="85">
        <f t="shared" si="147"/>
        <v>4684</v>
      </c>
      <c r="K4687" s="85">
        <f t="shared" si="146"/>
        <v>0</v>
      </c>
    </row>
    <row r="4688" spans="1:11" ht="15.75">
      <c r="A4688" s="100">
        <v>4685</v>
      </c>
      <c r="I4688" s="103" t="s">
        <v>78</v>
      </c>
      <c r="J4688" s="85">
        <f t="shared" si="147"/>
        <v>4685</v>
      </c>
      <c r="K4688" s="85">
        <f t="shared" si="146"/>
        <v>0</v>
      </c>
    </row>
    <row r="4689" spans="1:11" ht="15.75">
      <c r="A4689" s="100">
        <v>4686</v>
      </c>
      <c r="I4689" s="103" t="s">
        <v>78</v>
      </c>
      <c r="J4689" s="85">
        <f t="shared" si="147"/>
        <v>4686</v>
      </c>
      <c r="K4689" s="85">
        <f t="shared" si="146"/>
        <v>0</v>
      </c>
    </row>
    <row r="4690" spans="1:11" ht="15.75">
      <c r="A4690" s="100">
        <v>4687</v>
      </c>
      <c r="I4690" s="103" t="s">
        <v>78</v>
      </c>
      <c r="J4690" s="85">
        <f t="shared" si="147"/>
        <v>4687</v>
      </c>
      <c r="K4690" s="85">
        <f t="shared" si="146"/>
        <v>0</v>
      </c>
    </row>
    <row r="4691" spans="1:11" ht="15.75">
      <c r="A4691" s="100">
        <v>4688</v>
      </c>
      <c r="I4691" s="103" t="s">
        <v>78</v>
      </c>
      <c r="J4691" s="85">
        <f t="shared" si="147"/>
        <v>4688</v>
      </c>
      <c r="K4691" s="85">
        <f t="shared" si="146"/>
        <v>0</v>
      </c>
    </row>
    <row r="4692" spans="1:11" ht="15.75">
      <c r="A4692" s="100">
        <v>4689</v>
      </c>
      <c r="I4692" s="103" t="s">
        <v>78</v>
      </c>
      <c r="J4692" s="85">
        <f t="shared" si="147"/>
        <v>4689</v>
      </c>
      <c r="K4692" s="85">
        <f t="shared" si="146"/>
        <v>0</v>
      </c>
    </row>
    <row r="4693" spans="1:11" ht="15.75">
      <c r="A4693" s="100">
        <v>4690</v>
      </c>
      <c r="I4693" s="103" t="s">
        <v>78</v>
      </c>
      <c r="J4693" s="85">
        <f t="shared" si="147"/>
        <v>4690</v>
      </c>
      <c r="K4693" s="85">
        <f t="shared" si="146"/>
        <v>0</v>
      </c>
    </row>
    <row r="4694" spans="1:11" ht="15.75">
      <c r="A4694" s="100">
        <v>4691</v>
      </c>
      <c r="I4694" s="103" t="s">
        <v>78</v>
      </c>
      <c r="J4694" s="85">
        <f t="shared" si="147"/>
        <v>4691</v>
      </c>
      <c r="K4694" s="85">
        <f t="shared" si="146"/>
        <v>0</v>
      </c>
    </row>
    <row r="4695" spans="1:11" ht="15.75">
      <c r="A4695" s="100">
        <v>4692</v>
      </c>
      <c r="I4695" s="103" t="s">
        <v>78</v>
      </c>
      <c r="J4695" s="85">
        <f t="shared" si="147"/>
        <v>4692</v>
      </c>
      <c r="K4695" s="85">
        <f t="shared" si="146"/>
        <v>0</v>
      </c>
    </row>
    <row r="4696" spans="1:11" ht="15.75">
      <c r="A4696" s="100">
        <v>4693</v>
      </c>
      <c r="I4696" s="103" t="s">
        <v>78</v>
      </c>
      <c r="J4696" s="85">
        <f t="shared" si="147"/>
        <v>4693</v>
      </c>
      <c r="K4696" s="85">
        <f t="shared" si="146"/>
        <v>0</v>
      </c>
    </row>
    <row r="4697" spans="1:11" ht="15.75">
      <c r="A4697" s="100">
        <v>4694</v>
      </c>
      <c r="I4697" s="103" t="s">
        <v>78</v>
      </c>
      <c r="J4697" s="85">
        <f t="shared" si="147"/>
        <v>4694</v>
      </c>
      <c r="K4697" s="85">
        <f t="shared" si="146"/>
        <v>0</v>
      </c>
    </row>
    <row r="4698" spans="1:11" ht="15.75">
      <c r="A4698" s="100">
        <v>4695</v>
      </c>
      <c r="I4698" s="103" t="s">
        <v>78</v>
      </c>
      <c r="J4698" s="85">
        <f t="shared" si="147"/>
        <v>4695</v>
      </c>
      <c r="K4698" s="85">
        <f t="shared" si="146"/>
        <v>0</v>
      </c>
    </row>
    <row r="4699" spans="1:11" ht="15.75">
      <c r="A4699" s="100">
        <v>4696</v>
      </c>
      <c r="I4699" s="103" t="s">
        <v>78</v>
      </c>
      <c r="J4699" s="85">
        <f t="shared" si="147"/>
        <v>4696</v>
      </c>
      <c r="K4699" s="85">
        <f t="shared" si="146"/>
        <v>0</v>
      </c>
    </row>
    <row r="4700" spans="1:11" ht="15.75">
      <c r="A4700" s="100">
        <v>4697</v>
      </c>
      <c r="I4700" s="103" t="s">
        <v>78</v>
      </c>
      <c r="J4700" s="85">
        <f t="shared" si="147"/>
        <v>4697</v>
      </c>
      <c r="K4700" s="85">
        <f t="shared" si="146"/>
        <v>0</v>
      </c>
    </row>
    <row r="4701" spans="1:11" ht="15.75">
      <c r="A4701" s="100">
        <v>4698</v>
      </c>
      <c r="I4701" s="103" t="s">
        <v>78</v>
      </c>
      <c r="J4701" s="85">
        <f t="shared" si="147"/>
        <v>4698</v>
      </c>
      <c r="K4701" s="85">
        <f t="shared" si="146"/>
        <v>0</v>
      </c>
    </row>
    <row r="4702" spans="1:11" ht="15.75">
      <c r="A4702" s="100">
        <v>4699</v>
      </c>
      <c r="I4702" s="103" t="s">
        <v>78</v>
      </c>
      <c r="J4702" s="85">
        <f t="shared" si="147"/>
        <v>4699</v>
      </c>
      <c r="K4702" s="85">
        <f t="shared" si="146"/>
        <v>0</v>
      </c>
    </row>
    <row r="4703" spans="1:11" ht="15.75">
      <c r="A4703" s="100">
        <v>4700</v>
      </c>
      <c r="I4703" s="103" t="s">
        <v>78</v>
      </c>
      <c r="J4703" s="85">
        <f t="shared" si="147"/>
        <v>4700</v>
      </c>
      <c r="K4703" s="85">
        <f t="shared" si="146"/>
        <v>0</v>
      </c>
    </row>
    <row r="4704" spans="1:11" ht="15.75">
      <c r="A4704" s="100">
        <v>4701</v>
      </c>
      <c r="I4704" s="103" t="s">
        <v>78</v>
      </c>
      <c r="J4704" s="85">
        <f t="shared" si="147"/>
        <v>4701</v>
      </c>
      <c r="K4704" s="85">
        <f t="shared" si="146"/>
        <v>0</v>
      </c>
    </row>
    <row r="4705" spans="1:11" ht="15.75">
      <c r="A4705" s="100">
        <v>4702</v>
      </c>
      <c r="I4705" s="103" t="s">
        <v>78</v>
      </c>
      <c r="J4705" s="85">
        <f t="shared" si="147"/>
        <v>4702</v>
      </c>
      <c r="K4705" s="85">
        <f t="shared" si="146"/>
        <v>0</v>
      </c>
    </row>
    <row r="4706" spans="1:11" ht="15.75">
      <c r="A4706" s="100">
        <v>4703</v>
      </c>
      <c r="I4706" s="103" t="s">
        <v>78</v>
      </c>
      <c r="J4706" s="85">
        <f t="shared" si="147"/>
        <v>4703</v>
      </c>
      <c r="K4706" s="85">
        <f t="shared" si="146"/>
        <v>0</v>
      </c>
    </row>
    <row r="4707" spans="1:11" ht="15.75">
      <c r="A4707" s="100">
        <v>4704</v>
      </c>
      <c r="I4707" s="103" t="s">
        <v>78</v>
      </c>
      <c r="J4707" s="85">
        <f t="shared" si="147"/>
        <v>4704</v>
      </c>
      <c r="K4707" s="85">
        <f t="shared" si="146"/>
        <v>0</v>
      </c>
    </row>
    <row r="4708" spans="1:11" ht="15.75">
      <c r="A4708" s="100">
        <v>4705</v>
      </c>
      <c r="I4708" s="103" t="s">
        <v>78</v>
      </c>
      <c r="J4708" s="85">
        <f t="shared" si="147"/>
        <v>4705</v>
      </c>
      <c r="K4708" s="85">
        <f t="shared" si="146"/>
        <v>0</v>
      </c>
    </row>
    <row r="4709" spans="1:11" ht="15.75">
      <c r="A4709" s="100">
        <v>4706</v>
      </c>
      <c r="I4709" s="103" t="s">
        <v>78</v>
      </c>
      <c r="J4709" s="85">
        <f t="shared" si="147"/>
        <v>4706</v>
      </c>
      <c r="K4709" s="85">
        <f t="shared" si="146"/>
        <v>0</v>
      </c>
    </row>
    <row r="4710" spans="1:11" ht="15.75">
      <c r="A4710" s="100">
        <v>4707</v>
      </c>
      <c r="I4710" s="103" t="s">
        <v>78</v>
      </c>
      <c r="J4710" s="85">
        <f t="shared" si="147"/>
        <v>4707</v>
      </c>
      <c r="K4710" s="85">
        <f t="shared" si="146"/>
        <v>0</v>
      </c>
    </row>
    <row r="4711" spans="1:11" ht="15.75">
      <c r="A4711" s="100">
        <v>4708</v>
      </c>
      <c r="I4711" s="103" t="s">
        <v>78</v>
      </c>
      <c r="J4711" s="85">
        <f t="shared" si="147"/>
        <v>4708</v>
      </c>
      <c r="K4711" s="85">
        <f t="shared" si="146"/>
        <v>0</v>
      </c>
    </row>
    <row r="4712" spans="1:11" ht="15.75">
      <c r="A4712" s="100">
        <v>4709</v>
      </c>
      <c r="I4712" s="103" t="s">
        <v>78</v>
      </c>
      <c r="J4712" s="85">
        <f t="shared" si="147"/>
        <v>4709</v>
      </c>
      <c r="K4712" s="85">
        <f t="shared" si="146"/>
        <v>0</v>
      </c>
    </row>
    <row r="4713" spans="1:11" ht="15.75">
      <c r="A4713" s="100">
        <v>4710</v>
      </c>
      <c r="I4713" s="103" t="s">
        <v>78</v>
      </c>
      <c r="J4713" s="85">
        <f t="shared" si="147"/>
        <v>4710</v>
      </c>
      <c r="K4713" s="85">
        <f t="shared" si="146"/>
        <v>0</v>
      </c>
    </row>
    <row r="4714" spans="1:11" ht="15.75">
      <c r="A4714" s="100">
        <v>4711</v>
      </c>
      <c r="I4714" s="103" t="s">
        <v>78</v>
      </c>
      <c r="J4714" s="85">
        <f t="shared" si="147"/>
        <v>4711</v>
      </c>
      <c r="K4714" s="85">
        <f t="shared" si="146"/>
        <v>0</v>
      </c>
    </row>
    <row r="4715" spans="1:11" ht="15.75">
      <c r="A4715" s="100">
        <v>4712</v>
      </c>
      <c r="I4715" s="103" t="s">
        <v>78</v>
      </c>
      <c r="J4715" s="85">
        <f t="shared" si="147"/>
        <v>4712</v>
      </c>
      <c r="K4715" s="85">
        <f t="shared" si="146"/>
        <v>0</v>
      </c>
    </row>
    <row r="4716" spans="1:11" ht="15.75">
      <c r="A4716" s="100">
        <v>4713</v>
      </c>
      <c r="I4716" s="103" t="s">
        <v>78</v>
      </c>
      <c r="J4716" s="85">
        <f t="shared" si="147"/>
        <v>4713</v>
      </c>
      <c r="K4716" s="85">
        <f t="shared" si="146"/>
        <v>0</v>
      </c>
    </row>
    <row r="4717" spans="1:11" ht="15.75">
      <c r="A4717" s="100">
        <v>4714</v>
      </c>
      <c r="I4717" s="103" t="s">
        <v>78</v>
      </c>
      <c r="J4717" s="85">
        <f t="shared" si="147"/>
        <v>4714</v>
      </c>
      <c r="K4717" s="85">
        <f t="shared" si="146"/>
        <v>0</v>
      </c>
    </row>
    <row r="4718" spans="1:11" ht="15.75">
      <c r="A4718" s="100">
        <v>4715</v>
      </c>
      <c r="I4718" s="103" t="s">
        <v>78</v>
      </c>
      <c r="J4718" s="85">
        <f t="shared" si="147"/>
        <v>4715</v>
      </c>
      <c r="K4718" s="85">
        <f t="shared" si="146"/>
        <v>0</v>
      </c>
    </row>
    <row r="4719" spans="1:11" ht="15.75">
      <c r="A4719" s="100">
        <v>4716</v>
      </c>
      <c r="I4719" s="103" t="s">
        <v>78</v>
      </c>
      <c r="J4719" s="85">
        <f t="shared" si="147"/>
        <v>4716</v>
      </c>
      <c r="K4719" s="85">
        <f t="shared" si="146"/>
        <v>0</v>
      </c>
    </row>
    <row r="4720" spans="1:11" ht="15.75">
      <c r="A4720" s="100">
        <v>4717</v>
      </c>
      <c r="I4720" s="103" t="s">
        <v>78</v>
      </c>
      <c r="J4720" s="85">
        <f t="shared" si="147"/>
        <v>4717</v>
      </c>
      <c r="K4720" s="85">
        <f t="shared" si="146"/>
        <v>0</v>
      </c>
    </row>
    <row r="4721" spans="1:11" ht="15.75">
      <c r="A4721" s="100">
        <v>4718</v>
      </c>
      <c r="I4721" s="103" t="s">
        <v>78</v>
      </c>
      <c r="J4721" s="85">
        <f t="shared" si="147"/>
        <v>4718</v>
      </c>
      <c r="K4721" s="85">
        <f t="shared" si="146"/>
        <v>0</v>
      </c>
    </row>
    <row r="4722" spans="1:11" ht="15.75">
      <c r="A4722" s="100">
        <v>4719</v>
      </c>
      <c r="I4722" s="103" t="s">
        <v>78</v>
      </c>
      <c r="J4722" s="85">
        <f t="shared" si="147"/>
        <v>4719</v>
      </c>
      <c r="K4722" s="85">
        <f t="shared" si="146"/>
        <v>0</v>
      </c>
    </row>
    <row r="4723" spans="1:11" ht="15.75">
      <c r="A4723" s="100">
        <v>4720</v>
      </c>
      <c r="I4723" s="103" t="s">
        <v>78</v>
      </c>
      <c r="J4723" s="85">
        <f t="shared" si="147"/>
        <v>4720</v>
      </c>
      <c r="K4723" s="85">
        <f t="shared" si="146"/>
        <v>0</v>
      </c>
    </row>
    <row r="4724" spans="1:11" ht="15.75">
      <c r="A4724" s="100">
        <v>4721</v>
      </c>
      <c r="I4724" s="103" t="s">
        <v>78</v>
      </c>
      <c r="J4724" s="85">
        <f t="shared" si="147"/>
        <v>4721</v>
      </c>
      <c r="K4724" s="85">
        <f t="shared" si="146"/>
        <v>0</v>
      </c>
    </row>
    <row r="4725" spans="1:11" ht="15.75">
      <c r="A4725" s="100">
        <v>4722</v>
      </c>
      <c r="I4725" s="103" t="s">
        <v>78</v>
      </c>
      <c r="J4725" s="85">
        <f t="shared" si="147"/>
        <v>4722</v>
      </c>
      <c r="K4725" s="85">
        <f t="shared" si="146"/>
        <v>0</v>
      </c>
    </row>
    <row r="4726" spans="1:11" ht="15.75">
      <c r="A4726" s="100">
        <v>4723</v>
      </c>
      <c r="I4726" s="103" t="s">
        <v>78</v>
      </c>
      <c r="J4726" s="85">
        <f t="shared" si="147"/>
        <v>4723</v>
      </c>
      <c r="K4726" s="85">
        <f t="shared" si="146"/>
        <v>0</v>
      </c>
    </row>
    <row r="4727" spans="1:11" ht="15.75">
      <c r="A4727" s="100">
        <v>4724</v>
      </c>
      <c r="I4727" s="103" t="s">
        <v>78</v>
      </c>
      <c r="J4727" s="85">
        <f t="shared" si="147"/>
        <v>4724</v>
      </c>
      <c r="K4727" s="85">
        <f t="shared" si="146"/>
        <v>0</v>
      </c>
    </row>
    <row r="4728" spans="1:11" ht="15.75">
      <c r="A4728" s="100">
        <v>4725</v>
      </c>
      <c r="I4728" s="103" t="s">
        <v>78</v>
      </c>
      <c r="J4728" s="85">
        <f t="shared" si="147"/>
        <v>4725</v>
      </c>
      <c r="K4728" s="85">
        <f t="shared" si="146"/>
        <v>0</v>
      </c>
    </row>
    <row r="4729" spans="1:11" ht="15.75">
      <c r="A4729" s="100">
        <v>4726</v>
      </c>
      <c r="I4729" s="103" t="s">
        <v>78</v>
      </c>
      <c r="J4729" s="85">
        <f t="shared" si="147"/>
        <v>4726</v>
      </c>
      <c r="K4729" s="85">
        <f t="shared" si="146"/>
        <v>0</v>
      </c>
    </row>
    <row r="4730" spans="1:11" ht="15.75">
      <c r="A4730" s="100">
        <v>4727</v>
      </c>
      <c r="I4730" s="103" t="s">
        <v>78</v>
      </c>
      <c r="J4730" s="85">
        <f t="shared" si="147"/>
        <v>4727</v>
      </c>
      <c r="K4730" s="85">
        <f t="shared" si="146"/>
        <v>0</v>
      </c>
    </row>
    <row r="4731" spans="1:11" ht="15.75">
      <c r="A4731" s="100">
        <v>4728</v>
      </c>
      <c r="I4731" s="103" t="s">
        <v>78</v>
      </c>
      <c r="J4731" s="85">
        <f t="shared" si="147"/>
        <v>4728</v>
      </c>
      <c r="K4731" s="85">
        <f t="shared" si="146"/>
        <v>0</v>
      </c>
    </row>
    <row r="4732" spans="1:11" ht="15.75">
      <c r="A4732" s="100">
        <v>4729</v>
      </c>
      <c r="I4732" s="103" t="s">
        <v>78</v>
      </c>
      <c r="J4732" s="85">
        <f t="shared" si="147"/>
        <v>4729</v>
      </c>
      <c r="K4732" s="85">
        <f t="shared" si="146"/>
        <v>0</v>
      </c>
    </row>
    <row r="4733" spans="1:11" ht="15.75">
      <c r="A4733" s="100">
        <v>4730</v>
      </c>
      <c r="I4733" s="103" t="s">
        <v>78</v>
      </c>
      <c r="J4733" s="85">
        <f t="shared" si="147"/>
        <v>4730</v>
      </c>
      <c r="K4733" s="85">
        <f t="shared" si="146"/>
        <v>0</v>
      </c>
    </row>
    <row r="4734" spans="1:11" ht="15.75">
      <c r="A4734" s="100">
        <v>4731</v>
      </c>
      <c r="I4734" s="103" t="s">
        <v>78</v>
      </c>
      <c r="J4734" s="85">
        <f t="shared" si="147"/>
        <v>4731</v>
      </c>
      <c r="K4734" s="85">
        <f t="shared" si="146"/>
        <v>0</v>
      </c>
    </row>
    <row r="4735" spans="1:11" ht="15.75">
      <c r="A4735" s="100">
        <v>4732</v>
      </c>
      <c r="I4735" s="103" t="s">
        <v>78</v>
      </c>
      <c r="J4735" s="85">
        <f t="shared" si="147"/>
        <v>4732</v>
      </c>
      <c r="K4735" s="85">
        <f t="shared" si="146"/>
        <v>0</v>
      </c>
    </row>
    <row r="4736" spans="1:11" ht="15.75">
      <c r="A4736" s="100">
        <v>4733</v>
      </c>
      <c r="I4736" s="103" t="s">
        <v>78</v>
      </c>
      <c r="J4736" s="85">
        <f t="shared" si="147"/>
        <v>4733</v>
      </c>
      <c r="K4736" s="85">
        <f t="shared" si="146"/>
        <v>0</v>
      </c>
    </row>
    <row r="4737" spans="1:11" ht="15.75">
      <c r="A4737" s="100">
        <v>4734</v>
      </c>
      <c r="I4737" s="103" t="s">
        <v>78</v>
      </c>
      <c r="J4737" s="85">
        <f t="shared" si="147"/>
        <v>4734</v>
      </c>
      <c r="K4737" s="85">
        <f t="shared" si="146"/>
        <v>0</v>
      </c>
    </row>
    <row r="4738" spans="1:11" ht="15.75">
      <c r="A4738" s="100">
        <v>4735</v>
      </c>
      <c r="I4738" s="103" t="s">
        <v>78</v>
      </c>
      <c r="J4738" s="85">
        <f t="shared" si="147"/>
        <v>4735</v>
      </c>
      <c r="K4738" s="85">
        <f t="shared" si="146"/>
        <v>0</v>
      </c>
    </row>
    <row r="4739" spans="1:11" ht="15.75">
      <c r="A4739" s="100">
        <v>4736</v>
      </c>
      <c r="I4739" s="103" t="s">
        <v>78</v>
      </c>
      <c r="J4739" s="85">
        <f t="shared" si="147"/>
        <v>4736</v>
      </c>
      <c r="K4739" s="85">
        <f t="shared" si="146"/>
        <v>0</v>
      </c>
    </row>
    <row r="4740" spans="1:11" ht="15.75">
      <c r="A4740" s="100">
        <v>4737</v>
      </c>
      <c r="I4740" s="103" t="s">
        <v>78</v>
      </c>
      <c r="J4740" s="85">
        <f t="shared" si="147"/>
        <v>4737</v>
      </c>
      <c r="K4740" s="85">
        <f t="shared" ref="K4740:K4753" si="148">COUNTIF($D$4:$D$889,D4740)</f>
        <v>0</v>
      </c>
    </row>
    <row r="4741" spans="1:11" ht="15.75">
      <c r="A4741" s="100">
        <v>4738</v>
      </c>
      <c r="I4741" s="103" t="s">
        <v>78</v>
      </c>
      <c r="J4741" s="85">
        <f t="shared" ref="J4741:J4753" si="149">IF(H4741&lt;&gt;H4740,1,J4740+1)</f>
        <v>4738</v>
      </c>
      <c r="K4741" s="85">
        <f t="shared" si="148"/>
        <v>0</v>
      </c>
    </row>
    <row r="4742" spans="1:11" ht="15.75">
      <c r="A4742" s="100">
        <v>4739</v>
      </c>
      <c r="I4742" s="103" t="s">
        <v>78</v>
      </c>
      <c r="J4742" s="85">
        <f t="shared" si="149"/>
        <v>4739</v>
      </c>
      <c r="K4742" s="85">
        <f t="shared" si="148"/>
        <v>0</v>
      </c>
    </row>
    <row r="4743" spans="1:11" ht="15.75">
      <c r="A4743" s="100">
        <v>4740</v>
      </c>
      <c r="I4743" s="103" t="s">
        <v>78</v>
      </c>
      <c r="J4743" s="85">
        <f t="shared" si="149"/>
        <v>4740</v>
      </c>
      <c r="K4743" s="85">
        <f t="shared" si="148"/>
        <v>0</v>
      </c>
    </row>
    <row r="4744" spans="1:11" ht="15.75">
      <c r="A4744" s="100">
        <v>4741</v>
      </c>
      <c r="I4744" s="103" t="s">
        <v>78</v>
      </c>
      <c r="J4744" s="85">
        <f t="shared" si="149"/>
        <v>4741</v>
      </c>
      <c r="K4744" s="85">
        <f t="shared" si="148"/>
        <v>0</v>
      </c>
    </row>
    <row r="4745" spans="1:11" ht="15.75">
      <c r="A4745" s="100">
        <v>4742</v>
      </c>
      <c r="I4745" s="103" t="s">
        <v>78</v>
      </c>
      <c r="J4745" s="85">
        <f t="shared" si="149"/>
        <v>4742</v>
      </c>
      <c r="K4745" s="85">
        <f t="shared" si="148"/>
        <v>0</v>
      </c>
    </row>
    <row r="4746" spans="1:11" ht="15.75">
      <c r="A4746" s="100">
        <v>4743</v>
      </c>
      <c r="I4746" s="103" t="s">
        <v>78</v>
      </c>
      <c r="J4746" s="85">
        <f t="shared" si="149"/>
        <v>4743</v>
      </c>
      <c r="K4746" s="85">
        <f t="shared" si="148"/>
        <v>0</v>
      </c>
    </row>
    <row r="4747" spans="1:11" ht="15.75">
      <c r="A4747" s="100">
        <v>4744</v>
      </c>
      <c r="I4747" s="103" t="s">
        <v>78</v>
      </c>
      <c r="J4747" s="85">
        <f t="shared" si="149"/>
        <v>4744</v>
      </c>
      <c r="K4747" s="85">
        <f t="shared" si="148"/>
        <v>0</v>
      </c>
    </row>
    <row r="4748" spans="1:11" ht="15.75">
      <c r="A4748" s="100">
        <v>4745</v>
      </c>
      <c r="I4748" s="103" t="s">
        <v>78</v>
      </c>
      <c r="J4748" s="85">
        <f t="shared" si="149"/>
        <v>4745</v>
      </c>
      <c r="K4748" s="85">
        <f t="shared" si="148"/>
        <v>0</v>
      </c>
    </row>
    <row r="4749" spans="1:11" ht="15.75">
      <c r="A4749" s="100">
        <v>4746</v>
      </c>
      <c r="I4749" s="103" t="s">
        <v>78</v>
      </c>
      <c r="J4749" s="85">
        <f t="shared" si="149"/>
        <v>4746</v>
      </c>
      <c r="K4749" s="85">
        <f t="shared" si="148"/>
        <v>0</v>
      </c>
    </row>
    <row r="4750" spans="1:11" ht="15.75">
      <c r="A4750" s="100">
        <v>4747</v>
      </c>
      <c r="I4750" s="103" t="s">
        <v>78</v>
      </c>
      <c r="J4750" s="85">
        <f t="shared" si="149"/>
        <v>4747</v>
      </c>
      <c r="K4750" s="85">
        <f t="shared" si="148"/>
        <v>0</v>
      </c>
    </row>
    <row r="4751" spans="1:11" ht="15.75">
      <c r="A4751" s="100">
        <v>4748</v>
      </c>
      <c r="I4751" s="103" t="s">
        <v>78</v>
      </c>
      <c r="J4751" s="85">
        <f t="shared" si="149"/>
        <v>4748</v>
      </c>
      <c r="K4751" s="85">
        <f t="shared" si="148"/>
        <v>0</v>
      </c>
    </row>
    <row r="4752" spans="1:11" ht="15.75">
      <c r="A4752" s="100">
        <v>4749</v>
      </c>
      <c r="I4752" s="103" t="s">
        <v>78</v>
      </c>
      <c r="J4752" s="85">
        <f t="shared" si="149"/>
        <v>4749</v>
      </c>
      <c r="K4752" s="85">
        <f t="shared" si="148"/>
        <v>0</v>
      </c>
    </row>
    <row r="4753" spans="1:11" ht="15.75">
      <c r="A4753" s="100">
        <v>4750</v>
      </c>
      <c r="I4753" s="103" t="s">
        <v>78</v>
      </c>
      <c r="J4753" s="85">
        <f t="shared" si="149"/>
        <v>4750</v>
      </c>
      <c r="K4753" s="85">
        <f t="shared" si="148"/>
        <v>0</v>
      </c>
    </row>
  </sheetData>
  <conditionalFormatting sqref="H2:H3">
    <cfRule type="cellIs" dxfId="33" priority="2" stopIfTrue="1" operator="greaterThan">
      <formula>0</formula>
    </cfRule>
  </conditionalFormatting>
  <conditionalFormatting sqref="J2:J65536">
    <cfRule type="cellIs" dxfId="32" priority="1" stopIfTrue="1" operator="equal">
      <formula>1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Q118"/>
  <sheetViews>
    <sheetView topLeftCell="B1" workbookViewId="0">
      <pane ySplit="7" topLeftCell="A8" activePane="bottomLeft" state="frozen"/>
      <selection pane="bottomLeft" activeCell="L1" sqref="L1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9" customWidth="1"/>
    <col min="6" max="6" width="9.85546875" customWidth="1"/>
    <col min="7" max="7" width="8.85546875" customWidth="1"/>
    <col min="8" max="8" width="4" customWidth="1"/>
    <col min="9" max="9" width="7.85546875" customWidth="1"/>
    <col min="10" max="10" width="4.28515625" customWidth="1"/>
    <col min="12" max="12" width="7.140625" customWidth="1"/>
    <col min="13" max="13" width="2.140625" customWidth="1"/>
    <col min="14" max="14" width="1.85546875" customWidth="1"/>
    <col min="17" max="17" width="10.7109375" bestFit="1" customWidth="1"/>
  </cols>
  <sheetData>
    <row r="1" spans="1:17" s="110" customFormat="1">
      <c r="C1" s="561" t="s">
        <v>80</v>
      </c>
      <c r="D1" s="561"/>
      <c r="E1" s="111"/>
      <c r="F1" s="561" t="s">
        <v>81</v>
      </c>
      <c r="G1" s="561"/>
      <c r="H1" s="561"/>
      <c r="I1" s="561"/>
      <c r="J1" s="561"/>
      <c r="K1" s="561"/>
      <c r="L1" s="112" t="s">
        <v>3303</v>
      </c>
    </row>
    <row r="2" spans="1:17" s="110" customFormat="1">
      <c r="C2" s="561" t="s">
        <v>82</v>
      </c>
      <c r="D2" s="561"/>
      <c r="E2" s="113" t="str">
        <f>[1]!ExtractElement(L1,1,"-")</f>
        <v>609</v>
      </c>
      <c r="F2" s="561" t="str">
        <f>"(KHÓA K16: "&amp;VLOOKUP($E$2&amp;"-"&amp;$C$3,CHIAPHONG!$A$2:$K$447,11,0)&amp;")"</f>
        <v>(KHÓA K16: E09-&gt;E13)</v>
      </c>
      <c r="G2" s="561"/>
      <c r="H2" s="561"/>
      <c r="I2" s="561"/>
      <c r="J2" s="561"/>
      <c r="K2" s="561"/>
      <c r="L2" s="114" t="s">
        <v>83</v>
      </c>
      <c r="M2" s="115" t="s">
        <v>84</v>
      </c>
      <c r="N2" s="115">
        <v>2</v>
      </c>
    </row>
    <row r="3" spans="1:17" s="116" customFormat="1" ht="18.75" customHeight="1">
      <c r="C3" s="117" t="str">
        <f>[1]!ExtractElement(L1,2,"-")</f>
        <v>4</v>
      </c>
      <c r="D3" s="562" t="str">
        <f>"MÔN :"&amp;VLOOKUP($E$2&amp;"-"&amp;$C$3,CHIAPHONG!$A$2:$I$447,6,0) &amp;"* MÃ MÔN:ENG "&amp;VLOOKUP($E$2&amp;"-"&amp;$C$3,CHIAPHONG!$A$2:$I$447,5,0)</f>
        <v>MÔN :ANH VĂN CAO CẤP 1 (ĐỌC VIẾT)* MÃ MÔN:ENG 301</v>
      </c>
      <c r="E3" s="562"/>
      <c r="F3" s="562"/>
      <c r="G3" s="562"/>
      <c r="H3" s="562"/>
      <c r="I3" s="562"/>
      <c r="J3" s="562"/>
      <c r="K3" s="562"/>
      <c r="L3" s="114" t="s">
        <v>85</v>
      </c>
      <c r="M3" s="114" t="s">
        <v>84</v>
      </c>
      <c r="N3" s="114">
        <v>5</v>
      </c>
    </row>
    <row r="4" spans="1:17" s="116" customFormat="1" ht="18.75" customHeight="1">
      <c r="B4" s="563" t="str">
        <f>"Thời gian:" &amp;VLOOKUP($E$2&amp;"-"&amp;$C$3,CHIAPHONG!$A$2:$I$447,8,0)&amp;" - Ngày "&amp;TEXT(VLOOKUP($E$2&amp;"-"&amp;$C$3,CHIAPHONG!$A$2:$I$447,7,0),"dd/mm/yyyy")&amp;" - Phòng: "&amp;$E$2 &amp; " - cơ sở:  "&amp;VLOOKUP($E$2&amp;"-"&amp;$C$3,CHIAPHONG!$A$2:$I$447,9,0)</f>
        <v>Thời gian:15h30 - Ngày 06/01/2013 - Phòng: 609 - cơ sở:  K7/25 Quang Trung</v>
      </c>
      <c r="C4" s="563"/>
      <c r="D4" s="563"/>
      <c r="E4" s="563"/>
      <c r="F4" s="563"/>
      <c r="G4" s="563"/>
      <c r="H4" s="563"/>
      <c r="I4" s="563"/>
      <c r="J4" s="563"/>
      <c r="K4" s="563"/>
      <c r="L4" s="114" t="s">
        <v>86</v>
      </c>
      <c r="M4" s="114" t="s">
        <v>84</v>
      </c>
      <c r="N4" s="114">
        <v>1</v>
      </c>
    </row>
    <row r="5" spans="1:17" ht="9" customHeight="1"/>
    <row r="6" spans="1:17" ht="15" customHeight="1">
      <c r="B6" s="564" t="s">
        <v>4</v>
      </c>
      <c r="C6" s="565" t="s">
        <v>87</v>
      </c>
      <c r="D6" s="566" t="s">
        <v>10</v>
      </c>
      <c r="E6" s="567" t="s">
        <v>11</v>
      </c>
      <c r="F6" s="565" t="s">
        <v>13</v>
      </c>
      <c r="G6" s="565" t="s">
        <v>88</v>
      </c>
      <c r="H6" s="565" t="s">
        <v>89</v>
      </c>
      <c r="I6" s="565" t="s">
        <v>90</v>
      </c>
      <c r="J6" s="568" t="s">
        <v>79</v>
      </c>
      <c r="K6" s="568"/>
      <c r="L6" s="569" t="s">
        <v>91</v>
      </c>
      <c r="M6" s="570"/>
      <c r="N6" s="571"/>
    </row>
    <row r="7" spans="1:17" ht="27" customHeight="1">
      <c r="B7" s="564"/>
      <c r="C7" s="564"/>
      <c r="D7" s="566"/>
      <c r="E7" s="567"/>
      <c r="F7" s="564"/>
      <c r="G7" s="564"/>
      <c r="H7" s="564"/>
      <c r="I7" s="564"/>
      <c r="J7" s="118" t="s">
        <v>92</v>
      </c>
      <c r="K7" s="118" t="s">
        <v>93</v>
      </c>
      <c r="L7" s="572"/>
      <c r="M7" s="573"/>
      <c r="N7" s="574"/>
      <c r="Q7" s="76"/>
    </row>
    <row r="8" spans="1:17" ht="20.100000000000001" customHeight="1">
      <c r="A8">
        <f>VLOOKUP($E$2&amp;"-"&amp;$C$3,CHIAPHONG!$A$2:$K$381,3,FALSE)</f>
        <v>467</v>
      </c>
      <c r="B8" s="119">
        <v>1</v>
      </c>
      <c r="C8" s="120">
        <f>IF($A8&gt;0,VLOOKUP($A8,DS!$A$3:$K$4964,4),"")</f>
        <v>162213346</v>
      </c>
      <c r="D8" s="121" t="str">
        <f>IF($A8&gt;0,VLOOKUP($A8,DS!$A$3:$K$4964,5),"")</f>
        <v>Đoàn Văn</v>
      </c>
      <c r="E8" s="122" t="str">
        <f>IF($A8&gt;0,VLOOKUP($A8,DS!$A$3:$K$4964,6),"")</f>
        <v>Tùng</v>
      </c>
      <c r="F8" s="123" t="str">
        <f>IF($A8&gt;0,VLOOKUP($A8,DS!$A$3:$K$4964,8),"")</f>
        <v>K16XDD2</v>
      </c>
      <c r="G8" s="124" t="str">
        <f>IF($A8&gt;0,VLOOKUP($A8,DS!$A$3:$K$4964,10),"")</f>
        <v>K16E12</v>
      </c>
      <c r="H8" s="125"/>
      <c r="I8" s="126"/>
      <c r="J8" s="126"/>
      <c r="K8" s="126"/>
      <c r="L8" s="575" t="str">
        <f>IF($A8&gt;0,VLOOKUP($A8,DS!$A$3:$Q$4964,16,0),"")</f>
        <v/>
      </c>
      <c r="M8" s="576"/>
      <c r="N8" s="577"/>
    </row>
    <row r="9" spans="1:17" ht="20.100000000000001" customHeight="1">
      <c r="A9">
        <f>IF(B9&gt;VLOOKUP($E$2&amp;"-"&amp;$C$3,CHIAPHONG!$A$2:$K$396,2,FALSE),0,A8+1)</f>
        <v>468</v>
      </c>
      <c r="B9" s="119">
        <f t="shared" ref="B9:B73" si="0">B8+1</f>
        <v>2</v>
      </c>
      <c r="C9" s="120">
        <f>IF($A9&gt;0,VLOOKUP($A9,DS!$A$3:$K$4964,4),"")</f>
        <v>162213349</v>
      </c>
      <c r="D9" s="121" t="str">
        <f>IF($A9&gt;0,VLOOKUP($A9,DS!$A$3:$K$4964,5),"")</f>
        <v>Võ Đình</v>
      </c>
      <c r="E9" s="122" t="str">
        <f>IF($A9&gt;0,VLOOKUP($A9,DS!$A$3:$K$4964,6),"")</f>
        <v>Vũ</v>
      </c>
      <c r="F9" s="123" t="str">
        <f>IF($A9&gt;0,VLOOKUP($A9,DS!$A$3:$K$4964,8),"")</f>
        <v>K16XDD2</v>
      </c>
      <c r="G9" s="124" t="str">
        <f>IF($A9&gt;0,VLOOKUP($A9,DS!$A$3:$K$4964,10),"")</f>
        <v>K16E12</v>
      </c>
      <c r="H9" s="125"/>
      <c r="I9" s="126"/>
      <c r="J9" s="126"/>
      <c r="K9" s="126"/>
      <c r="L9" s="578" t="str">
        <f>IF($A9&gt;0,VLOOKUP($A9,DS!$A$3:$Q$4964,16,0),"")</f>
        <v/>
      </c>
      <c r="M9" s="579"/>
      <c r="N9" s="580"/>
    </row>
    <row r="10" spans="1:17" ht="20.100000000000001" customHeight="1">
      <c r="A10">
        <f>IF(B10&gt;VLOOKUP($E$2&amp;"-"&amp;$C$3,CHIAPHONG!$A$2:$K$396,2,FALSE),0,A9+1)</f>
        <v>469</v>
      </c>
      <c r="B10" s="119">
        <f t="shared" si="0"/>
        <v>3</v>
      </c>
      <c r="C10" s="120">
        <f>IF($A10&gt;0,VLOOKUP($A10,DS!$A$3:$K$4964,4),"")</f>
        <v>162213357</v>
      </c>
      <c r="D10" s="121" t="str">
        <f>IF($A10&gt;0,VLOOKUP($A10,DS!$A$3:$K$4964,5),"")</f>
        <v>Trần Văn</v>
      </c>
      <c r="E10" s="122" t="str">
        <f>IF($A10&gt;0,VLOOKUP($A10,DS!$A$3:$K$4964,6),"")</f>
        <v>Vương</v>
      </c>
      <c r="F10" s="123" t="str">
        <f>IF($A10&gt;0,VLOOKUP($A10,DS!$A$3:$K$4964,8),"")</f>
        <v>K16XDD2</v>
      </c>
      <c r="G10" s="124" t="str">
        <f>IF($A10&gt;0,VLOOKUP($A10,DS!$A$3:$K$4964,10),"")</f>
        <v>K16E12</v>
      </c>
      <c r="H10" s="125"/>
      <c r="I10" s="126"/>
      <c r="J10" s="126"/>
      <c r="K10" s="126"/>
      <c r="L10" s="578" t="str">
        <f>IF($A10&gt;0,VLOOKUP($A10,DS!$A$3:$Q$4964,16,0),"")</f>
        <v/>
      </c>
      <c r="M10" s="579"/>
      <c r="N10" s="580"/>
    </row>
    <row r="11" spans="1:17" ht="20.100000000000001" customHeight="1">
      <c r="A11">
        <f>IF(B11&gt;VLOOKUP($E$2&amp;"-"&amp;$C$3,CHIAPHONG!$A$2:$K$396,2,FALSE),0,A10+1)</f>
        <v>470</v>
      </c>
      <c r="B11" s="119">
        <f t="shared" si="0"/>
        <v>4</v>
      </c>
      <c r="C11" s="120">
        <f>IF($A11&gt;0,VLOOKUP($A11,DS!$A$3:$K$4964,4),"")</f>
        <v>162213207</v>
      </c>
      <c r="D11" s="121" t="str">
        <f>IF($A11&gt;0,VLOOKUP($A11,DS!$A$3:$K$4964,5),"")</f>
        <v>Đào Nguyên</v>
      </c>
      <c r="E11" s="122" t="str">
        <f>IF($A11&gt;0,VLOOKUP($A11,DS!$A$3:$K$4964,6),"")</f>
        <v>Bá</v>
      </c>
      <c r="F11" s="123" t="str">
        <f>IF($A11&gt;0,VLOOKUP($A11,DS!$A$3:$K$4964,8),"")</f>
        <v>K16XDD3</v>
      </c>
      <c r="G11" s="124" t="str">
        <f>IF($A11&gt;0,VLOOKUP($A11,DS!$A$3:$K$4964,10),"")</f>
        <v>K16E13</v>
      </c>
      <c r="H11" s="125"/>
      <c r="I11" s="126"/>
      <c r="J11" s="126"/>
      <c r="K11" s="126"/>
      <c r="L11" s="578" t="str">
        <f>IF($A11&gt;0,VLOOKUP($A11,DS!$A$3:$Q$4964,16,0),"")</f>
        <v/>
      </c>
      <c r="M11" s="579"/>
      <c r="N11" s="580"/>
    </row>
    <row r="12" spans="1:17" ht="20.100000000000001" customHeight="1">
      <c r="A12">
        <f>IF(B12&gt;VLOOKUP($E$2&amp;"-"&amp;$C$3,CHIAPHONG!$A$2:$K$396,2,FALSE),0,A11+1)</f>
        <v>471</v>
      </c>
      <c r="B12" s="119">
        <f t="shared" si="0"/>
        <v>5</v>
      </c>
      <c r="C12" s="120">
        <f>IF($A12&gt;0,VLOOKUP($A12,DS!$A$3:$K$4964,4),"")</f>
        <v>162213209</v>
      </c>
      <c r="D12" s="121" t="str">
        <f>IF($A12&gt;0,VLOOKUP($A12,DS!$A$3:$K$4964,5),"")</f>
        <v>Võ Đăng</v>
      </c>
      <c r="E12" s="122" t="str">
        <f>IF($A12&gt;0,VLOOKUP($A12,DS!$A$3:$K$4964,6),"")</f>
        <v>Bão</v>
      </c>
      <c r="F12" s="123" t="str">
        <f>IF($A12&gt;0,VLOOKUP($A12,DS!$A$3:$K$4964,8),"")</f>
        <v>K16XDD3</v>
      </c>
      <c r="G12" s="124" t="str">
        <f>IF($A12&gt;0,VLOOKUP($A12,DS!$A$3:$K$4964,10),"")</f>
        <v>K16E13</v>
      </c>
      <c r="H12" s="125"/>
      <c r="I12" s="126"/>
      <c r="J12" s="126"/>
      <c r="K12" s="126"/>
      <c r="L12" s="578" t="str">
        <f>IF($A12&gt;0,VLOOKUP($A12,DS!$A$3:$Q$4964,16,0),"")</f>
        <v/>
      </c>
      <c r="M12" s="579"/>
      <c r="N12" s="580"/>
    </row>
    <row r="13" spans="1:17" ht="20.100000000000001" customHeight="1">
      <c r="A13">
        <f>IF(B13&gt;VLOOKUP($E$2&amp;"-"&amp;$C$3,CHIAPHONG!$A$2:$K$396,2,FALSE),0,A12+1)</f>
        <v>472</v>
      </c>
      <c r="B13" s="119">
        <f t="shared" si="0"/>
        <v>6</v>
      </c>
      <c r="C13" s="120">
        <f>IF($A13&gt;0,VLOOKUP($A13,DS!$A$3:$K$4964,4),"")</f>
        <v>162213211</v>
      </c>
      <c r="D13" s="121" t="str">
        <f>IF($A13&gt;0,VLOOKUP($A13,DS!$A$3:$K$4964,5),"")</f>
        <v>Nguyễn Thanh</v>
      </c>
      <c r="E13" s="122" t="str">
        <f>IF($A13&gt;0,VLOOKUP($A13,DS!$A$3:$K$4964,6),"")</f>
        <v>Bình</v>
      </c>
      <c r="F13" s="123" t="str">
        <f>IF($A13&gt;0,VLOOKUP($A13,DS!$A$3:$K$4964,8),"")</f>
        <v>K16XDD3</v>
      </c>
      <c r="G13" s="124" t="str">
        <f>IF($A13&gt;0,VLOOKUP($A13,DS!$A$3:$K$4964,10),"")</f>
        <v>K16E13</v>
      </c>
      <c r="H13" s="125"/>
      <c r="I13" s="126"/>
      <c r="J13" s="126"/>
      <c r="K13" s="126"/>
      <c r="L13" s="578" t="str">
        <f>IF($A13&gt;0,VLOOKUP($A13,DS!$A$3:$Q$4964,16,0),"")</f>
        <v/>
      </c>
      <c r="M13" s="579"/>
      <c r="N13" s="580"/>
    </row>
    <row r="14" spans="1:17" ht="20.100000000000001" customHeight="1">
      <c r="A14">
        <f>IF(B14&gt;VLOOKUP($E$2&amp;"-"&amp;$C$3,CHIAPHONG!$A$2:$K$396,2,FALSE),0,A13+1)</f>
        <v>473</v>
      </c>
      <c r="B14" s="119">
        <f t="shared" si="0"/>
        <v>7</v>
      </c>
      <c r="C14" s="120">
        <f>IF($A14&gt;0,VLOOKUP($A14,DS!$A$3:$K$4964,4),"")</f>
        <v>162213215</v>
      </c>
      <c r="D14" s="121" t="str">
        <f>IF($A14&gt;0,VLOOKUP($A14,DS!$A$3:$K$4964,5),"")</f>
        <v>Trần Đình</v>
      </c>
      <c r="E14" s="122" t="str">
        <f>IF($A14&gt;0,VLOOKUP($A14,DS!$A$3:$K$4964,6),"")</f>
        <v>Chỉnh</v>
      </c>
      <c r="F14" s="123" t="str">
        <f>IF($A14&gt;0,VLOOKUP($A14,DS!$A$3:$K$4964,8),"")</f>
        <v>K16XDD3</v>
      </c>
      <c r="G14" s="124" t="str">
        <f>IF($A14&gt;0,VLOOKUP($A14,DS!$A$3:$K$4964,10),"")</f>
        <v>K16E13</v>
      </c>
      <c r="H14" s="125"/>
      <c r="I14" s="126"/>
      <c r="J14" s="126"/>
      <c r="K14" s="126"/>
      <c r="L14" s="578" t="str">
        <f>IF($A14&gt;0,VLOOKUP($A14,DS!$A$3:$Q$4964,16,0),"")</f>
        <v/>
      </c>
      <c r="M14" s="579"/>
      <c r="N14" s="580"/>
    </row>
    <row r="15" spans="1:17" ht="20.100000000000001" customHeight="1">
      <c r="A15">
        <f>IF(B15&gt;VLOOKUP($E$2&amp;"-"&amp;$C$3,CHIAPHONG!$A$2:$K$396,2,FALSE),0,A14+1)</f>
        <v>474</v>
      </c>
      <c r="B15" s="119">
        <f t="shared" si="0"/>
        <v>8</v>
      </c>
      <c r="C15" s="120">
        <f>IF($A15&gt;0,VLOOKUP($A15,DS!$A$3:$K$4964,4),"")</f>
        <v>162163164</v>
      </c>
      <c r="D15" s="121" t="str">
        <f>IF($A15&gt;0,VLOOKUP($A15,DS!$A$3:$K$4964,5),"")</f>
        <v>Lê Đình</v>
      </c>
      <c r="E15" s="122" t="str">
        <f>IF($A15&gt;0,VLOOKUP($A15,DS!$A$3:$K$4964,6),"")</f>
        <v>Điệp</v>
      </c>
      <c r="F15" s="123" t="str">
        <f>IF($A15&gt;0,VLOOKUP($A15,DS!$A$3:$K$4964,8),"")</f>
        <v>K16XDD3</v>
      </c>
      <c r="G15" s="124" t="str">
        <f>IF($A15&gt;0,VLOOKUP($A15,DS!$A$3:$K$4964,10),"")</f>
        <v>K16E13</v>
      </c>
      <c r="H15" s="125"/>
      <c r="I15" s="126"/>
      <c r="J15" s="126"/>
      <c r="K15" s="126"/>
      <c r="L15" s="578" t="str">
        <f>IF($A15&gt;0,VLOOKUP($A15,DS!$A$3:$Q$4964,16,0),"")</f>
        <v/>
      </c>
      <c r="M15" s="579"/>
      <c r="N15" s="580"/>
    </row>
    <row r="16" spans="1:17" ht="20.100000000000001" customHeight="1">
      <c r="A16">
        <f>IF(B16&gt;VLOOKUP($E$2&amp;"-"&amp;$C$3,CHIAPHONG!$A$2:$K$396,2,FALSE),0,A15+1)</f>
        <v>475</v>
      </c>
      <c r="B16" s="119">
        <f t="shared" si="0"/>
        <v>9</v>
      </c>
      <c r="C16" s="120">
        <f>IF($A16&gt;0,VLOOKUP($A16,DS!$A$3:$K$4964,4),"")</f>
        <v>162213222</v>
      </c>
      <c r="D16" s="121" t="str">
        <f>IF($A16&gt;0,VLOOKUP($A16,DS!$A$3:$K$4964,5),"")</f>
        <v>Nguyễn Hữu Thanh</v>
      </c>
      <c r="E16" s="122" t="str">
        <f>IF($A16&gt;0,VLOOKUP($A16,DS!$A$3:$K$4964,6),"")</f>
        <v>Dũng</v>
      </c>
      <c r="F16" s="123" t="str">
        <f>IF($A16&gt;0,VLOOKUP($A16,DS!$A$3:$K$4964,8),"")</f>
        <v>K16XDD3</v>
      </c>
      <c r="G16" s="124" t="str">
        <f>IF($A16&gt;0,VLOOKUP($A16,DS!$A$3:$K$4964,10),"")</f>
        <v>K16E13</v>
      </c>
      <c r="H16" s="125"/>
      <c r="I16" s="126"/>
      <c r="J16" s="126"/>
      <c r="K16" s="126"/>
      <c r="L16" s="578" t="str">
        <f>IF($A16&gt;0,VLOOKUP($A16,DS!$A$3:$Q$4964,16,0),"")</f>
        <v/>
      </c>
      <c r="M16" s="579"/>
      <c r="N16" s="580"/>
    </row>
    <row r="17" spans="1:14" ht="20.100000000000001" customHeight="1">
      <c r="A17">
        <f>IF(B17&gt;VLOOKUP($E$2&amp;"-"&amp;$C$3,CHIAPHONG!$A$2:$K$396,2,FALSE),0,A16+1)</f>
        <v>476</v>
      </c>
      <c r="B17" s="119">
        <f t="shared" si="0"/>
        <v>10</v>
      </c>
      <c r="C17" s="120">
        <f>IF($A17&gt;0,VLOOKUP($A17,DS!$A$3:$K$4964,4),"")</f>
        <v>162213226</v>
      </c>
      <c r="D17" s="121" t="str">
        <f>IF($A17&gt;0,VLOOKUP($A17,DS!$A$3:$K$4964,5),"")</f>
        <v>Nguyễn Quang</v>
      </c>
      <c r="E17" s="122" t="str">
        <f>IF($A17&gt;0,VLOOKUP($A17,DS!$A$3:$K$4964,6),"")</f>
        <v>Giỏi</v>
      </c>
      <c r="F17" s="123" t="str">
        <f>IF($A17&gt;0,VLOOKUP($A17,DS!$A$3:$K$4964,8),"")</f>
        <v>K16XDD3</v>
      </c>
      <c r="G17" s="124" t="str">
        <f>IF($A17&gt;0,VLOOKUP($A17,DS!$A$3:$K$4964,10),"")</f>
        <v>K16E13</v>
      </c>
      <c r="H17" s="125"/>
      <c r="I17" s="126"/>
      <c r="J17" s="126"/>
      <c r="K17" s="126"/>
      <c r="L17" s="578" t="str">
        <f>IF($A17&gt;0,VLOOKUP($A17,DS!$A$3:$Q$4964,16,0),"")</f>
        <v/>
      </c>
      <c r="M17" s="579"/>
      <c r="N17" s="580"/>
    </row>
    <row r="18" spans="1:14" ht="20.100000000000001" customHeight="1">
      <c r="A18">
        <f>IF(B18&gt;VLOOKUP($E$2&amp;"-"&amp;$C$3,CHIAPHONG!$A$2:$K$396,2,FALSE),0,A17+1)</f>
        <v>477</v>
      </c>
      <c r="B18" s="119">
        <f t="shared" si="0"/>
        <v>11</v>
      </c>
      <c r="C18" s="120">
        <f>IF($A18&gt;0,VLOOKUP($A18,DS!$A$3:$K$4964,4),"")</f>
        <v>162223374</v>
      </c>
      <c r="D18" s="121" t="str">
        <f>IF($A18&gt;0,VLOOKUP($A18,DS!$A$3:$K$4964,5),"")</f>
        <v>Huỳnh Ngọc</v>
      </c>
      <c r="E18" s="122" t="str">
        <f>IF($A18&gt;0,VLOOKUP($A18,DS!$A$3:$K$4964,6),"")</f>
        <v>Hạnh</v>
      </c>
      <c r="F18" s="123" t="str">
        <f>IF($A18&gt;0,VLOOKUP($A18,DS!$A$3:$K$4964,8),"")</f>
        <v>K16XDD3</v>
      </c>
      <c r="G18" s="124" t="str">
        <f>IF($A18&gt;0,VLOOKUP($A18,DS!$A$3:$K$4964,10),"")</f>
        <v>K16E13</v>
      </c>
      <c r="H18" s="125"/>
      <c r="I18" s="126"/>
      <c r="J18" s="126"/>
      <c r="K18" s="126"/>
      <c r="L18" s="578" t="str">
        <f>IF($A18&gt;0,VLOOKUP($A18,DS!$A$3:$Q$4964,16,0),"")</f>
        <v/>
      </c>
      <c r="M18" s="579"/>
      <c r="N18" s="580"/>
    </row>
    <row r="19" spans="1:14" ht="20.100000000000001" customHeight="1">
      <c r="A19">
        <f>IF(B19&gt;VLOOKUP($E$2&amp;"-"&amp;$C$3,CHIAPHONG!$A$2:$K$396,2,FALSE),0,A18+1)</f>
        <v>478</v>
      </c>
      <c r="B19" s="119">
        <f t="shared" si="0"/>
        <v>12</v>
      </c>
      <c r="C19" s="120">
        <f>IF($A19&gt;0,VLOOKUP($A19,DS!$A$3:$K$4964,4),"")</f>
        <v>162213231</v>
      </c>
      <c r="D19" s="121" t="str">
        <f>IF($A19&gt;0,VLOOKUP($A19,DS!$A$3:$K$4964,5),"")</f>
        <v>Hoàng Trung</v>
      </c>
      <c r="E19" s="122" t="str">
        <f>IF($A19&gt;0,VLOOKUP($A19,DS!$A$3:$K$4964,6),"")</f>
        <v>Hiển</v>
      </c>
      <c r="F19" s="123" t="str">
        <f>IF($A19&gt;0,VLOOKUP($A19,DS!$A$3:$K$4964,8),"")</f>
        <v>K16XDD3</v>
      </c>
      <c r="G19" s="124" t="str">
        <f>IF($A19&gt;0,VLOOKUP($A19,DS!$A$3:$K$4964,10),"")</f>
        <v>K16E13</v>
      </c>
      <c r="H19" s="125"/>
      <c r="I19" s="126"/>
      <c r="J19" s="126"/>
      <c r="K19" s="126"/>
      <c r="L19" s="578" t="str">
        <f>IF($A19&gt;0,VLOOKUP($A19,DS!$A$3:$Q$4964,16,0),"")</f>
        <v/>
      </c>
      <c r="M19" s="579"/>
      <c r="N19" s="580"/>
    </row>
    <row r="20" spans="1:14" ht="20.100000000000001" customHeight="1">
      <c r="A20">
        <f>IF(B20&gt;VLOOKUP($E$2&amp;"-"&amp;$C$3,CHIAPHONG!$A$2:$K$396,2,FALSE),0,A19+1)</f>
        <v>479</v>
      </c>
      <c r="B20" s="119">
        <f t="shared" si="0"/>
        <v>13</v>
      </c>
      <c r="C20" s="120">
        <f>IF($A20&gt;0,VLOOKUP($A20,DS!$A$3:$K$4964,4),"")</f>
        <v>162213240</v>
      </c>
      <c r="D20" s="121" t="str">
        <f>IF($A20&gt;0,VLOOKUP($A20,DS!$A$3:$K$4964,5),"")</f>
        <v>Nguyễn Ngọc</v>
      </c>
      <c r="E20" s="122" t="str">
        <f>IF($A20&gt;0,VLOOKUP($A20,DS!$A$3:$K$4964,6),"")</f>
        <v>Hoàng</v>
      </c>
      <c r="F20" s="123" t="str">
        <f>IF($A20&gt;0,VLOOKUP($A20,DS!$A$3:$K$4964,8),"")</f>
        <v>K16XDD3</v>
      </c>
      <c r="G20" s="124" t="str">
        <f>IF($A20&gt;0,VLOOKUP($A20,DS!$A$3:$K$4964,10),"")</f>
        <v>K16E13</v>
      </c>
      <c r="H20" s="125"/>
      <c r="I20" s="126"/>
      <c r="J20" s="126"/>
      <c r="K20" s="126"/>
      <c r="L20" s="578" t="str">
        <f>IF($A20&gt;0,VLOOKUP($A20,DS!$A$3:$Q$4964,16,0),"")</f>
        <v/>
      </c>
      <c r="M20" s="579"/>
      <c r="N20" s="580"/>
    </row>
    <row r="21" spans="1:14" ht="20.100000000000001" customHeight="1">
      <c r="A21">
        <f>IF(B21&gt;VLOOKUP($E$2&amp;"-"&amp;$C$3,CHIAPHONG!$A$2:$K$396,2,FALSE),0,A20+1)</f>
        <v>480</v>
      </c>
      <c r="B21" s="119">
        <f t="shared" si="0"/>
        <v>14</v>
      </c>
      <c r="C21" s="120">
        <f>IF($A21&gt;0,VLOOKUP($A21,DS!$A$3:$K$4964,4),"")</f>
        <v>162213242</v>
      </c>
      <c r="D21" s="121" t="str">
        <f>IF($A21&gt;0,VLOOKUP($A21,DS!$A$3:$K$4964,5),"")</f>
        <v>Bạc Cầm Thái</v>
      </c>
      <c r="E21" s="122" t="str">
        <f>IF($A21&gt;0,VLOOKUP($A21,DS!$A$3:$K$4964,6),"")</f>
        <v>Hoàng</v>
      </c>
      <c r="F21" s="123" t="str">
        <f>IF($A21&gt;0,VLOOKUP($A21,DS!$A$3:$K$4964,8),"")</f>
        <v>K16XDD3</v>
      </c>
      <c r="G21" s="124" t="str">
        <f>IF($A21&gt;0,VLOOKUP($A21,DS!$A$3:$K$4964,10),"")</f>
        <v>K16E13</v>
      </c>
      <c r="H21" s="125"/>
      <c r="I21" s="126"/>
      <c r="J21" s="126"/>
      <c r="K21" s="126"/>
      <c r="L21" s="578" t="str">
        <f>IF($A21&gt;0,VLOOKUP($A21,DS!$A$3:$Q$4964,16,0),"")</f>
        <v/>
      </c>
      <c r="M21" s="579"/>
      <c r="N21" s="580"/>
    </row>
    <row r="22" spans="1:14" ht="20.100000000000001" customHeight="1">
      <c r="A22">
        <f>IF(B22&gt;VLOOKUP($E$2&amp;"-"&amp;$C$3,CHIAPHONG!$A$2:$K$396,2,FALSE),0,A21+1)</f>
        <v>481</v>
      </c>
      <c r="B22" s="119">
        <f t="shared" si="0"/>
        <v>15</v>
      </c>
      <c r="C22" s="120">
        <f>IF($A22&gt;0,VLOOKUP($A22,DS!$A$3:$K$4964,4),"")</f>
        <v>162213251</v>
      </c>
      <c r="D22" s="121" t="str">
        <f>IF($A22&gt;0,VLOOKUP($A22,DS!$A$3:$K$4964,5),"")</f>
        <v>Từ Sỹ</v>
      </c>
      <c r="E22" s="122" t="str">
        <f>IF($A22&gt;0,VLOOKUP($A22,DS!$A$3:$K$4964,6),"")</f>
        <v>Huy</v>
      </c>
      <c r="F22" s="123" t="str">
        <f>IF($A22&gt;0,VLOOKUP($A22,DS!$A$3:$K$4964,8),"")</f>
        <v>K16XDD3</v>
      </c>
      <c r="G22" s="124" t="str">
        <f>IF($A22&gt;0,VLOOKUP($A22,DS!$A$3:$K$4964,10),"")</f>
        <v>K16E13</v>
      </c>
      <c r="H22" s="125"/>
      <c r="I22" s="126"/>
      <c r="J22" s="126"/>
      <c r="K22" s="126"/>
      <c r="L22" s="578" t="str">
        <f>IF($A22&gt;0,VLOOKUP($A22,DS!$A$3:$Q$4964,16,0),"")</f>
        <v/>
      </c>
      <c r="M22" s="579"/>
      <c r="N22" s="580"/>
    </row>
    <row r="23" spans="1:14" ht="20.100000000000001" customHeight="1">
      <c r="A23">
        <f>IF(B23&gt;VLOOKUP($E$2&amp;"-"&amp;$C$3,CHIAPHONG!$A$2:$K$396,2,FALSE),0,A22+1)</f>
        <v>482</v>
      </c>
      <c r="B23" s="119">
        <f t="shared" si="0"/>
        <v>16</v>
      </c>
      <c r="C23" s="120">
        <f>IF($A23&gt;0,VLOOKUP($A23,DS!$A$3:$K$4964,4),"")</f>
        <v>162213254</v>
      </c>
      <c r="D23" s="121" t="str">
        <f>IF($A23&gt;0,VLOOKUP($A23,DS!$A$3:$K$4964,5),"")</f>
        <v>Trần Vương</v>
      </c>
      <c r="E23" s="122" t="str">
        <f>IF($A23&gt;0,VLOOKUP($A23,DS!$A$3:$K$4964,6),"")</f>
        <v>Khiết</v>
      </c>
      <c r="F23" s="123" t="str">
        <f>IF($A23&gt;0,VLOOKUP($A23,DS!$A$3:$K$4964,8),"")</f>
        <v>K16XDD3</v>
      </c>
      <c r="G23" s="124" t="str">
        <f>IF($A23&gt;0,VLOOKUP($A23,DS!$A$3:$K$4964,10),"")</f>
        <v>K16E13</v>
      </c>
      <c r="H23" s="125"/>
      <c r="I23" s="126"/>
      <c r="J23" s="126"/>
      <c r="K23" s="126"/>
      <c r="L23" s="578" t="str">
        <f>IF($A23&gt;0,VLOOKUP($A23,DS!$A$3:$Q$4964,16,0),"")</f>
        <v/>
      </c>
      <c r="M23" s="579"/>
      <c r="N23" s="580"/>
    </row>
    <row r="24" spans="1:14" ht="20.100000000000001" customHeight="1">
      <c r="A24">
        <f>IF(B24&gt;VLOOKUP($E$2&amp;"-"&amp;$C$3,CHIAPHONG!$A$2:$K$396,2,FALSE),0,A23+1)</f>
        <v>483</v>
      </c>
      <c r="B24" s="119">
        <f t="shared" si="0"/>
        <v>17</v>
      </c>
      <c r="C24" s="120">
        <f>IF($A24&gt;0,VLOOKUP($A24,DS!$A$3:$K$4964,4),"")</f>
        <v>162213257</v>
      </c>
      <c r="D24" s="121" t="str">
        <f>IF($A24&gt;0,VLOOKUP($A24,DS!$A$3:$K$4964,5),"")</f>
        <v>Nguyễn Đình</v>
      </c>
      <c r="E24" s="122" t="str">
        <f>IF($A24&gt;0,VLOOKUP($A24,DS!$A$3:$K$4964,6),"")</f>
        <v>Lĩnh</v>
      </c>
      <c r="F24" s="123" t="str">
        <f>IF($A24&gt;0,VLOOKUP($A24,DS!$A$3:$K$4964,8),"")</f>
        <v>K16XDD3</v>
      </c>
      <c r="G24" s="124" t="str">
        <f>IF($A24&gt;0,VLOOKUP($A24,DS!$A$3:$K$4964,10),"")</f>
        <v>K16E13</v>
      </c>
      <c r="H24" s="125"/>
      <c r="I24" s="126"/>
      <c r="J24" s="126"/>
      <c r="K24" s="126"/>
      <c r="L24" s="578" t="str">
        <f>IF($A24&gt;0,VLOOKUP($A24,DS!$A$3:$Q$4964,16,0),"")</f>
        <v/>
      </c>
      <c r="M24" s="579"/>
      <c r="N24" s="580"/>
    </row>
    <row r="25" spans="1:14" ht="20.100000000000001" customHeight="1">
      <c r="A25">
        <f>IF(B25&gt;VLOOKUP($E$2&amp;"-"&amp;$C$3,CHIAPHONG!$A$2:$K$396,2,FALSE),0,A24+1)</f>
        <v>484</v>
      </c>
      <c r="B25" s="119">
        <f t="shared" si="0"/>
        <v>18</v>
      </c>
      <c r="C25" s="120">
        <f>IF($A25&gt;0,VLOOKUP($A25,DS!$A$3:$K$4964,4),"")</f>
        <v>162213260</v>
      </c>
      <c r="D25" s="121" t="str">
        <f>IF($A25&gt;0,VLOOKUP($A25,DS!$A$3:$K$4964,5),"")</f>
        <v>Nguyễn Thanh</v>
      </c>
      <c r="E25" s="122" t="str">
        <f>IF($A25&gt;0,VLOOKUP($A25,DS!$A$3:$K$4964,6),"")</f>
        <v>Long</v>
      </c>
      <c r="F25" s="123" t="str">
        <f>IF($A25&gt;0,VLOOKUP($A25,DS!$A$3:$K$4964,8),"")</f>
        <v>K16XDD3</v>
      </c>
      <c r="G25" s="124" t="str">
        <f>IF($A25&gt;0,VLOOKUP($A25,DS!$A$3:$K$4964,10),"")</f>
        <v>K16E13</v>
      </c>
      <c r="H25" s="125"/>
      <c r="I25" s="126"/>
      <c r="J25" s="126"/>
      <c r="K25" s="126"/>
      <c r="L25" s="578" t="str">
        <f>IF($A25&gt;0,VLOOKUP($A25,DS!$A$3:$Q$4964,16,0),"")</f>
        <v/>
      </c>
      <c r="M25" s="579"/>
      <c r="N25" s="580"/>
    </row>
    <row r="26" spans="1:14" ht="20.100000000000001" customHeight="1">
      <c r="A26">
        <f>IF(B26&gt;VLOOKUP($E$2&amp;"-"&amp;$C$3,CHIAPHONG!$A$2:$K$396,2,FALSE),0,A25+1)</f>
        <v>485</v>
      </c>
      <c r="B26" s="119">
        <f t="shared" si="0"/>
        <v>19</v>
      </c>
      <c r="C26" s="120">
        <f>IF($A26&gt;0,VLOOKUP($A26,DS!$A$3:$K$4964,4),"")</f>
        <v>162113017</v>
      </c>
      <c r="D26" s="121" t="str">
        <f>IF($A26&gt;0,VLOOKUP($A26,DS!$A$3:$K$4964,5),"")</f>
        <v>Thái Đại</v>
      </c>
      <c r="E26" s="122" t="str">
        <f>IF($A26&gt;0,VLOOKUP($A26,DS!$A$3:$K$4964,6),"")</f>
        <v>Lực</v>
      </c>
      <c r="F26" s="123" t="str">
        <f>IF($A26&gt;0,VLOOKUP($A26,DS!$A$3:$K$4964,8),"")</f>
        <v>K16XDD3</v>
      </c>
      <c r="G26" s="124" t="str">
        <f>IF($A26&gt;0,VLOOKUP($A26,DS!$A$3:$K$4964,10),"")</f>
        <v>K16E13</v>
      </c>
      <c r="H26" s="125"/>
      <c r="I26" s="126"/>
      <c r="J26" s="126"/>
      <c r="K26" s="126"/>
      <c r="L26" s="578" t="str">
        <f>IF($A26&gt;0,VLOOKUP($A26,DS!$A$3:$Q$4964,16,0),"")</f>
        <v/>
      </c>
      <c r="M26" s="579"/>
      <c r="N26" s="580"/>
    </row>
    <row r="27" spans="1:14" ht="20.100000000000001" customHeight="1">
      <c r="A27">
        <f>IF(B27&gt;VLOOKUP($E$2&amp;"-"&amp;$C$3,CHIAPHONG!$A$2:$K$396,2,FALSE),0,A26+1)</f>
        <v>486</v>
      </c>
      <c r="B27" s="119">
        <f t="shared" si="0"/>
        <v>20</v>
      </c>
      <c r="C27" s="120">
        <f>IF($A27&gt;0,VLOOKUP($A27,DS!$A$3:$K$4964,4),"")</f>
        <v>162213268</v>
      </c>
      <c r="D27" s="121" t="str">
        <f>IF($A27&gt;0,VLOOKUP($A27,DS!$A$3:$K$4964,5),"")</f>
        <v>Trần Hải</v>
      </c>
      <c r="E27" s="122" t="str">
        <f>IF($A27&gt;0,VLOOKUP($A27,DS!$A$3:$K$4964,6),"")</f>
        <v>Nam</v>
      </c>
      <c r="F27" s="123" t="str">
        <f>IF($A27&gt;0,VLOOKUP($A27,DS!$A$3:$K$4964,8),"")</f>
        <v>K16XDD3</v>
      </c>
      <c r="G27" s="124" t="str">
        <f>IF($A27&gt;0,VLOOKUP($A27,DS!$A$3:$K$4964,10),"")</f>
        <v>K16E13</v>
      </c>
      <c r="H27" s="125"/>
      <c r="I27" s="126"/>
      <c r="J27" s="126"/>
      <c r="K27" s="126"/>
      <c r="L27" s="578" t="str">
        <f>IF($A27&gt;0,VLOOKUP($A27,DS!$A$3:$Q$4964,16,0),"")</f>
        <v/>
      </c>
      <c r="M27" s="579"/>
      <c r="N27" s="580"/>
    </row>
    <row r="28" spans="1:14" ht="20.100000000000001" customHeight="1">
      <c r="A28">
        <f>IF(B28&gt;VLOOKUP($E$2&amp;"-"&amp;$C$3,CHIAPHONG!$A$2:$K$396,2,FALSE),0,A27+1)</f>
        <v>487</v>
      </c>
      <c r="B28" s="119">
        <f t="shared" si="0"/>
        <v>21</v>
      </c>
      <c r="C28" s="120">
        <f>IF($A28&gt;0,VLOOKUP($A28,DS!$A$3:$K$4964,4),"")</f>
        <v>142211241</v>
      </c>
      <c r="D28" s="121" t="str">
        <f>IF($A28&gt;0,VLOOKUP($A28,DS!$A$3:$K$4964,5),"")</f>
        <v>Hồ Chí</v>
      </c>
      <c r="E28" s="122" t="str">
        <f>IF($A28&gt;0,VLOOKUP($A28,DS!$A$3:$K$4964,6),"")</f>
        <v>Nam</v>
      </c>
      <c r="F28" s="123" t="str">
        <f>IF($A28&gt;0,VLOOKUP($A28,DS!$A$3:$K$4964,8),"")</f>
        <v>K16XDD3</v>
      </c>
      <c r="G28" s="124" t="str">
        <f>IF($A28&gt;0,VLOOKUP($A28,DS!$A$3:$K$4964,10),"")</f>
        <v>K16E13</v>
      </c>
      <c r="H28" s="125"/>
      <c r="I28" s="126"/>
      <c r="J28" s="126"/>
      <c r="K28" s="126"/>
      <c r="L28" s="578" t="str">
        <f>IF($A28&gt;0,VLOOKUP($A28,DS!$A$3:$Q$4964,16,0),"")</f>
        <v/>
      </c>
      <c r="M28" s="579"/>
      <c r="N28" s="580"/>
    </row>
    <row r="29" spans="1:14" ht="20.100000000000001" customHeight="1">
      <c r="A29">
        <f>IF(B29&gt;VLOOKUP($E$2&amp;"-"&amp;$C$3,CHIAPHONG!$A$2:$K$396,2,FALSE),0,A28+1)</f>
        <v>488</v>
      </c>
      <c r="B29" s="119">
        <f t="shared" si="0"/>
        <v>22</v>
      </c>
      <c r="C29" s="120">
        <f>IF($A29&gt;0,VLOOKUP($A29,DS!$A$3:$K$4964,4),"")</f>
        <v>162213272</v>
      </c>
      <c r="D29" s="121" t="str">
        <f>IF($A29&gt;0,VLOOKUP($A29,DS!$A$3:$K$4964,5),"")</f>
        <v>Nguyễn Phước Bảo Đại</v>
      </c>
      <c r="E29" s="122" t="str">
        <f>IF($A29&gt;0,VLOOKUP($A29,DS!$A$3:$K$4964,6),"")</f>
        <v>Ngọc</v>
      </c>
      <c r="F29" s="123" t="str">
        <f>IF($A29&gt;0,VLOOKUP($A29,DS!$A$3:$K$4964,8),"")</f>
        <v>K16XDD3</v>
      </c>
      <c r="G29" s="124" t="str">
        <f>IF($A29&gt;0,VLOOKUP($A29,DS!$A$3:$K$4964,10),"")</f>
        <v>K16E13</v>
      </c>
      <c r="H29" s="125"/>
      <c r="I29" s="126"/>
      <c r="J29" s="126"/>
      <c r="K29" s="126"/>
      <c r="L29" s="578" t="str">
        <f>IF($A29&gt;0,VLOOKUP($A29,DS!$A$3:$Q$4964,16,0),"")</f>
        <v/>
      </c>
      <c r="M29" s="579"/>
      <c r="N29" s="580"/>
    </row>
    <row r="30" spans="1:14" ht="20.100000000000001" customHeight="1">
      <c r="A30">
        <f>IF(B30&gt;VLOOKUP($E$2&amp;"-"&amp;$C$3,CHIAPHONG!$A$2:$K$396,2,FALSE),0,A29+1)</f>
        <v>489</v>
      </c>
      <c r="B30" s="119">
        <f t="shared" si="0"/>
        <v>23</v>
      </c>
      <c r="C30" s="120">
        <f>IF($A30&gt;0,VLOOKUP($A30,DS!$A$3:$K$4964,4),"")</f>
        <v>162213275</v>
      </c>
      <c r="D30" s="121" t="str">
        <f>IF($A30&gt;0,VLOOKUP($A30,DS!$A$3:$K$4964,5),"")</f>
        <v>Lê Bá</v>
      </c>
      <c r="E30" s="122" t="str">
        <f>IF($A30&gt;0,VLOOKUP($A30,DS!$A$3:$K$4964,6),"")</f>
        <v>Nguyên</v>
      </c>
      <c r="F30" s="123" t="str">
        <f>IF($A30&gt;0,VLOOKUP($A30,DS!$A$3:$K$4964,8),"")</f>
        <v>K16XDD3</v>
      </c>
      <c r="G30" s="124" t="str">
        <f>IF($A30&gt;0,VLOOKUP($A30,DS!$A$3:$K$4964,10),"")</f>
        <v>K16E13</v>
      </c>
      <c r="H30" s="125"/>
      <c r="I30" s="126"/>
      <c r="J30" s="126"/>
      <c r="K30" s="126"/>
      <c r="L30" s="578" t="str">
        <f>IF($A30&gt;0,VLOOKUP($A30,DS!$A$3:$Q$4964,16,0),"")</f>
        <v/>
      </c>
      <c r="M30" s="579"/>
      <c r="N30" s="580"/>
    </row>
    <row r="31" spans="1:14" ht="20.100000000000001" customHeight="1">
      <c r="A31">
        <f>IF(B31&gt;VLOOKUP($E$2&amp;"-"&amp;$C$3,CHIAPHONG!$A$2:$K$396,2,FALSE),0,A30+1)</f>
        <v>490</v>
      </c>
      <c r="B31" s="119">
        <f t="shared" si="0"/>
        <v>24</v>
      </c>
      <c r="C31" s="120">
        <f>IF($A31&gt;0,VLOOKUP($A31,DS!$A$3:$K$4964,4),"")</f>
        <v>162217572</v>
      </c>
      <c r="D31" s="121" t="str">
        <f>IF($A31&gt;0,VLOOKUP($A31,DS!$A$3:$K$4964,5),"")</f>
        <v>Nguyễn Hoàng Thiên</v>
      </c>
      <c r="E31" s="122" t="str">
        <f>IF($A31&gt;0,VLOOKUP($A31,DS!$A$3:$K$4964,6),"")</f>
        <v>Nhân</v>
      </c>
      <c r="F31" s="123" t="str">
        <f>IF($A31&gt;0,VLOOKUP($A31,DS!$A$3:$K$4964,8),"")</f>
        <v>K16XDD3</v>
      </c>
      <c r="G31" s="124" t="str">
        <f>IF($A31&gt;0,VLOOKUP($A31,DS!$A$3:$K$4964,10),"")</f>
        <v>K16E13</v>
      </c>
      <c r="H31" s="125"/>
      <c r="I31" s="126"/>
      <c r="J31" s="126"/>
      <c r="K31" s="126"/>
      <c r="L31" s="578" t="str">
        <f>IF($A31&gt;0,VLOOKUP($A31,DS!$A$3:$Q$4964,16,0),"")</f>
        <v/>
      </c>
      <c r="M31" s="579"/>
      <c r="N31" s="580"/>
    </row>
    <row r="32" spans="1:14" ht="20.100000000000001" customHeight="1">
      <c r="A32">
        <f>IF(B32&gt;VLOOKUP($E$2&amp;"-"&amp;$C$3,CHIAPHONG!$A$2:$K$396,2,FALSE),0,A31+1)</f>
        <v>491</v>
      </c>
      <c r="B32" s="119">
        <f t="shared" si="0"/>
        <v>25</v>
      </c>
      <c r="C32" s="120">
        <f>IF($A32&gt;0,VLOOKUP($A32,DS!$A$3:$K$4964,4),"")</f>
        <v>162213280</v>
      </c>
      <c r="D32" s="121" t="str">
        <f>IF($A32&gt;0,VLOOKUP($A32,DS!$A$3:$K$4964,5),"")</f>
        <v>Bùi Văn</v>
      </c>
      <c r="E32" s="122" t="str">
        <f>IF($A32&gt;0,VLOOKUP($A32,DS!$A$3:$K$4964,6),"")</f>
        <v>Phú</v>
      </c>
      <c r="F32" s="123" t="str">
        <f>IF($A32&gt;0,VLOOKUP($A32,DS!$A$3:$K$4964,8),"")</f>
        <v>K16XDD3</v>
      </c>
      <c r="G32" s="124" t="str">
        <f>IF($A32&gt;0,VLOOKUP($A32,DS!$A$3:$K$4964,10),"")</f>
        <v>K16E13</v>
      </c>
      <c r="H32" s="125"/>
      <c r="I32" s="126"/>
      <c r="J32" s="126"/>
      <c r="K32" s="126"/>
      <c r="L32" s="578" t="str">
        <f>IF($A32&gt;0,VLOOKUP($A32,DS!$A$3:$Q$4964,16,0),"")</f>
        <v/>
      </c>
      <c r="M32" s="579"/>
      <c r="N32" s="580"/>
    </row>
    <row r="33" spans="1:14" ht="20.100000000000001" customHeight="1">
      <c r="A33">
        <f>IF(B33&gt;VLOOKUP($E$2&amp;"-"&amp;$C$3,CHIAPHONG!$A$2:$K$396,2,FALSE),0,A32+1)</f>
        <v>492</v>
      </c>
      <c r="B33" s="119">
        <f t="shared" si="0"/>
        <v>26</v>
      </c>
      <c r="C33" s="120">
        <f>IF($A33&gt;0,VLOOKUP($A33,DS!$A$3:$K$4964,4),"")</f>
        <v>162213282</v>
      </c>
      <c r="D33" s="121" t="str">
        <f>IF($A33&gt;0,VLOOKUP($A33,DS!$A$3:$K$4964,5),"")</f>
        <v>Trần Hữu</v>
      </c>
      <c r="E33" s="122" t="str">
        <f>IF($A33&gt;0,VLOOKUP($A33,DS!$A$3:$K$4964,6),"")</f>
        <v>Phương</v>
      </c>
      <c r="F33" s="123" t="str">
        <f>IF($A33&gt;0,VLOOKUP($A33,DS!$A$3:$K$4964,8),"")</f>
        <v>K16XDD3</v>
      </c>
      <c r="G33" s="124" t="str">
        <f>IF($A33&gt;0,VLOOKUP($A33,DS!$A$3:$K$4964,10),"")</f>
        <v>K16E13</v>
      </c>
      <c r="H33" s="125"/>
      <c r="I33" s="126"/>
      <c r="J33" s="126"/>
      <c r="K33" s="126"/>
      <c r="L33" s="578" t="str">
        <f>IF($A33&gt;0,VLOOKUP($A33,DS!$A$3:$Q$4964,16,0),"")</f>
        <v/>
      </c>
      <c r="M33" s="579"/>
      <c r="N33" s="580"/>
    </row>
    <row r="34" spans="1:14" ht="20.100000000000001" customHeight="1">
      <c r="A34">
        <f>IF(B34&gt;VLOOKUP($E$2&amp;"-"&amp;$C$3,CHIAPHONG!$A$2:$K$396,2,FALSE),0,A33+1)</f>
        <v>493</v>
      </c>
      <c r="B34" s="119">
        <f t="shared" si="0"/>
        <v>27</v>
      </c>
      <c r="C34" s="120">
        <f>IF($A34&gt;0,VLOOKUP($A34,DS!$A$3:$K$4964,4),"")</f>
        <v>162213285</v>
      </c>
      <c r="D34" s="121" t="str">
        <f>IF($A34&gt;0,VLOOKUP($A34,DS!$A$3:$K$4964,5),"")</f>
        <v>Đặng Phương</v>
      </c>
      <c r="E34" s="122" t="str">
        <f>IF($A34&gt;0,VLOOKUP($A34,DS!$A$3:$K$4964,6),"")</f>
        <v>Quang</v>
      </c>
      <c r="F34" s="123" t="str">
        <f>IF($A34&gt;0,VLOOKUP($A34,DS!$A$3:$K$4964,8),"")</f>
        <v>K16XDD3</v>
      </c>
      <c r="G34" s="124" t="str">
        <f>IF($A34&gt;0,VLOOKUP($A34,DS!$A$3:$K$4964,10),"")</f>
        <v>K16E13</v>
      </c>
      <c r="H34" s="125"/>
      <c r="I34" s="126"/>
      <c r="J34" s="126"/>
      <c r="K34" s="126"/>
      <c r="L34" s="578" t="str">
        <f>IF($A34&gt;0,VLOOKUP($A34,DS!$A$3:$Q$4964,16,0),"")</f>
        <v/>
      </c>
      <c r="M34" s="579"/>
      <c r="N34" s="580"/>
    </row>
    <row r="35" spans="1:14" ht="20.100000000000001" customHeight="1">
      <c r="A35">
        <f>IF(B35&gt;VLOOKUP($E$2&amp;"-"&amp;$C$3,CHIAPHONG!$A$2:$K$396,2,FALSE),0,A34+1)</f>
        <v>494</v>
      </c>
      <c r="B35" s="119">
        <f t="shared" si="0"/>
        <v>28</v>
      </c>
      <c r="C35" s="120">
        <f>IF($A35&gt;0,VLOOKUP($A35,DS!$A$3:$K$4964,4),"")</f>
        <v>162333778</v>
      </c>
      <c r="D35" s="121" t="str">
        <f>IF($A35&gt;0,VLOOKUP($A35,DS!$A$3:$K$4964,5),"")</f>
        <v>Nguyễn Văn</v>
      </c>
      <c r="E35" s="122" t="str">
        <f>IF($A35&gt;0,VLOOKUP($A35,DS!$A$3:$K$4964,6),"")</f>
        <v>Quang</v>
      </c>
      <c r="F35" s="123" t="str">
        <f>IF($A35&gt;0,VLOOKUP($A35,DS!$A$3:$K$4964,8),"")</f>
        <v>K16XDD3</v>
      </c>
      <c r="G35" s="124" t="str">
        <f>IF($A35&gt;0,VLOOKUP($A35,DS!$A$3:$K$4964,10),"")</f>
        <v>K16E13</v>
      </c>
      <c r="H35" s="125"/>
      <c r="I35" s="126"/>
      <c r="J35" s="126"/>
      <c r="K35" s="126"/>
      <c r="L35" s="578" t="str">
        <f>IF($A35&gt;0,VLOOKUP($A35,DS!$A$3:$Q$4964,16,0),"")</f>
        <v/>
      </c>
      <c r="M35" s="579"/>
      <c r="N35" s="580"/>
    </row>
    <row r="36" spans="1:14" ht="20.100000000000001" customHeight="1">
      <c r="A36">
        <f>IF(B36&gt;VLOOKUP($E$2&amp;"-"&amp;$C$3,CHIAPHONG!$A$2:$K$396,2,FALSE),0,A35+1)</f>
        <v>495</v>
      </c>
      <c r="B36" s="119">
        <f t="shared" si="0"/>
        <v>29</v>
      </c>
      <c r="C36" s="120">
        <f>IF($A36&gt;0,VLOOKUP($A36,DS!$A$3:$K$4964,4),"")</f>
        <v>162213289</v>
      </c>
      <c r="D36" s="121" t="str">
        <f>IF($A36&gt;0,VLOOKUP($A36,DS!$A$3:$K$4964,5),"")</f>
        <v>Nguyễn Bá Minh</v>
      </c>
      <c r="E36" s="122" t="str">
        <f>IF($A36&gt;0,VLOOKUP($A36,DS!$A$3:$K$4964,6),"")</f>
        <v>Quốc</v>
      </c>
      <c r="F36" s="123" t="str">
        <f>IF($A36&gt;0,VLOOKUP($A36,DS!$A$3:$K$4964,8),"")</f>
        <v>K16XDD3</v>
      </c>
      <c r="G36" s="124" t="str">
        <f>IF($A36&gt;0,VLOOKUP($A36,DS!$A$3:$K$4964,10),"")</f>
        <v>K16E13</v>
      </c>
      <c r="H36" s="125"/>
      <c r="I36" s="126"/>
      <c r="J36" s="126"/>
      <c r="K36" s="126"/>
      <c r="L36" s="578" t="str">
        <f>IF($A36&gt;0,VLOOKUP($A36,DS!$A$3:$Q$4964,16,0),"")</f>
        <v/>
      </c>
      <c r="M36" s="579"/>
      <c r="N36" s="580"/>
    </row>
    <row r="37" spans="1:14" ht="20.100000000000001" customHeight="1">
      <c r="A37">
        <f>IF(B37&gt;VLOOKUP($E$2&amp;"-"&amp;$C$3,CHIAPHONG!$A$2:$K$396,2,FALSE),0,A36+1)</f>
        <v>496</v>
      </c>
      <c r="B37" s="128">
        <f t="shared" si="0"/>
        <v>30</v>
      </c>
      <c r="C37" s="120">
        <f>IF($A37&gt;0,VLOOKUP($A37,DS!$A$3:$K$4964,4),"")</f>
        <v>162213296</v>
      </c>
      <c r="D37" s="121" t="str">
        <f>IF($A37&gt;0,VLOOKUP($A37,DS!$A$3:$K$4964,5),"")</f>
        <v>Đinh Trọng</v>
      </c>
      <c r="E37" s="122" t="str">
        <f>IF($A37&gt;0,VLOOKUP($A37,DS!$A$3:$K$4964,6),"")</f>
        <v>Tâm</v>
      </c>
      <c r="F37" s="123" t="str">
        <f>IF($A37&gt;0,VLOOKUP($A37,DS!$A$3:$K$4964,8),"")</f>
        <v>K16XDD3</v>
      </c>
      <c r="G37" s="124" t="str">
        <f>IF($A37&gt;0,VLOOKUP($A37,DS!$A$3:$K$4964,10),"")</f>
        <v>K16E13</v>
      </c>
      <c r="H37" s="129"/>
      <c r="I37" s="130"/>
      <c r="J37" s="130"/>
      <c r="K37" s="130"/>
      <c r="L37" s="578" t="str">
        <f>IF($A37&gt;0,VLOOKUP($A37,DS!$A$3:$Q$4964,16,0),"")</f>
        <v/>
      </c>
      <c r="M37" s="579"/>
      <c r="N37" s="580"/>
    </row>
    <row r="38" spans="1:14" ht="18" customHeight="1">
      <c r="A38">
        <v>0</v>
      </c>
      <c r="B38" s="131" t="s">
        <v>94</v>
      </c>
      <c r="C38" s="132"/>
      <c r="D38" s="133"/>
      <c r="E38" s="134"/>
      <c r="F38" s="135"/>
      <c r="G38" s="136"/>
      <c r="H38" s="137"/>
      <c r="I38" s="138"/>
      <c r="J38" s="138"/>
      <c r="K38" s="138"/>
      <c r="L38" s="127"/>
      <c r="M38" s="127"/>
      <c r="N38" s="127"/>
    </row>
    <row r="39" spans="1:14" ht="20.100000000000001" customHeight="1">
      <c r="A39">
        <v>0</v>
      </c>
      <c r="B39" s="139" t="s">
        <v>95</v>
      </c>
      <c r="C39" s="140"/>
      <c r="D39" s="141"/>
      <c r="E39" s="142"/>
      <c r="F39" s="143"/>
      <c r="G39" s="144"/>
      <c r="H39" s="145"/>
      <c r="I39" s="146"/>
      <c r="J39" s="146"/>
      <c r="K39" s="146"/>
      <c r="L39" s="147"/>
      <c r="M39" s="147"/>
      <c r="N39" s="147"/>
    </row>
    <row r="40" spans="1:14" ht="20.100000000000001" customHeight="1">
      <c r="A40">
        <v>0</v>
      </c>
      <c r="B40" s="148"/>
      <c r="C40" s="140"/>
      <c r="D40" s="141"/>
      <c r="E40" s="142"/>
      <c r="F40" s="143"/>
      <c r="G40" s="144"/>
      <c r="H40" s="145"/>
      <c r="I40" s="146"/>
      <c r="J40" s="146"/>
      <c r="K40" s="146"/>
      <c r="L40" s="147"/>
      <c r="M40" s="147"/>
      <c r="N40" s="147"/>
    </row>
    <row r="41" spans="1:14" ht="20.100000000000001" customHeight="1">
      <c r="A41" s="192">
        <v>0</v>
      </c>
      <c r="B41" s="148"/>
      <c r="C41" s="140"/>
      <c r="D41" s="141"/>
      <c r="E41" s="142"/>
      <c r="F41" s="143"/>
      <c r="G41" s="144"/>
      <c r="H41" s="145"/>
      <c r="I41" s="146"/>
      <c r="J41" s="146"/>
      <c r="K41" s="146"/>
      <c r="L41" s="147"/>
      <c r="M41" s="147"/>
      <c r="N41" s="147"/>
    </row>
    <row r="42" spans="1:14" ht="14.25" customHeight="1">
      <c r="A42" s="192">
        <v>0</v>
      </c>
      <c r="B42" s="148"/>
      <c r="C42" s="140"/>
      <c r="D42" s="141"/>
      <c r="E42" s="142"/>
      <c r="F42" s="143"/>
      <c r="G42" s="144"/>
      <c r="H42" s="145"/>
      <c r="I42" s="146"/>
      <c r="J42" s="146"/>
      <c r="K42" s="146"/>
      <c r="L42" s="147"/>
      <c r="M42" s="147"/>
      <c r="N42" s="147"/>
    </row>
    <row r="43" spans="1:14" ht="15" customHeight="1">
      <c r="A43" s="192">
        <v>0</v>
      </c>
      <c r="B43" s="149" t="s">
        <v>96</v>
      </c>
      <c r="C43" s="140"/>
      <c r="D43" s="141"/>
      <c r="E43" s="142"/>
      <c r="F43" s="143"/>
      <c r="G43" s="144"/>
      <c r="H43" s="145"/>
      <c r="I43" s="146"/>
      <c r="J43" s="146"/>
      <c r="K43" s="146"/>
      <c r="L43" s="147"/>
      <c r="M43" s="147"/>
      <c r="N43" s="147"/>
    </row>
    <row r="44" spans="1:14" ht="10.5" customHeight="1">
      <c r="A44" s="192">
        <v>0</v>
      </c>
      <c r="B44" s="149"/>
      <c r="C44" s="140"/>
      <c r="D44" s="141"/>
      <c r="E44" s="142"/>
      <c r="F44" s="143"/>
      <c r="G44" s="144"/>
      <c r="H44" s="145"/>
      <c r="I44" s="146"/>
      <c r="J44" s="146"/>
      <c r="K44" s="146"/>
      <c r="L44" s="194"/>
      <c r="M44" s="193" t="str">
        <f>"1/"&amp;IF(MOD([1]!ExtractElement(L1,3,"-"),30)=0,ROUNDDOWN(([1]!ExtractElement(L1,3,"-"))/30,0),ROUNDDOWN(([1]!ExtractElement(L1,3,"-"))/30,0)+1)</f>
        <v>1/2</v>
      </c>
      <c r="N44" s="147"/>
    </row>
    <row r="45" spans="1:14" ht="20.100000000000001" customHeight="1">
      <c r="A45">
        <f>IF(B45&gt;VLOOKUP($E$2&amp;"-"&amp;$C$3,CHIAPHONG!$A$2:$K$396,2,FALSE),0,A37+1)</f>
        <v>497</v>
      </c>
      <c r="B45" s="150">
        <f>B37+1</f>
        <v>31</v>
      </c>
      <c r="C45" s="151">
        <f>IF($A45&gt;0,VLOOKUP($A45,DS!$A$3:$K$4964,4),"")</f>
        <v>152215928</v>
      </c>
      <c r="D45" s="152" t="str">
        <f>IF($A45&gt;0,VLOOKUP($A45,DS!$A$3:$K$4964,5),"")</f>
        <v>Nguyễn Đăng</v>
      </c>
      <c r="E45" s="153" t="str">
        <f>IF($A45&gt;0,VLOOKUP($A45,DS!$A$3:$K$4964,6),"")</f>
        <v>Tân</v>
      </c>
      <c r="F45" s="154" t="str">
        <f>IF($A45&gt;0,VLOOKUP($A45,DS!$A$3:$K$4964,8),"")</f>
        <v>K16XDD3</v>
      </c>
      <c r="G45" s="155" t="str">
        <f>IF($A45&gt;0,VLOOKUP($A45,DS!$A$3:$K$4964,10),"")</f>
        <v>K16E13</v>
      </c>
      <c r="H45" s="156"/>
      <c r="I45" s="157"/>
      <c r="J45" s="157"/>
      <c r="K45" s="157"/>
      <c r="L45" s="575" t="str">
        <f>IF($A45&gt;0,VLOOKUP($A45,DS!$A$3:$Q$4964,16,0),"")</f>
        <v/>
      </c>
      <c r="M45" s="576"/>
      <c r="N45" s="577"/>
    </row>
    <row r="46" spans="1:14" ht="20.100000000000001" customHeight="1">
      <c r="A46">
        <f>IF(B46&gt;VLOOKUP($E$2&amp;"-"&amp;$C$3,CHIAPHONG!$A$2:$K$396,2,FALSE),0,A45+1)</f>
        <v>498</v>
      </c>
      <c r="B46" s="119">
        <f t="shared" si="0"/>
        <v>32</v>
      </c>
      <c r="C46" s="120">
        <f>IF($A46&gt;0,VLOOKUP($A46,DS!$A$3:$K$4964,4),"")</f>
        <v>162213299</v>
      </c>
      <c r="D46" s="121" t="str">
        <f>IF($A46&gt;0,VLOOKUP($A46,DS!$A$3:$K$4964,5),"")</f>
        <v>Nguyễn Văn</v>
      </c>
      <c r="E46" s="122" t="str">
        <f>IF($A46&gt;0,VLOOKUP($A46,DS!$A$3:$K$4964,6),"")</f>
        <v>Thạch</v>
      </c>
      <c r="F46" s="123" t="str">
        <f>IF($A46&gt;0,VLOOKUP($A46,DS!$A$3:$K$4964,8),"")</f>
        <v>K16XDD3</v>
      </c>
      <c r="G46" s="124" t="str">
        <f>IF($A46&gt;0,VLOOKUP($A46,DS!$A$3:$K$4964,10),"")</f>
        <v>K16E13</v>
      </c>
      <c r="H46" s="125"/>
      <c r="I46" s="126"/>
      <c r="J46" s="126"/>
      <c r="K46" s="126"/>
      <c r="L46" s="578" t="str">
        <f>IF($A46&gt;0,VLOOKUP($A46,DS!$A$3:$Q$4964,16,0),"")</f>
        <v/>
      </c>
      <c r="M46" s="579"/>
      <c r="N46" s="580"/>
    </row>
    <row r="47" spans="1:14" ht="20.100000000000001" customHeight="1">
      <c r="A47">
        <f>IF(B47&gt;VLOOKUP($E$2&amp;"-"&amp;$C$3,CHIAPHONG!$A$2:$K$396,2,FALSE),0,A46+1)</f>
        <v>499</v>
      </c>
      <c r="B47" s="119">
        <f t="shared" si="0"/>
        <v>33</v>
      </c>
      <c r="C47" s="120">
        <f>IF($A47&gt;0,VLOOKUP($A47,DS!$A$3:$K$4964,4),"")</f>
        <v>162213309</v>
      </c>
      <c r="D47" s="121" t="str">
        <f>IF($A47&gt;0,VLOOKUP($A47,DS!$A$3:$K$4964,5),"")</f>
        <v>Nguyễn Hoành</v>
      </c>
      <c r="E47" s="122" t="str">
        <f>IF($A47&gt;0,VLOOKUP($A47,DS!$A$3:$K$4964,6),"")</f>
        <v>Thống</v>
      </c>
      <c r="F47" s="123" t="str">
        <f>IF($A47&gt;0,VLOOKUP($A47,DS!$A$3:$K$4964,8),"")</f>
        <v>K16XDD3</v>
      </c>
      <c r="G47" s="124" t="str">
        <f>IF($A47&gt;0,VLOOKUP($A47,DS!$A$3:$K$4964,10),"")</f>
        <v>K16E13</v>
      </c>
      <c r="H47" s="125"/>
      <c r="I47" s="126"/>
      <c r="J47" s="126"/>
      <c r="K47" s="126"/>
      <c r="L47" s="578" t="str">
        <f>IF($A47&gt;0,VLOOKUP($A47,DS!$A$3:$Q$4964,16,0),"")</f>
        <v/>
      </c>
      <c r="M47" s="579"/>
      <c r="N47" s="580"/>
    </row>
    <row r="48" spans="1:14" ht="20.100000000000001" customHeight="1">
      <c r="A48">
        <f>IF(B48&gt;VLOOKUP($E$2&amp;"-"&amp;$C$3,CHIAPHONG!$A$2:$K$396,2,FALSE),0,A47+1)</f>
        <v>500</v>
      </c>
      <c r="B48" s="119">
        <f t="shared" si="0"/>
        <v>34</v>
      </c>
      <c r="C48" s="120">
        <f>IF($A48&gt;0,VLOOKUP($A48,DS!$A$3:$K$4964,4),"")</f>
        <v>162213318</v>
      </c>
      <c r="D48" s="121" t="str">
        <f>IF($A48&gt;0,VLOOKUP($A48,DS!$A$3:$K$4964,5),"")</f>
        <v>Nguyễn Duy</v>
      </c>
      <c r="E48" s="122" t="str">
        <f>IF($A48&gt;0,VLOOKUP($A48,DS!$A$3:$K$4964,6),"")</f>
        <v>Toàn</v>
      </c>
      <c r="F48" s="123" t="str">
        <f>IF($A48&gt;0,VLOOKUP($A48,DS!$A$3:$K$4964,8),"")</f>
        <v>K16XDD3</v>
      </c>
      <c r="G48" s="124" t="str">
        <f>IF($A48&gt;0,VLOOKUP($A48,DS!$A$3:$K$4964,10),"")</f>
        <v>K16E13</v>
      </c>
      <c r="H48" s="125"/>
      <c r="I48" s="126"/>
      <c r="J48" s="126"/>
      <c r="K48" s="126"/>
      <c r="L48" s="578" t="str">
        <f>IF($A48&gt;0,VLOOKUP($A48,DS!$A$3:$Q$4964,16,0),"")</f>
        <v/>
      </c>
      <c r="M48" s="579"/>
      <c r="N48" s="580"/>
    </row>
    <row r="49" spans="1:14" ht="20.100000000000001" customHeight="1">
      <c r="A49">
        <f>IF(B49&gt;VLOOKUP($E$2&amp;"-"&amp;$C$3,CHIAPHONG!$A$2:$K$396,2,FALSE),0,A48+1)</f>
        <v>501</v>
      </c>
      <c r="B49" s="119">
        <f t="shared" si="0"/>
        <v>35</v>
      </c>
      <c r="C49" s="120">
        <f>IF($A49&gt;0,VLOOKUP($A49,DS!$A$3:$K$4964,4),"")</f>
        <v>162213326</v>
      </c>
      <c r="D49" s="121" t="str">
        <f>IF($A49&gt;0,VLOOKUP($A49,DS!$A$3:$K$4964,5),"")</f>
        <v>Tưởng Xuân</v>
      </c>
      <c r="E49" s="122" t="str">
        <f>IF($A49&gt;0,VLOOKUP($A49,DS!$A$3:$K$4964,6),"")</f>
        <v>Trúc</v>
      </c>
      <c r="F49" s="123" t="str">
        <f>IF($A49&gt;0,VLOOKUP($A49,DS!$A$3:$K$4964,8),"")</f>
        <v>K16XDD3</v>
      </c>
      <c r="G49" s="124" t="str">
        <f>IF($A49&gt;0,VLOOKUP($A49,DS!$A$3:$K$4964,10),"")</f>
        <v>K16E13</v>
      </c>
      <c r="H49" s="125"/>
      <c r="I49" s="126"/>
      <c r="J49" s="126"/>
      <c r="K49" s="126"/>
      <c r="L49" s="578" t="str">
        <f>IF($A49&gt;0,VLOOKUP($A49,DS!$A$3:$Q$4964,16,0),"")</f>
        <v/>
      </c>
      <c r="M49" s="579"/>
      <c r="N49" s="580"/>
    </row>
    <row r="50" spans="1:14" ht="20.100000000000001" customHeight="1">
      <c r="A50">
        <f>IF(B50&gt;VLOOKUP($E$2&amp;"-"&amp;$C$3,CHIAPHONG!$A$2:$K$396,2,FALSE),0,A49+1)</f>
        <v>502</v>
      </c>
      <c r="B50" s="119">
        <f t="shared" si="0"/>
        <v>36</v>
      </c>
      <c r="C50" s="120">
        <f>IF($A50&gt;0,VLOOKUP($A50,DS!$A$3:$K$4964,4),"")</f>
        <v>162217670</v>
      </c>
      <c r="D50" s="121" t="str">
        <f>IF($A50&gt;0,VLOOKUP($A50,DS!$A$3:$K$4964,5),"")</f>
        <v>Nguyễn Tuấn</v>
      </c>
      <c r="E50" s="122" t="str">
        <f>IF($A50&gt;0,VLOOKUP($A50,DS!$A$3:$K$4964,6),"")</f>
        <v>Trung</v>
      </c>
      <c r="F50" s="123" t="str">
        <f>IF($A50&gt;0,VLOOKUP($A50,DS!$A$3:$K$4964,8),"")</f>
        <v>K16XDD3</v>
      </c>
      <c r="G50" s="124" t="str">
        <f>IF($A50&gt;0,VLOOKUP($A50,DS!$A$3:$K$4964,10),"")</f>
        <v>K16E13</v>
      </c>
      <c r="H50" s="125"/>
      <c r="I50" s="126"/>
      <c r="J50" s="126"/>
      <c r="K50" s="126"/>
      <c r="L50" s="578" t="str">
        <f>IF($A50&gt;0,VLOOKUP($A50,DS!$A$3:$Q$4964,16,0),"")</f>
        <v/>
      </c>
      <c r="M50" s="579"/>
      <c r="N50" s="580"/>
    </row>
    <row r="51" spans="1:14" ht="20.100000000000001" customHeight="1">
      <c r="A51">
        <f>IF(B51&gt;VLOOKUP($E$2&amp;"-"&amp;$C$3,CHIAPHONG!$A$2:$K$396,2,FALSE),0,A50+1)</f>
        <v>503</v>
      </c>
      <c r="B51" s="119">
        <f t="shared" si="0"/>
        <v>37</v>
      </c>
      <c r="C51" s="120">
        <f>IF($A51&gt;0,VLOOKUP($A51,DS!$A$3:$K$4964,4),"")</f>
        <v>162213332</v>
      </c>
      <c r="D51" s="121" t="str">
        <f>IF($A51&gt;0,VLOOKUP($A51,DS!$A$3:$K$4964,5),"")</f>
        <v>Nguyễn Ngọc</v>
      </c>
      <c r="E51" s="122" t="str">
        <f>IF($A51&gt;0,VLOOKUP($A51,DS!$A$3:$K$4964,6),"")</f>
        <v>Tú</v>
      </c>
      <c r="F51" s="123" t="str">
        <f>IF($A51&gt;0,VLOOKUP($A51,DS!$A$3:$K$4964,8),"")</f>
        <v>K16XDD3</v>
      </c>
      <c r="G51" s="124" t="str">
        <f>IF($A51&gt;0,VLOOKUP($A51,DS!$A$3:$K$4964,10),"")</f>
        <v>K16E13</v>
      </c>
      <c r="H51" s="125"/>
      <c r="I51" s="126"/>
      <c r="J51" s="126"/>
      <c r="K51" s="126"/>
      <c r="L51" s="578" t="str">
        <f>IF($A51&gt;0,VLOOKUP($A51,DS!$A$3:$Q$4964,16,0),"")</f>
        <v>Nợ HP</v>
      </c>
      <c r="M51" s="579"/>
      <c r="N51" s="580"/>
    </row>
    <row r="52" spans="1:14" ht="20.100000000000001" customHeight="1">
      <c r="A52">
        <f>IF(B52&gt;VLOOKUP($E$2&amp;"-"&amp;$C$3,CHIAPHONG!$A$2:$K$396,2,FALSE),0,A51+1)</f>
        <v>504</v>
      </c>
      <c r="B52" s="119">
        <f t="shared" si="0"/>
        <v>38</v>
      </c>
      <c r="C52" s="120">
        <f>IF($A52&gt;0,VLOOKUP($A52,DS!$A$3:$K$4964,4),"")</f>
        <v>162213336</v>
      </c>
      <c r="D52" s="121" t="str">
        <f>IF($A52&gt;0,VLOOKUP($A52,DS!$A$3:$K$4964,5),"")</f>
        <v>Nguyễn Anh</v>
      </c>
      <c r="E52" s="122" t="str">
        <f>IF($A52&gt;0,VLOOKUP($A52,DS!$A$3:$K$4964,6),"")</f>
        <v>Tuấn</v>
      </c>
      <c r="F52" s="123" t="str">
        <f>IF($A52&gt;0,VLOOKUP($A52,DS!$A$3:$K$4964,8),"")</f>
        <v>K16XDD3</v>
      </c>
      <c r="G52" s="124" t="str">
        <f>IF($A52&gt;0,VLOOKUP($A52,DS!$A$3:$K$4964,10),"")</f>
        <v>K16E13</v>
      </c>
      <c r="H52" s="125"/>
      <c r="I52" s="126"/>
      <c r="J52" s="126"/>
      <c r="K52" s="126"/>
      <c r="L52" s="578" t="str">
        <f>IF($A52&gt;0,VLOOKUP($A52,DS!$A$3:$Q$4964,16,0),"")</f>
        <v/>
      </c>
      <c r="M52" s="579"/>
      <c r="N52" s="580"/>
    </row>
    <row r="53" spans="1:14" ht="20.100000000000001" customHeight="1">
      <c r="A53">
        <f>IF(B53&gt;VLOOKUP($E$2&amp;"-"&amp;$C$3,CHIAPHONG!$A$2:$K$396,2,FALSE),0,A52+1)</f>
        <v>505</v>
      </c>
      <c r="B53" s="119">
        <f t="shared" si="0"/>
        <v>39</v>
      </c>
      <c r="C53" s="120">
        <f>IF($A53&gt;0,VLOOKUP($A53,DS!$A$3:$K$4964,4),"")</f>
        <v>162213338</v>
      </c>
      <c r="D53" s="121" t="str">
        <f>IF($A53&gt;0,VLOOKUP($A53,DS!$A$3:$K$4964,5),"")</f>
        <v>Trần Anh</v>
      </c>
      <c r="E53" s="122" t="str">
        <f>IF($A53&gt;0,VLOOKUP($A53,DS!$A$3:$K$4964,6),"")</f>
        <v>Tuấn</v>
      </c>
      <c r="F53" s="123" t="str">
        <f>IF($A53&gt;0,VLOOKUP($A53,DS!$A$3:$K$4964,8),"")</f>
        <v>K16XDD3</v>
      </c>
      <c r="G53" s="124" t="str">
        <f>IF($A53&gt;0,VLOOKUP($A53,DS!$A$3:$K$4964,10),"")</f>
        <v>K16E13</v>
      </c>
      <c r="H53" s="125"/>
      <c r="I53" s="126"/>
      <c r="J53" s="126"/>
      <c r="K53" s="126"/>
      <c r="L53" s="578" t="str">
        <f>IF($A53&gt;0,VLOOKUP($A53,DS!$A$3:$Q$4964,16,0),"")</f>
        <v/>
      </c>
      <c r="M53" s="579"/>
      <c r="N53" s="580"/>
    </row>
    <row r="54" spans="1:14" ht="20.100000000000001" customHeight="1">
      <c r="A54">
        <f>IF(B54&gt;VLOOKUP($E$2&amp;"-"&amp;$C$3,CHIAPHONG!$A$2:$K$396,2,FALSE),0,A53+1)</f>
        <v>506</v>
      </c>
      <c r="B54" s="119">
        <f t="shared" si="0"/>
        <v>40</v>
      </c>
      <c r="C54" s="120">
        <f>IF($A54&gt;0,VLOOKUP($A54,DS!$A$3:$K$4964,4),"")</f>
        <v>162213344</v>
      </c>
      <c r="D54" s="121" t="str">
        <f>IF($A54&gt;0,VLOOKUP($A54,DS!$A$3:$K$4964,5),"")</f>
        <v>Mai Đức</v>
      </c>
      <c r="E54" s="122" t="str">
        <f>IF($A54&gt;0,VLOOKUP($A54,DS!$A$3:$K$4964,6),"")</f>
        <v>Tuấn</v>
      </c>
      <c r="F54" s="123" t="str">
        <f>IF($A54&gt;0,VLOOKUP($A54,DS!$A$3:$K$4964,8),"")</f>
        <v>K16XDD3</v>
      </c>
      <c r="G54" s="124" t="str">
        <f>IF($A54&gt;0,VLOOKUP($A54,DS!$A$3:$K$4964,10),"")</f>
        <v>K16E13</v>
      </c>
      <c r="H54" s="125"/>
      <c r="I54" s="126"/>
      <c r="J54" s="126"/>
      <c r="K54" s="126"/>
      <c r="L54" s="578" t="str">
        <f>IF($A54&gt;0,VLOOKUP($A54,DS!$A$3:$Q$4964,16,0),"")</f>
        <v/>
      </c>
      <c r="M54" s="579"/>
      <c r="N54" s="580"/>
    </row>
    <row r="55" spans="1:14" ht="20.100000000000001" customHeight="1">
      <c r="A55">
        <f>IF(B55&gt;VLOOKUP($E$2&amp;"-"&amp;$C$3,CHIAPHONG!$A$2:$K$396,2,FALSE),0,A54+1)</f>
        <v>507</v>
      </c>
      <c r="B55" s="119">
        <f t="shared" si="0"/>
        <v>41</v>
      </c>
      <c r="C55" s="120">
        <f>IF($A55&gt;0,VLOOKUP($A55,DS!$A$3:$K$4964,4),"")</f>
        <v>162216808</v>
      </c>
      <c r="D55" s="121" t="str">
        <f>IF($A55&gt;0,VLOOKUP($A55,DS!$A$3:$K$4964,5),"")</f>
        <v>Nguyễn Lâm</v>
      </c>
      <c r="E55" s="122" t="str">
        <f>IF($A55&gt;0,VLOOKUP($A55,DS!$A$3:$K$4964,6),"")</f>
        <v>Tùng</v>
      </c>
      <c r="F55" s="123" t="str">
        <f>IF($A55&gt;0,VLOOKUP($A55,DS!$A$3:$K$4964,8),"")</f>
        <v>K16XDD3</v>
      </c>
      <c r="G55" s="124" t="str">
        <f>IF($A55&gt;0,VLOOKUP($A55,DS!$A$3:$K$4964,10),"")</f>
        <v>K16E13</v>
      </c>
      <c r="H55" s="125"/>
      <c r="I55" s="126"/>
      <c r="J55" s="126"/>
      <c r="K55" s="126"/>
      <c r="L55" s="578" t="str">
        <f>IF($A55&gt;0,VLOOKUP($A55,DS!$A$3:$Q$4964,16,0),"")</f>
        <v/>
      </c>
      <c r="M55" s="579"/>
      <c r="N55" s="580"/>
    </row>
    <row r="56" spans="1:14" ht="20.100000000000001" customHeight="1">
      <c r="A56">
        <f>IF(B56&gt;VLOOKUP($E$2&amp;"-"&amp;$C$3,CHIAPHONG!$A$2:$K$396,2,FALSE),0,A55+1)</f>
        <v>508</v>
      </c>
      <c r="B56" s="119">
        <f t="shared" si="0"/>
        <v>42</v>
      </c>
      <c r="C56" s="120">
        <f>IF($A56&gt;0,VLOOKUP($A56,DS!$A$3:$K$4964,4),"")</f>
        <v>162213351</v>
      </c>
      <c r="D56" s="121" t="str">
        <f>IF($A56&gt;0,VLOOKUP($A56,DS!$A$3:$K$4964,5),"")</f>
        <v>Trần Tuấn</v>
      </c>
      <c r="E56" s="122" t="str">
        <f>IF($A56&gt;0,VLOOKUP($A56,DS!$A$3:$K$4964,6),"")</f>
        <v>Vũ</v>
      </c>
      <c r="F56" s="123" t="str">
        <f>IF($A56&gt;0,VLOOKUP($A56,DS!$A$3:$K$4964,8),"")</f>
        <v>K16XDD3</v>
      </c>
      <c r="G56" s="124" t="str">
        <f>IF($A56&gt;0,VLOOKUP($A56,DS!$A$3:$K$4964,10),"")</f>
        <v>K16E13</v>
      </c>
      <c r="H56" s="125"/>
      <c r="I56" s="126"/>
      <c r="J56" s="126"/>
      <c r="K56" s="126"/>
      <c r="L56" s="578" t="str">
        <f>IF($A56&gt;0,VLOOKUP($A56,DS!$A$3:$Q$4964,16,0),"")</f>
        <v/>
      </c>
      <c r="M56" s="579"/>
      <c r="N56" s="580"/>
    </row>
    <row r="57" spans="1:14" ht="20.100000000000001" customHeight="1">
      <c r="A57">
        <f>IF(B57&gt;VLOOKUP($E$2&amp;"-"&amp;$C$3,CHIAPHONG!$A$2:$K$396,2,FALSE),0,A56+1)</f>
        <v>509</v>
      </c>
      <c r="B57" s="119">
        <f t="shared" si="0"/>
        <v>43</v>
      </c>
      <c r="C57" s="120">
        <f>IF($A57&gt;0,VLOOKUP($A57,DS!$A$3:$K$4964,4),"")</f>
        <v>162213353</v>
      </c>
      <c r="D57" s="121" t="str">
        <f>IF($A57&gt;0,VLOOKUP($A57,DS!$A$3:$K$4964,5),"")</f>
        <v>Nguyễn Quang</v>
      </c>
      <c r="E57" s="122" t="str">
        <f>IF($A57&gt;0,VLOOKUP($A57,DS!$A$3:$K$4964,6),"")</f>
        <v>Vũ</v>
      </c>
      <c r="F57" s="123" t="str">
        <f>IF($A57&gt;0,VLOOKUP($A57,DS!$A$3:$K$4964,8),"")</f>
        <v>K16XDD3</v>
      </c>
      <c r="G57" s="124" t="str">
        <f>IF($A57&gt;0,VLOOKUP($A57,DS!$A$3:$K$4964,10),"")</f>
        <v>K16E13</v>
      </c>
      <c r="H57" s="125"/>
      <c r="I57" s="126"/>
      <c r="J57" s="126"/>
      <c r="K57" s="126"/>
      <c r="L57" s="578" t="str">
        <f>IF($A57&gt;0,VLOOKUP($A57,DS!$A$3:$Q$4964,16,0),"")</f>
        <v/>
      </c>
      <c r="M57" s="579"/>
      <c r="N57" s="580"/>
    </row>
    <row r="58" spans="1:14" ht="20.100000000000001" customHeight="1">
      <c r="A58">
        <f>IF(B58&gt;VLOOKUP($E$2&amp;"-"&amp;$C$3,CHIAPHONG!$A$2:$K$396,2,FALSE),0,A57+1)</f>
        <v>510</v>
      </c>
      <c r="B58" s="119">
        <f t="shared" si="0"/>
        <v>44</v>
      </c>
      <c r="C58" s="120">
        <f>IF($A58&gt;0,VLOOKUP($A58,DS!$A$3:$K$4964,4),"")</f>
        <v>162213355</v>
      </c>
      <c r="D58" s="121" t="str">
        <f>IF($A58&gt;0,VLOOKUP($A58,DS!$A$3:$K$4964,5),"")</f>
        <v>Đỗ Minh</v>
      </c>
      <c r="E58" s="122" t="str">
        <f>IF($A58&gt;0,VLOOKUP($A58,DS!$A$3:$K$4964,6),"")</f>
        <v>Vương</v>
      </c>
      <c r="F58" s="123" t="str">
        <f>IF($A58&gt;0,VLOOKUP($A58,DS!$A$3:$K$4964,8),"")</f>
        <v>K16XDD3</v>
      </c>
      <c r="G58" s="124" t="str">
        <f>IF($A58&gt;0,VLOOKUP($A58,DS!$A$3:$K$4964,10),"")</f>
        <v>K16E13</v>
      </c>
      <c r="H58" s="125"/>
      <c r="I58" s="126"/>
      <c r="J58" s="126"/>
      <c r="K58" s="126"/>
      <c r="L58" s="578" t="str">
        <f>IF($A58&gt;0,VLOOKUP($A58,DS!$A$3:$Q$4964,16,0),"")</f>
        <v/>
      </c>
      <c r="M58" s="579"/>
      <c r="N58" s="580"/>
    </row>
    <row r="59" spans="1:14" ht="20.100000000000001" customHeight="1">
      <c r="A59">
        <f>IF(B59&gt;VLOOKUP($E$2&amp;"-"&amp;$C$3,CHIAPHONG!$A$2:$K$396,2,FALSE),0,A58+1)</f>
        <v>511</v>
      </c>
      <c r="B59" s="119">
        <f t="shared" si="0"/>
        <v>45</v>
      </c>
      <c r="C59" s="120">
        <f>IF($A59&gt;0,VLOOKUP($A59,DS!$A$3:$K$4964,4),"")</f>
        <v>152212641</v>
      </c>
      <c r="D59" s="121" t="str">
        <f>IF($A59&gt;0,VLOOKUP($A59,DS!$A$3:$K$4964,5),"")</f>
        <v>Vũ Trần Duy</v>
      </c>
      <c r="E59" s="122" t="str">
        <f>IF($A59&gt;0,VLOOKUP($A59,DS!$A$3:$K$4964,6),"")</f>
        <v>Tân</v>
      </c>
      <c r="F59" s="123" t="str">
        <f>IF($A59&gt;0,VLOOKUP($A59,DS!$A$3:$K$4964,8),"")</f>
        <v>K16XDD3</v>
      </c>
      <c r="G59" s="124" t="str">
        <f>IF($A59&gt;0,VLOOKUP($A59,DS!$A$3:$K$4964,10),"")</f>
        <v>K16E13</v>
      </c>
      <c r="H59" s="125"/>
      <c r="I59" s="126"/>
      <c r="J59" s="126"/>
      <c r="K59" s="126"/>
      <c r="L59" s="578" t="str">
        <f>IF($A59&gt;0,VLOOKUP($A59,DS!$A$3:$Q$4964,16,0),"")</f>
        <v/>
      </c>
      <c r="M59" s="579"/>
      <c r="N59" s="580"/>
    </row>
    <row r="60" spans="1:14" ht="20.100000000000001" customHeight="1">
      <c r="A60">
        <f>IF(B60&gt;VLOOKUP($E$2&amp;"-"&amp;$C$3,CHIAPHONG!$A$2:$K$396,2,FALSE),0,A59+1)</f>
        <v>0</v>
      </c>
      <c r="B60" s="119">
        <f t="shared" si="0"/>
        <v>46</v>
      </c>
      <c r="C60" s="120" t="str">
        <f>IF($A60&gt;0,VLOOKUP($A60,DS!$A$3:$K$4964,4),"")</f>
        <v/>
      </c>
      <c r="D60" s="121" t="str">
        <f>IF($A60&gt;0,VLOOKUP($A60,DS!$A$3:$K$4964,5),"")</f>
        <v/>
      </c>
      <c r="E60" s="122" t="str">
        <f>IF($A60&gt;0,VLOOKUP($A60,DS!$A$3:$K$4964,6),"")</f>
        <v/>
      </c>
      <c r="F60" s="123" t="str">
        <f>IF($A60&gt;0,VLOOKUP($A60,DS!$A$3:$K$4964,8),"")</f>
        <v/>
      </c>
      <c r="G60" s="124" t="str">
        <f>IF($A60&gt;0,VLOOKUP($A60,DS!$A$3:$K$4964,10),"")</f>
        <v/>
      </c>
      <c r="H60" s="125"/>
      <c r="I60" s="126"/>
      <c r="J60" s="126"/>
      <c r="K60" s="126"/>
      <c r="L60" s="578" t="str">
        <f>IF($A60&gt;0,VLOOKUP($A60,DS!$A$3:$Q$4964,16,0),"")</f>
        <v/>
      </c>
      <c r="M60" s="579"/>
      <c r="N60" s="580"/>
    </row>
    <row r="61" spans="1:14" ht="20.100000000000001" customHeight="1">
      <c r="A61">
        <f>IF(B61&gt;VLOOKUP($E$2&amp;"-"&amp;$C$3,CHIAPHONG!$A$2:$K$396,2,FALSE),0,A60+1)</f>
        <v>0</v>
      </c>
      <c r="B61" s="119">
        <f t="shared" si="0"/>
        <v>47</v>
      </c>
      <c r="C61" s="120" t="str">
        <f>IF($A61&gt;0,VLOOKUP($A61,DS!$A$3:$K$4964,4),"")</f>
        <v/>
      </c>
      <c r="D61" s="121" t="str">
        <f>IF($A61&gt;0,VLOOKUP($A61,DS!$A$3:$K$4964,5),"")</f>
        <v/>
      </c>
      <c r="E61" s="122" t="str">
        <f>IF($A61&gt;0,VLOOKUP($A61,DS!$A$3:$K$4964,6),"")</f>
        <v/>
      </c>
      <c r="F61" s="123" t="str">
        <f>IF($A61&gt;0,VLOOKUP($A61,DS!$A$3:$K$4964,8),"")</f>
        <v/>
      </c>
      <c r="G61" s="124" t="str">
        <f>IF($A61&gt;0,VLOOKUP($A61,DS!$A$3:$K$4964,10),"")</f>
        <v/>
      </c>
      <c r="H61" s="125"/>
      <c r="I61" s="126"/>
      <c r="J61" s="126"/>
      <c r="K61" s="126"/>
      <c r="L61" s="578" t="str">
        <f>IF($A61&gt;0,VLOOKUP($A61,DS!$A$3:$Q$4964,16,0),"")</f>
        <v/>
      </c>
      <c r="M61" s="579"/>
      <c r="N61" s="580"/>
    </row>
    <row r="62" spans="1:14" ht="20.100000000000001" customHeight="1">
      <c r="A62">
        <f>IF(B62&gt;VLOOKUP($E$2&amp;"-"&amp;$C$3,CHIAPHONG!$A$2:$K$396,2,FALSE),0,A61+1)</f>
        <v>0</v>
      </c>
      <c r="B62" s="119">
        <f t="shared" si="0"/>
        <v>48</v>
      </c>
      <c r="C62" s="120" t="str">
        <f>IF($A62&gt;0,VLOOKUP($A62,DS!$A$3:$K$4964,4),"")</f>
        <v/>
      </c>
      <c r="D62" s="121" t="str">
        <f>IF($A62&gt;0,VLOOKUP($A62,DS!$A$3:$K$4964,5),"")</f>
        <v/>
      </c>
      <c r="E62" s="122" t="str">
        <f>IF($A62&gt;0,VLOOKUP($A62,DS!$A$3:$K$4964,6),"")</f>
        <v/>
      </c>
      <c r="F62" s="123" t="str">
        <f>IF($A62&gt;0,VLOOKUP($A62,DS!$A$3:$K$4964,8),"")</f>
        <v/>
      </c>
      <c r="G62" s="124" t="str">
        <f>IF($A62&gt;0,VLOOKUP($A62,DS!$A$3:$K$4964,10),"")</f>
        <v/>
      </c>
      <c r="H62" s="125"/>
      <c r="I62" s="126"/>
      <c r="J62" s="126"/>
      <c r="K62" s="126"/>
      <c r="L62" s="578" t="str">
        <f>IF($A62&gt;0,VLOOKUP($A62,DS!$A$3:$Q$4964,16,0),"")</f>
        <v/>
      </c>
      <c r="M62" s="579"/>
      <c r="N62" s="580"/>
    </row>
    <row r="63" spans="1:14" ht="20.100000000000001" customHeight="1">
      <c r="A63">
        <f>IF(B63&gt;VLOOKUP($E$2&amp;"-"&amp;$C$3,CHIAPHONG!$A$2:$K$396,2,FALSE),0,A62+1)</f>
        <v>0</v>
      </c>
      <c r="B63" s="119">
        <f t="shared" si="0"/>
        <v>49</v>
      </c>
      <c r="C63" s="120" t="str">
        <f>IF($A63&gt;0,VLOOKUP($A63,DS!$A$3:$K$4964,4),"")</f>
        <v/>
      </c>
      <c r="D63" s="121" t="str">
        <f>IF($A63&gt;0,VLOOKUP($A63,DS!$A$3:$K$4964,5),"")</f>
        <v/>
      </c>
      <c r="E63" s="122" t="str">
        <f>IF($A63&gt;0,VLOOKUP($A63,DS!$A$3:$K$4964,6),"")</f>
        <v/>
      </c>
      <c r="F63" s="123" t="str">
        <f>IF($A63&gt;0,VLOOKUP($A63,DS!$A$3:$K$4964,8),"")</f>
        <v/>
      </c>
      <c r="G63" s="124" t="str">
        <f>IF($A63&gt;0,VLOOKUP($A63,DS!$A$3:$K$4964,10),"")</f>
        <v/>
      </c>
      <c r="H63" s="125"/>
      <c r="I63" s="126"/>
      <c r="J63" s="126"/>
      <c r="K63" s="126"/>
      <c r="L63" s="578" t="str">
        <f>IF($A63&gt;0,VLOOKUP($A63,DS!$A$3:$Q$4964,16,0),"")</f>
        <v/>
      </c>
      <c r="M63" s="579"/>
      <c r="N63" s="580"/>
    </row>
    <row r="64" spans="1:14" ht="20.100000000000001" customHeight="1">
      <c r="A64">
        <f>IF(B64&gt;VLOOKUP($E$2&amp;"-"&amp;$C$3,CHIAPHONG!$A$2:$K$396,2,FALSE),0,A63+1)</f>
        <v>0</v>
      </c>
      <c r="B64" s="119">
        <f t="shared" si="0"/>
        <v>50</v>
      </c>
      <c r="C64" s="120" t="str">
        <f>IF($A64&gt;0,VLOOKUP($A64,DS!$A$3:$K$4964,4),"")</f>
        <v/>
      </c>
      <c r="D64" s="121" t="str">
        <f>IF($A64&gt;0,VLOOKUP($A64,DS!$A$3:$K$4964,5),"")</f>
        <v/>
      </c>
      <c r="E64" s="122" t="str">
        <f>IF($A64&gt;0,VLOOKUP($A64,DS!$A$3:$K$4964,6),"")</f>
        <v/>
      </c>
      <c r="F64" s="123" t="str">
        <f>IF($A64&gt;0,VLOOKUP($A64,DS!$A$3:$K$4964,8),"")</f>
        <v/>
      </c>
      <c r="G64" s="124" t="str">
        <f>IF($A64&gt;0,VLOOKUP($A64,DS!$A$3:$K$4964,10),"")</f>
        <v/>
      </c>
      <c r="H64" s="125"/>
      <c r="I64" s="126"/>
      <c r="J64" s="126"/>
      <c r="K64" s="126"/>
      <c r="L64" s="578" t="str">
        <f>IF($A64&gt;0,VLOOKUP($A64,DS!$A$3:$Q$4964,16,0),"")</f>
        <v/>
      </c>
      <c r="M64" s="579"/>
      <c r="N64" s="580"/>
    </row>
    <row r="65" spans="1:14" ht="20.100000000000001" customHeight="1">
      <c r="A65">
        <f>IF(B65&gt;VLOOKUP($E$2&amp;"-"&amp;$C$3,CHIAPHONG!$A$2:$K$396,2,FALSE),0,A64+1)</f>
        <v>0</v>
      </c>
      <c r="B65" s="119">
        <f t="shared" si="0"/>
        <v>51</v>
      </c>
      <c r="C65" s="120" t="str">
        <f>IF($A65&gt;0,VLOOKUP($A65,DS!$A$3:$K$4964,4),"")</f>
        <v/>
      </c>
      <c r="D65" s="121" t="str">
        <f>IF($A65&gt;0,VLOOKUP($A65,DS!$A$3:$K$4964,5),"")</f>
        <v/>
      </c>
      <c r="E65" s="122" t="str">
        <f>IF($A65&gt;0,VLOOKUP($A65,DS!$A$3:$K$4964,6),"")</f>
        <v/>
      </c>
      <c r="F65" s="123" t="str">
        <f>IF($A65&gt;0,VLOOKUP($A65,DS!$A$3:$K$4964,8),"")</f>
        <v/>
      </c>
      <c r="G65" s="124" t="str">
        <f>IF($A65&gt;0,VLOOKUP($A65,DS!$A$3:$K$4964,10),"")</f>
        <v/>
      </c>
      <c r="H65" s="125"/>
      <c r="I65" s="126"/>
      <c r="J65" s="126"/>
      <c r="K65" s="126"/>
      <c r="L65" s="578" t="str">
        <f>IF($A65&gt;0,VLOOKUP($A65,DS!$A$3:$Q$4964,16,0),"")</f>
        <v/>
      </c>
      <c r="M65" s="579"/>
      <c r="N65" s="580"/>
    </row>
    <row r="66" spans="1:14" ht="20.100000000000001" customHeight="1">
      <c r="A66">
        <f>IF(B66&gt;VLOOKUP($E$2&amp;"-"&amp;$C$3,CHIAPHONG!$A$2:$K$396,2,FALSE),0,A65+1)</f>
        <v>0</v>
      </c>
      <c r="B66" s="119">
        <f t="shared" si="0"/>
        <v>52</v>
      </c>
      <c r="C66" s="120" t="str">
        <f>IF($A66&gt;0,VLOOKUP($A66,DS!$A$3:$K$4964,4),"")</f>
        <v/>
      </c>
      <c r="D66" s="121" t="str">
        <f>IF($A66&gt;0,VLOOKUP($A66,DS!$A$3:$K$4964,5),"")</f>
        <v/>
      </c>
      <c r="E66" s="122" t="str">
        <f>IF($A66&gt;0,VLOOKUP($A66,DS!$A$3:$K$4964,6),"")</f>
        <v/>
      </c>
      <c r="F66" s="123" t="str">
        <f>IF($A66&gt;0,VLOOKUP($A66,DS!$A$3:$K$4964,8),"")</f>
        <v/>
      </c>
      <c r="G66" s="124" t="str">
        <f>IF($A66&gt;0,VLOOKUP($A66,DS!$A$3:$K$4964,10),"")</f>
        <v/>
      </c>
      <c r="H66" s="125"/>
      <c r="I66" s="126"/>
      <c r="J66" s="126"/>
      <c r="K66" s="126"/>
      <c r="L66" s="578" t="str">
        <f>IF($A66&gt;0,VLOOKUP($A66,DS!$A$3:$Q$4964,16,0),"")</f>
        <v/>
      </c>
      <c r="M66" s="579"/>
      <c r="N66" s="580"/>
    </row>
    <row r="67" spans="1:14" ht="20.100000000000001" customHeight="1">
      <c r="A67">
        <f>IF(B67&gt;VLOOKUP($E$2&amp;"-"&amp;$C$3,CHIAPHONG!$A$2:$K$396,2,FALSE),0,A66+1)</f>
        <v>0</v>
      </c>
      <c r="B67" s="119">
        <f t="shared" si="0"/>
        <v>53</v>
      </c>
      <c r="C67" s="120" t="str">
        <f>IF($A67&gt;0,VLOOKUP($A67,DS!$A$3:$K$4964,4),"")</f>
        <v/>
      </c>
      <c r="D67" s="121" t="str">
        <f>IF($A67&gt;0,VLOOKUP($A67,DS!$A$3:$K$4964,5),"")</f>
        <v/>
      </c>
      <c r="E67" s="122" t="str">
        <f>IF($A67&gt;0,VLOOKUP($A67,DS!$A$3:$K$4964,6),"")</f>
        <v/>
      </c>
      <c r="F67" s="123" t="str">
        <f>IF($A67&gt;0,VLOOKUP($A67,DS!$A$3:$K$4964,8),"")</f>
        <v/>
      </c>
      <c r="G67" s="124" t="str">
        <f>IF($A67&gt;0,VLOOKUP($A67,DS!$A$3:$K$4964,10),"")</f>
        <v/>
      </c>
      <c r="H67" s="125"/>
      <c r="I67" s="126"/>
      <c r="J67" s="126"/>
      <c r="K67" s="126"/>
      <c r="L67" s="578" t="str">
        <f>IF($A67&gt;0,VLOOKUP($A67,DS!$A$3:$Q$4964,16,0),"")</f>
        <v/>
      </c>
      <c r="M67" s="579"/>
      <c r="N67" s="580"/>
    </row>
    <row r="68" spans="1:14" ht="20.100000000000001" customHeight="1">
      <c r="A68">
        <f>IF(B68&gt;VLOOKUP($E$2&amp;"-"&amp;$C$3,CHIAPHONG!$A$2:$K$396,2,FALSE),0,A67+1)</f>
        <v>0</v>
      </c>
      <c r="B68" s="119">
        <f t="shared" si="0"/>
        <v>54</v>
      </c>
      <c r="C68" s="120" t="str">
        <f>IF($A68&gt;0,VLOOKUP($A68,DS!$A$3:$K$4964,4),"")</f>
        <v/>
      </c>
      <c r="D68" s="121" t="str">
        <f>IF($A68&gt;0,VLOOKUP($A68,DS!$A$3:$K$4964,5),"")</f>
        <v/>
      </c>
      <c r="E68" s="122" t="str">
        <f>IF($A68&gt;0,VLOOKUP($A68,DS!$A$3:$K$4964,6),"")</f>
        <v/>
      </c>
      <c r="F68" s="123" t="str">
        <f>IF($A68&gt;0,VLOOKUP($A68,DS!$A$3:$K$4964,8),"")</f>
        <v/>
      </c>
      <c r="G68" s="124" t="str">
        <f>IF($A68&gt;0,VLOOKUP($A68,DS!$A$3:$K$4964,10),"")</f>
        <v/>
      </c>
      <c r="H68" s="125"/>
      <c r="I68" s="126"/>
      <c r="J68" s="126"/>
      <c r="K68" s="126"/>
      <c r="L68" s="578" t="str">
        <f>IF($A68&gt;0,VLOOKUP($A68,DS!$A$3:$Q$4964,16,0),"")</f>
        <v/>
      </c>
      <c r="M68" s="579"/>
      <c r="N68" s="580"/>
    </row>
    <row r="69" spans="1:14" ht="20.100000000000001" customHeight="1">
      <c r="A69">
        <f>IF(B69&gt;VLOOKUP($E$2&amp;"-"&amp;$C$3,CHIAPHONG!$A$2:$K$396,2,FALSE),0,A68+1)</f>
        <v>0</v>
      </c>
      <c r="B69" s="119">
        <f t="shared" si="0"/>
        <v>55</v>
      </c>
      <c r="C69" s="120" t="str">
        <f>IF($A69&gt;0,VLOOKUP($A69,DS!$A$3:$K$4964,4),"")</f>
        <v/>
      </c>
      <c r="D69" s="121" t="str">
        <f>IF($A69&gt;0,VLOOKUP($A69,DS!$A$3:$K$4964,5),"")</f>
        <v/>
      </c>
      <c r="E69" s="122" t="str">
        <f>IF($A69&gt;0,VLOOKUP($A69,DS!$A$3:$K$4964,6),"")</f>
        <v/>
      </c>
      <c r="F69" s="123" t="str">
        <f>IF($A69&gt;0,VLOOKUP($A69,DS!$A$3:$K$4964,8),"")</f>
        <v/>
      </c>
      <c r="G69" s="124" t="str">
        <f>IF($A69&gt;0,VLOOKUP($A69,DS!$A$3:$K$4964,10),"")</f>
        <v/>
      </c>
      <c r="H69" s="125"/>
      <c r="I69" s="126"/>
      <c r="J69" s="126"/>
      <c r="K69" s="126"/>
      <c r="L69" s="578" t="str">
        <f>IF($A69&gt;0,VLOOKUP($A69,DS!$A$3:$Q$4964,16,0),"")</f>
        <v/>
      </c>
      <c r="M69" s="579"/>
      <c r="N69" s="580"/>
    </row>
    <row r="70" spans="1:14" ht="20.100000000000001" customHeight="1">
      <c r="A70">
        <f>IF(B70&gt;VLOOKUP($E$2&amp;"-"&amp;$C$3,CHIAPHONG!$A$2:$K$396,2,FALSE),0,A69+1)</f>
        <v>0</v>
      </c>
      <c r="B70" s="119">
        <f t="shared" si="0"/>
        <v>56</v>
      </c>
      <c r="C70" s="120" t="str">
        <f>IF($A70&gt;0,VLOOKUP($A70,DS!$A$3:$K$4964,4),"")</f>
        <v/>
      </c>
      <c r="D70" s="121" t="str">
        <f>IF($A70&gt;0,VLOOKUP($A70,DS!$A$3:$K$4964,5),"")</f>
        <v/>
      </c>
      <c r="E70" s="122" t="str">
        <f>IF($A70&gt;0,VLOOKUP($A70,DS!$A$3:$K$4964,6),"")</f>
        <v/>
      </c>
      <c r="F70" s="123" t="str">
        <f>IF($A70&gt;0,VLOOKUP($A70,DS!$A$3:$K$4964,8),"")</f>
        <v/>
      </c>
      <c r="G70" s="124" t="str">
        <f>IF($A70&gt;0,VLOOKUP($A70,DS!$A$3:$K$4964,10),"")</f>
        <v/>
      </c>
      <c r="H70" s="125"/>
      <c r="I70" s="126"/>
      <c r="J70" s="126"/>
      <c r="K70" s="126"/>
      <c r="L70" s="578" t="str">
        <f>IF($A70&gt;0,VLOOKUP($A70,DS!$A$3:$Q$4964,16,0),"")</f>
        <v/>
      </c>
      <c r="M70" s="579"/>
      <c r="N70" s="580"/>
    </row>
    <row r="71" spans="1:14" ht="20.100000000000001" customHeight="1">
      <c r="A71">
        <f>IF(B71&gt;VLOOKUP($E$2&amp;"-"&amp;$C$3,CHIAPHONG!$A$2:$K$396,2,FALSE),0,A70+1)</f>
        <v>0</v>
      </c>
      <c r="B71" s="119">
        <f t="shared" si="0"/>
        <v>57</v>
      </c>
      <c r="C71" s="120" t="str">
        <f>IF($A71&gt;0,VLOOKUP($A71,DS!$A$3:$K$4964,4),"")</f>
        <v/>
      </c>
      <c r="D71" s="121" t="str">
        <f>IF($A71&gt;0,VLOOKUP($A71,DS!$A$3:$K$4964,5),"")</f>
        <v/>
      </c>
      <c r="E71" s="122" t="str">
        <f>IF($A71&gt;0,VLOOKUP($A71,DS!$A$3:$K$4964,6),"")</f>
        <v/>
      </c>
      <c r="F71" s="123" t="str">
        <f>IF($A71&gt;0,VLOOKUP($A71,DS!$A$3:$K$4964,8),"")</f>
        <v/>
      </c>
      <c r="G71" s="124" t="str">
        <f>IF($A71&gt;0,VLOOKUP($A71,DS!$A$3:$K$4964,10),"")</f>
        <v/>
      </c>
      <c r="H71" s="125"/>
      <c r="I71" s="126"/>
      <c r="J71" s="126"/>
      <c r="K71" s="126"/>
      <c r="L71" s="578" t="str">
        <f>IF($A71&gt;0,VLOOKUP($A71,DS!$A$3:$Q$4964,16,0),"")</f>
        <v/>
      </c>
      <c r="M71" s="579"/>
      <c r="N71" s="580"/>
    </row>
    <row r="72" spans="1:14" ht="20.100000000000001" customHeight="1">
      <c r="A72">
        <f>IF(B72&gt;VLOOKUP($E$2&amp;"-"&amp;$C$3,CHIAPHONG!$A$2:$K$396,2,FALSE),0,A71+1)</f>
        <v>0</v>
      </c>
      <c r="B72" s="119">
        <f t="shared" si="0"/>
        <v>58</v>
      </c>
      <c r="C72" s="120" t="str">
        <f>IF($A72&gt;0,VLOOKUP($A72,DS!$A$3:$K$4964,4),"")</f>
        <v/>
      </c>
      <c r="D72" s="121" t="str">
        <f>IF($A72&gt;0,VLOOKUP($A72,DS!$A$3:$K$4964,5),"")</f>
        <v/>
      </c>
      <c r="E72" s="122" t="str">
        <f>IF($A72&gt;0,VLOOKUP($A72,DS!$A$3:$K$4964,6),"")</f>
        <v/>
      </c>
      <c r="F72" s="123" t="str">
        <f>IF($A72&gt;0,VLOOKUP($A72,DS!$A$3:$K$4964,8),"")</f>
        <v/>
      </c>
      <c r="G72" s="124" t="str">
        <f>IF($A72&gt;0,VLOOKUP($A72,DS!$A$3:$K$4964,10),"")</f>
        <v/>
      </c>
      <c r="H72" s="125"/>
      <c r="I72" s="126"/>
      <c r="J72" s="126"/>
      <c r="K72" s="126"/>
      <c r="L72" s="578" t="str">
        <f>IF($A72&gt;0,VLOOKUP($A72,DS!$A$3:$Q$4964,16,0),"")</f>
        <v/>
      </c>
      <c r="M72" s="579"/>
      <c r="N72" s="580"/>
    </row>
    <row r="73" spans="1:14" ht="20.100000000000001" customHeight="1">
      <c r="A73">
        <f>IF(B73&gt;VLOOKUP($E$2&amp;"-"&amp;$C$3,CHIAPHONG!$A$2:$K$396,2,FALSE),0,A72+1)</f>
        <v>0</v>
      </c>
      <c r="B73" s="119">
        <f t="shared" si="0"/>
        <v>59</v>
      </c>
      <c r="C73" s="120" t="str">
        <f>IF($A73&gt;0,VLOOKUP($A73,DS!$A$3:$K$4964,4),"")</f>
        <v/>
      </c>
      <c r="D73" s="121" t="str">
        <f>IF($A73&gt;0,VLOOKUP($A73,DS!$A$3:$K$4964,5),"")</f>
        <v/>
      </c>
      <c r="E73" s="122" t="str">
        <f>IF($A73&gt;0,VLOOKUP($A73,DS!$A$3:$K$4964,6),"")</f>
        <v/>
      </c>
      <c r="F73" s="123" t="str">
        <f>IF($A73&gt;0,VLOOKUP($A73,DS!$A$3:$K$4964,8),"")</f>
        <v/>
      </c>
      <c r="G73" s="124" t="str">
        <f>IF($A73&gt;0,VLOOKUP($A73,DS!$A$3:$K$4964,10),"")</f>
        <v/>
      </c>
      <c r="H73" s="125"/>
      <c r="I73" s="126"/>
      <c r="J73" s="126"/>
      <c r="K73" s="126"/>
      <c r="L73" s="578" t="str">
        <f>IF($A73&gt;0,VLOOKUP($A73,DS!$A$3:$Q$4964,16,0),"")</f>
        <v/>
      </c>
      <c r="M73" s="579"/>
      <c r="N73" s="580"/>
    </row>
    <row r="74" spans="1:14" ht="20.100000000000001" customHeight="1">
      <c r="A74">
        <f>IF(B74&gt;VLOOKUP($E$2&amp;"-"&amp;$C$3,CHIAPHONG!$A$2:$K$396,2,FALSE),0,A73+1)</f>
        <v>0</v>
      </c>
      <c r="B74" s="119">
        <f t="shared" ref="B74:B111" si="1">B73+1</f>
        <v>60</v>
      </c>
      <c r="C74" s="120" t="str">
        <f>IF($A74&gt;0,VLOOKUP($A74,DS!$A$3:$K$4964,4),"")</f>
        <v/>
      </c>
      <c r="D74" s="121" t="str">
        <f>IF($A74&gt;0,VLOOKUP($A74,DS!$A$3:$K$4964,5),"")</f>
        <v/>
      </c>
      <c r="E74" s="122" t="str">
        <f>IF($A74&gt;0,VLOOKUP($A74,DS!$A$3:$K$4964,6),"")</f>
        <v/>
      </c>
      <c r="F74" s="123" t="str">
        <f>IF($A74&gt;0,VLOOKUP($A74,DS!$A$3:$K$4964,8),"")</f>
        <v/>
      </c>
      <c r="G74" s="124" t="str">
        <f>IF($A74&gt;0,VLOOKUP($A74,DS!$A$3:$K$4964,10),"")</f>
        <v/>
      </c>
      <c r="H74" s="125"/>
      <c r="I74" s="126"/>
      <c r="J74" s="126"/>
      <c r="K74" s="126"/>
      <c r="L74" s="578" t="str">
        <f>IF($A74&gt;0,VLOOKUP($A74,DS!$A$3:$Q$4964,16,0),"")</f>
        <v/>
      </c>
      <c r="M74" s="579"/>
      <c r="N74" s="580"/>
    </row>
    <row r="75" spans="1:14" ht="16.5" customHeight="1">
      <c r="A75">
        <v>0</v>
      </c>
      <c r="B75" s="131" t="s">
        <v>94</v>
      </c>
      <c r="C75" s="132"/>
      <c r="D75" s="133"/>
      <c r="E75" s="134"/>
      <c r="F75" s="135"/>
      <c r="G75" s="136"/>
      <c r="H75" s="137"/>
      <c r="I75" s="138"/>
      <c r="J75" s="138"/>
      <c r="K75" s="138"/>
      <c r="L75" s="127"/>
      <c r="M75" s="127"/>
      <c r="N75" s="127"/>
    </row>
    <row r="76" spans="1:14" ht="20.100000000000001" customHeight="1">
      <c r="A76">
        <v>0</v>
      </c>
      <c r="B76" s="139" t="s">
        <v>95</v>
      </c>
      <c r="C76" s="140"/>
      <c r="D76" s="141"/>
      <c r="E76" s="142"/>
      <c r="F76" s="143"/>
      <c r="G76" s="144"/>
      <c r="H76" s="145"/>
      <c r="I76" s="146"/>
      <c r="J76" s="146"/>
      <c r="K76" s="146"/>
      <c r="L76" s="147"/>
      <c r="M76" s="147"/>
      <c r="N76" s="147"/>
    </row>
    <row r="77" spans="1:14" ht="20.100000000000001" customHeight="1">
      <c r="A77">
        <v>0</v>
      </c>
      <c r="B77" s="148"/>
      <c r="C77" s="140"/>
      <c r="D77" s="141"/>
      <c r="E77" s="142"/>
      <c r="F77" s="143"/>
      <c r="G77" s="144"/>
      <c r="H77" s="145"/>
      <c r="I77" s="146"/>
      <c r="J77" s="146"/>
      <c r="K77" s="146"/>
      <c r="L77" s="147"/>
      <c r="M77" s="147"/>
      <c r="N77" s="147"/>
    </row>
    <row r="78" spans="1:14" ht="20.100000000000001" customHeight="1">
      <c r="A78" s="192">
        <v>0</v>
      </c>
      <c r="B78" s="148"/>
      <c r="C78" s="140"/>
      <c r="D78" s="141"/>
      <c r="E78" s="142"/>
      <c r="F78" s="143"/>
      <c r="G78" s="144"/>
      <c r="H78" s="145"/>
      <c r="I78" s="146"/>
      <c r="J78" s="146"/>
      <c r="K78" s="146"/>
      <c r="L78" s="147"/>
      <c r="M78" s="147"/>
      <c r="N78" s="147"/>
    </row>
    <row r="79" spans="1:14" ht="14.25" customHeight="1">
      <c r="A79" s="192">
        <v>0</v>
      </c>
      <c r="B79" s="148"/>
      <c r="C79" s="140"/>
      <c r="D79" s="141"/>
      <c r="E79" s="142"/>
      <c r="F79" s="143"/>
      <c r="G79" s="144"/>
      <c r="H79" s="145"/>
      <c r="I79" s="146"/>
      <c r="J79" s="146"/>
      <c r="K79" s="146"/>
      <c r="L79" s="147"/>
      <c r="M79" s="147"/>
      <c r="N79" s="147"/>
    </row>
    <row r="80" spans="1:14" ht="15" customHeight="1">
      <c r="A80" s="192">
        <v>0</v>
      </c>
      <c r="B80" s="149" t="s">
        <v>96</v>
      </c>
      <c r="C80" s="140"/>
      <c r="D80" s="141"/>
      <c r="E80" s="142"/>
      <c r="F80" s="143"/>
      <c r="G80" s="144"/>
      <c r="H80" s="145"/>
      <c r="I80" s="146"/>
      <c r="J80" s="146"/>
      <c r="K80" s="146"/>
      <c r="L80" s="147"/>
      <c r="M80" s="147"/>
      <c r="N80" s="147"/>
    </row>
    <row r="81" spans="1:14" ht="11.25" customHeight="1">
      <c r="A81" s="192">
        <v>0</v>
      </c>
      <c r="B81" s="149"/>
      <c r="C81" s="140"/>
      <c r="D81" s="141"/>
      <c r="E81" s="142"/>
      <c r="F81" s="143"/>
      <c r="G81" s="144"/>
      <c r="H81" s="145"/>
      <c r="I81" s="146"/>
      <c r="J81" s="146"/>
      <c r="K81" s="146"/>
      <c r="L81" s="194"/>
      <c r="M81" s="193" t="str">
        <f>"2/"&amp;IF(MOD([1]!ExtractElement(L1,3,"-"),30)=0,ROUNDDOWN(([1]!ExtractElement(L1,3,"-"))/30,0),ROUNDDOWN(([1]!ExtractElement(L1,3,"-"))/30,0)+1)</f>
        <v>2/2</v>
      </c>
      <c r="N81" s="147"/>
    </row>
    <row r="82" spans="1:14" ht="20.100000000000001" customHeight="1">
      <c r="A82">
        <f>IF(B82&gt;VLOOKUP($E$2&amp;"-"&amp;$C$3,CHIAPHONG!$A$2:$K$396,2,FALSE),0,A74+1)</f>
        <v>0</v>
      </c>
      <c r="B82" s="150">
        <f>B74+1</f>
        <v>61</v>
      </c>
      <c r="C82" s="151" t="str">
        <f>IF($A82&gt;0,VLOOKUP($A82,DS!$A$3:$K$4964,4),"")</f>
        <v/>
      </c>
      <c r="D82" s="152" t="str">
        <f>IF($A82&gt;0,VLOOKUP($A82,DS!$A$3:$K$4964,5),"")</f>
        <v/>
      </c>
      <c r="E82" s="153" t="str">
        <f>IF($A82&gt;0,VLOOKUP($A82,DS!$A$3:$K$4964,6),"")</f>
        <v/>
      </c>
      <c r="F82" s="154" t="str">
        <f>IF($A82&gt;0,VLOOKUP($A82,DS!$A$3:$K$4964,8),"")</f>
        <v/>
      </c>
      <c r="G82" s="155" t="str">
        <f>IF($A82&gt;0,VLOOKUP($A82,DS!$A$3:$K$4964,10),"")</f>
        <v/>
      </c>
      <c r="H82" s="156"/>
      <c r="I82" s="157"/>
      <c r="J82" s="157"/>
      <c r="K82" s="157"/>
      <c r="L82" s="575" t="str">
        <f>IF($A82&gt;0,VLOOKUP($A82,DS!$A$3:$Q$4964,16,0),"")</f>
        <v/>
      </c>
      <c r="M82" s="576"/>
      <c r="N82" s="577"/>
    </row>
    <row r="83" spans="1:14" ht="20.100000000000001" customHeight="1">
      <c r="A83">
        <f>IF(B83&gt;VLOOKUP($E$2&amp;"-"&amp;$C$3,CHIAPHONG!$A$2:$K$396,2,FALSE),0,A82+1)</f>
        <v>0</v>
      </c>
      <c r="B83" s="119">
        <f t="shared" si="1"/>
        <v>62</v>
      </c>
      <c r="C83" s="120" t="str">
        <f>IF($A83&gt;0,VLOOKUP($A83,DS!$A$3:$K$4964,4),"")</f>
        <v/>
      </c>
      <c r="D83" s="121" t="str">
        <f>IF($A83&gt;0,VLOOKUP($A83,DS!$A$3:$K$4964,5),"")</f>
        <v/>
      </c>
      <c r="E83" s="122" t="str">
        <f>IF($A83&gt;0,VLOOKUP($A83,DS!$A$3:$K$4964,6),"")</f>
        <v/>
      </c>
      <c r="F83" s="123" t="str">
        <f>IF($A83&gt;0,VLOOKUP($A83,DS!$A$3:$K$4964,8),"")</f>
        <v/>
      </c>
      <c r="G83" s="124" t="str">
        <f>IF($A83&gt;0,VLOOKUP($A83,DS!$A$3:$K$4964,10),"")</f>
        <v/>
      </c>
      <c r="H83" s="125"/>
      <c r="I83" s="126"/>
      <c r="J83" s="126"/>
      <c r="K83" s="126"/>
      <c r="L83" s="578" t="str">
        <f>IF($A83&gt;0,VLOOKUP($A83,DS!$A$3:$Q$4964,16,0),"")</f>
        <v/>
      </c>
      <c r="M83" s="579"/>
      <c r="N83" s="580"/>
    </row>
    <row r="84" spans="1:14" ht="20.100000000000001" customHeight="1">
      <c r="A84">
        <f>IF(B84&gt;VLOOKUP($E$2&amp;"-"&amp;$C$3,CHIAPHONG!$A$2:$K$396,2,FALSE),0,A83+1)</f>
        <v>0</v>
      </c>
      <c r="B84" s="119">
        <f t="shared" si="1"/>
        <v>63</v>
      </c>
      <c r="C84" s="120" t="str">
        <f>IF($A84&gt;0,VLOOKUP($A84,DS!$A$3:$K$4964,4),"")</f>
        <v/>
      </c>
      <c r="D84" s="121" t="str">
        <f>IF($A84&gt;0,VLOOKUP($A84,DS!$A$3:$K$4964,5),"")</f>
        <v/>
      </c>
      <c r="E84" s="122" t="str">
        <f>IF($A84&gt;0,VLOOKUP($A84,DS!$A$3:$K$4964,6),"")</f>
        <v/>
      </c>
      <c r="F84" s="123" t="str">
        <f>IF($A84&gt;0,VLOOKUP($A84,DS!$A$3:$K$4964,8),"")</f>
        <v/>
      </c>
      <c r="G84" s="124" t="str">
        <f>IF($A84&gt;0,VLOOKUP($A84,DS!$A$3:$K$4964,10),"")</f>
        <v/>
      </c>
      <c r="H84" s="125"/>
      <c r="I84" s="126"/>
      <c r="J84" s="126"/>
      <c r="K84" s="126"/>
      <c r="L84" s="578" t="str">
        <f>IF($A84&gt;0,VLOOKUP($A84,DS!$A$3:$Q$4964,16,0),"")</f>
        <v/>
      </c>
      <c r="M84" s="579"/>
      <c r="N84" s="580"/>
    </row>
    <row r="85" spans="1:14" ht="20.100000000000001" customHeight="1">
      <c r="A85">
        <f>IF(B85&gt;VLOOKUP($E$2&amp;"-"&amp;$C$3,CHIAPHONG!$A$2:$K$396,2,FALSE),0,A84+1)</f>
        <v>0</v>
      </c>
      <c r="B85" s="119">
        <f t="shared" si="1"/>
        <v>64</v>
      </c>
      <c r="C85" s="120" t="str">
        <f>IF($A85&gt;0,VLOOKUP($A85,DS!$A$3:$K$4964,4),"")</f>
        <v/>
      </c>
      <c r="D85" s="121" t="str">
        <f>IF($A85&gt;0,VLOOKUP($A85,DS!$A$3:$K$4964,5),"")</f>
        <v/>
      </c>
      <c r="E85" s="122" t="str">
        <f>IF($A85&gt;0,VLOOKUP($A85,DS!$A$3:$K$4964,6),"")</f>
        <v/>
      </c>
      <c r="F85" s="123" t="str">
        <f>IF($A85&gt;0,VLOOKUP($A85,DS!$A$3:$K$4964,8),"")</f>
        <v/>
      </c>
      <c r="G85" s="124" t="str">
        <f>IF($A85&gt;0,VLOOKUP($A85,DS!$A$3:$K$4964,10),"")</f>
        <v/>
      </c>
      <c r="H85" s="125"/>
      <c r="I85" s="126"/>
      <c r="J85" s="126"/>
      <c r="K85" s="126"/>
      <c r="L85" s="578" t="str">
        <f>IF($A85&gt;0,VLOOKUP($A85,DS!$A$3:$Q$4964,16,0),"")</f>
        <v/>
      </c>
      <c r="M85" s="579"/>
      <c r="N85" s="580"/>
    </row>
    <row r="86" spans="1:14" ht="20.100000000000001" customHeight="1">
      <c r="A86">
        <f>IF(B86&gt;VLOOKUP($E$2&amp;"-"&amp;$C$3,CHIAPHONG!$A$2:$K$396,2,FALSE),0,A85+1)</f>
        <v>0</v>
      </c>
      <c r="B86" s="119">
        <f t="shared" si="1"/>
        <v>65</v>
      </c>
      <c r="C86" s="120" t="str">
        <f>IF($A86&gt;0,VLOOKUP($A86,DS!$A$3:$K$4964,4),"")</f>
        <v/>
      </c>
      <c r="D86" s="121" t="str">
        <f>IF($A86&gt;0,VLOOKUP($A86,DS!$A$3:$K$4964,5),"")</f>
        <v/>
      </c>
      <c r="E86" s="122" t="str">
        <f>IF($A86&gt;0,VLOOKUP($A86,DS!$A$3:$K$4964,6),"")</f>
        <v/>
      </c>
      <c r="F86" s="123" t="str">
        <f>IF($A86&gt;0,VLOOKUP($A86,DS!$A$3:$K$4964,8),"")</f>
        <v/>
      </c>
      <c r="G86" s="124" t="str">
        <f>IF($A86&gt;0,VLOOKUP($A86,DS!$A$3:$K$4964,10),"")</f>
        <v/>
      </c>
      <c r="H86" s="125"/>
      <c r="I86" s="126"/>
      <c r="J86" s="126"/>
      <c r="K86" s="126"/>
      <c r="L86" s="578" t="str">
        <f>IF($A86&gt;0,VLOOKUP($A86,DS!$A$3:$Q$4964,16,0),"")</f>
        <v/>
      </c>
      <c r="M86" s="579"/>
      <c r="N86" s="580"/>
    </row>
    <row r="87" spans="1:14" ht="20.100000000000001" customHeight="1">
      <c r="A87">
        <f>IF(B87&gt;VLOOKUP($E$2&amp;"-"&amp;$C$3,CHIAPHONG!$A$2:$K$396,2,FALSE),0,A86+1)</f>
        <v>0</v>
      </c>
      <c r="B87" s="119">
        <f t="shared" si="1"/>
        <v>66</v>
      </c>
      <c r="C87" s="120" t="str">
        <f>IF($A87&gt;0,VLOOKUP($A87,DS!$A$3:$K$4964,4),"")</f>
        <v/>
      </c>
      <c r="D87" s="121" t="str">
        <f>IF($A87&gt;0,VLOOKUP($A87,DS!$A$3:$K$4964,5),"")</f>
        <v/>
      </c>
      <c r="E87" s="122" t="str">
        <f>IF($A87&gt;0,VLOOKUP($A87,DS!$A$3:$K$4964,6),"")</f>
        <v/>
      </c>
      <c r="F87" s="123" t="str">
        <f>IF($A87&gt;0,VLOOKUP($A87,DS!$A$3:$K$4964,8),"")</f>
        <v/>
      </c>
      <c r="G87" s="124" t="str">
        <f>IF($A87&gt;0,VLOOKUP($A87,DS!$A$3:$K$4964,10),"")</f>
        <v/>
      </c>
      <c r="H87" s="125"/>
      <c r="I87" s="126"/>
      <c r="J87" s="126"/>
      <c r="K87" s="126"/>
      <c r="L87" s="578" t="str">
        <f>IF($A87&gt;0,VLOOKUP($A87,DS!$A$3:$Q$4964,16,0),"")</f>
        <v/>
      </c>
      <c r="M87" s="579"/>
      <c r="N87" s="580"/>
    </row>
    <row r="88" spans="1:14" ht="20.100000000000001" customHeight="1">
      <c r="A88">
        <f>IF(B88&gt;VLOOKUP($E$2&amp;"-"&amp;$C$3,CHIAPHONG!$A$2:$K$396,2,FALSE),0,A87+1)</f>
        <v>0</v>
      </c>
      <c r="B88" s="119">
        <f t="shared" si="1"/>
        <v>67</v>
      </c>
      <c r="C88" s="120" t="str">
        <f>IF($A88&gt;0,VLOOKUP($A88,DS!$A$3:$K$4964,4),"")</f>
        <v/>
      </c>
      <c r="D88" s="121" t="str">
        <f>IF($A88&gt;0,VLOOKUP($A88,DS!$A$3:$K$4964,5),"")</f>
        <v/>
      </c>
      <c r="E88" s="122" t="str">
        <f>IF($A88&gt;0,VLOOKUP($A88,DS!$A$3:$K$4964,6),"")</f>
        <v/>
      </c>
      <c r="F88" s="123" t="str">
        <f>IF($A88&gt;0,VLOOKUP($A88,DS!$A$3:$K$4964,8),"")</f>
        <v/>
      </c>
      <c r="G88" s="124" t="str">
        <f>IF($A88&gt;0,VLOOKUP($A88,DS!$A$3:$K$4964,10),"")</f>
        <v/>
      </c>
      <c r="H88" s="125"/>
      <c r="I88" s="126"/>
      <c r="J88" s="126"/>
      <c r="K88" s="126"/>
      <c r="L88" s="578" t="str">
        <f>IF($A88&gt;0,VLOOKUP($A88,DS!$A$3:$Q$4964,16,0),"")</f>
        <v/>
      </c>
      <c r="M88" s="579"/>
      <c r="N88" s="580"/>
    </row>
    <row r="89" spans="1:14" ht="20.100000000000001" customHeight="1">
      <c r="A89">
        <f>IF(B89&gt;VLOOKUP($E$2&amp;"-"&amp;$C$3,CHIAPHONG!$A$2:$K$396,2,FALSE),0,A88+1)</f>
        <v>0</v>
      </c>
      <c r="B89" s="119">
        <f t="shared" si="1"/>
        <v>68</v>
      </c>
      <c r="C89" s="120" t="str">
        <f>IF($A89&gt;0,VLOOKUP($A89,DS!$A$3:$K$4964,4),"")</f>
        <v/>
      </c>
      <c r="D89" s="121" t="str">
        <f>IF($A89&gt;0,VLOOKUP($A89,DS!$A$3:$K$4964,5),"")</f>
        <v/>
      </c>
      <c r="E89" s="122" t="str">
        <f>IF($A89&gt;0,VLOOKUP($A89,DS!$A$3:$K$4964,6),"")</f>
        <v/>
      </c>
      <c r="F89" s="123" t="str">
        <f>IF($A89&gt;0,VLOOKUP($A89,DS!$A$3:$K$4964,8),"")</f>
        <v/>
      </c>
      <c r="G89" s="124" t="str">
        <f>IF($A89&gt;0,VLOOKUP($A89,DS!$A$3:$K$4964,10),"")</f>
        <v/>
      </c>
      <c r="H89" s="125"/>
      <c r="I89" s="126"/>
      <c r="J89" s="126"/>
      <c r="K89" s="126"/>
      <c r="L89" s="578" t="str">
        <f>IF($A89&gt;0,VLOOKUP($A89,DS!$A$3:$Q$4964,16,0),"")</f>
        <v/>
      </c>
      <c r="M89" s="579"/>
      <c r="N89" s="580"/>
    </row>
    <row r="90" spans="1:14" ht="20.100000000000001" customHeight="1">
      <c r="A90">
        <f>IF(B90&gt;VLOOKUP($E$2&amp;"-"&amp;$C$3,CHIAPHONG!$A$2:$K$396,2,FALSE),0,A89+1)</f>
        <v>0</v>
      </c>
      <c r="B90" s="119">
        <f t="shared" si="1"/>
        <v>69</v>
      </c>
      <c r="C90" s="120" t="str">
        <f>IF($A90&gt;0,VLOOKUP($A90,DS!$A$3:$K$4964,4),"")</f>
        <v/>
      </c>
      <c r="D90" s="121" t="str">
        <f>IF($A90&gt;0,VLOOKUP($A90,DS!$A$3:$K$4964,5),"")</f>
        <v/>
      </c>
      <c r="E90" s="122" t="str">
        <f>IF($A90&gt;0,VLOOKUP($A90,DS!$A$3:$K$4964,6),"")</f>
        <v/>
      </c>
      <c r="F90" s="123" t="str">
        <f>IF($A90&gt;0,VLOOKUP($A90,DS!$A$3:$K$4964,8),"")</f>
        <v/>
      </c>
      <c r="G90" s="124" t="str">
        <f>IF($A90&gt;0,VLOOKUP($A90,DS!$A$3:$K$4964,10),"")</f>
        <v/>
      </c>
      <c r="H90" s="125"/>
      <c r="I90" s="126"/>
      <c r="J90" s="126"/>
      <c r="K90" s="126"/>
      <c r="L90" s="578" t="str">
        <f>IF($A90&gt;0,VLOOKUP($A90,DS!$A$3:$Q$4964,16,0),"")</f>
        <v/>
      </c>
      <c r="M90" s="579"/>
      <c r="N90" s="580"/>
    </row>
    <row r="91" spans="1:14" ht="20.100000000000001" customHeight="1">
      <c r="A91">
        <f>IF(B91&gt;VLOOKUP($E$2&amp;"-"&amp;$C$3,CHIAPHONG!$A$2:$K$396,2,FALSE),0,A90+1)</f>
        <v>0</v>
      </c>
      <c r="B91" s="119">
        <f t="shared" si="1"/>
        <v>70</v>
      </c>
      <c r="C91" s="120" t="str">
        <f>IF($A91&gt;0,VLOOKUP($A91,DS!$A$3:$K$4964,4),"")</f>
        <v/>
      </c>
      <c r="D91" s="121" t="str">
        <f>IF($A91&gt;0,VLOOKUP($A91,DS!$A$3:$K$4964,5),"")</f>
        <v/>
      </c>
      <c r="E91" s="122" t="str">
        <f>IF($A91&gt;0,VLOOKUP($A91,DS!$A$3:$K$4964,6),"")</f>
        <v/>
      </c>
      <c r="F91" s="123" t="str">
        <f>IF($A91&gt;0,VLOOKUP($A91,DS!$A$3:$K$4964,8),"")</f>
        <v/>
      </c>
      <c r="G91" s="124" t="str">
        <f>IF($A91&gt;0,VLOOKUP($A91,DS!$A$3:$K$4964,10),"")</f>
        <v/>
      </c>
      <c r="H91" s="125"/>
      <c r="I91" s="126"/>
      <c r="J91" s="126"/>
      <c r="K91" s="126"/>
      <c r="L91" s="578" t="str">
        <f>IF($A91&gt;0,VLOOKUP($A91,DS!$A$3:$Q$4964,16,0),"")</f>
        <v/>
      </c>
      <c r="M91" s="579"/>
      <c r="N91" s="580"/>
    </row>
    <row r="92" spans="1:14" ht="20.100000000000001" customHeight="1">
      <c r="A92">
        <f>IF(B92&gt;VLOOKUP($E$2&amp;"-"&amp;$C$3,CHIAPHONG!$A$2:$K$396,2,FALSE),0,A91+1)</f>
        <v>0</v>
      </c>
      <c r="B92" s="119">
        <f t="shared" si="1"/>
        <v>71</v>
      </c>
      <c r="C92" s="120" t="str">
        <f>IF($A92&gt;0,VLOOKUP($A92,DS!$A$3:$K$4964,4),"")</f>
        <v/>
      </c>
      <c r="D92" s="121" t="str">
        <f>IF($A92&gt;0,VLOOKUP($A92,DS!$A$3:$K$4964,5),"")</f>
        <v/>
      </c>
      <c r="E92" s="122" t="str">
        <f>IF($A92&gt;0,VLOOKUP($A92,DS!$A$3:$K$4964,6),"")</f>
        <v/>
      </c>
      <c r="F92" s="123" t="str">
        <f>IF($A92&gt;0,VLOOKUP($A92,DS!$A$3:$K$4964,8),"")</f>
        <v/>
      </c>
      <c r="G92" s="124" t="str">
        <f>IF($A92&gt;0,VLOOKUP($A92,DS!$A$3:$K$4964,10),"")</f>
        <v/>
      </c>
      <c r="H92" s="125"/>
      <c r="I92" s="126"/>
      <c r="J92" s="126"/>
      <c r="K92" s="126"/>
      <c r="L92" s="578" t="str">
        <f>IF($A92&gt;0,VLOOKUP($A92,DS!$A$3:$Q$4964,16,0),"")</f>
        <v/>
      </c>
      <c r="M92" s="579"/>
      <c r="N92" s="580"/>
    </row>
    <row r="93" spans="1:14" ht="20.100000000000001" customHeight="1">
      <c r="A93">
        <f>IF(B93&gt;VLOOKUP($E$2&amp;"-"&amp;$C$3,CHIAPHONG!$A$2:$K$396,2,FALSE),0,A92+1)</f>
        <v>0</v>
      </c>
      <c r="B93" s="119">
        <f t="shared" si="1"/>
        <v>72</v>
      </c>
      <c r="C93" s="120" t="str">
        <f>IF($A93&gt;0,VLOOKUP($A93,DS!$A$3:$K$4964,4),"")</f>
        <v/>
      </c>
      <c r="D93" s="121" t="str">
        <f>IF($A93&gt;0,VLOOKUP($A93,DS!$A$3:$K$4964,5),"")</f>
        <v/>
      </c>
      <c r="E93" s="122" t="str">
        <f>IF($A93&gt;0,VLOOKUP($A93,DS!$A$3:$K$4964,6),"")</f>
        <v/>
      </c>
      <c r="F93" s="123" t="str">
        <f>IF($A93&gt;0,VLOOKUP($A93,DS!$A$3:$K$4964,8),"")</f>
        <v/>
      </c>
      <c r="G93" s="124" t="str">
        <f>IF($A93&gt;0,VLOOKUP($A93,DS!$A$3:$K$4964,10),"")</f>
        <v/>
      </c>
      <c r="H93" s="125"/>
      <c r="I93" s="126"/>
      <c r="J93" s="126"/>
      <c r="K93" s="126"/>
      <c r="L93" s="578" t="str">
        <f>IF($A93&gt;0,VLOOKUP($A93,DS!$A$3:$Q$4964,16,0),"")</f>
        <v/>
      </c>
      <c r="M93" s="579"/>
      <c r="N93" s="580"/>
    </row>
    <row r="94" spans="1:14" ht="20.100000000000001" customHeight="1">
      <c r="A94">
        <f>IF(B94&gt;VLOOKUP($E$2&amp;"-"&amp;$C$3,CHIAPHONG!$A$2:$K$396,2,FALSE),0,A93+1)</f>
        <v>0</v>
      </c>
      <c r="B94" s="119">
        <f t="shared" si="1"/>
        <v>73</v>
      </c>
      <c r="C94" s="120" t="str">
        <f>IF($A94&gt;0,VLOOKUP($A94,DS!$A$3:$K$4964,4),"")</f>
        <v/>
      </c>
      <c r="D94" s="121" t="str">
        <f>IF($A94&gt;0,VLOOKUP($A94,DS!$A$3:$K$4964,5),"")</f>
        <v/>
      </c>
      <c r="E94" s="122" t="str">
        <f>IF($A94&gt;0,VLOOKUP($A94,DS!$A$3:$K$4964,6),"")</f>
        <v/>
      </c>
      <c r="F94" s="123" t="str">
        <f>IF($A94&gt;0,VLOOKUP($A94,DS!$A$3:$K$4964,8),"")</f>
        <v/>
      </c>
      <c r="G94" s="124" t="str">
        <f>IF($A94&gt;0,VLOOKUP($A94,DS!$A$3:$K$4964,10),"")</f>
        <v/>
      </c>
      <c r="H94" s="125"/>
      <c r="I94" s="126"/>
      <c r="J94" s="126"/>
      <c r="K94" s="126"/>
      <c r="L94" s="578" t="str">
        <f>IF($A94&gt;0,VLOOKUP($A94,DS!$A$3:$Q$4964,16,0),"")</f>
        <v/>
      </c>
      <c r="M94" s="579"/>
      <c r="N94" s="580"/>
    </row>
    <row r="95" spans="1:14" ht="20.100000000000001" customHeight="1">
      <c r="A95">
        <f>IF(B95&gt;VLOOKUP($E$2&amp;"-"&amp;$C$3,CHIAPHONG!$A$2:$K$396,2,FALSE),0,A94+1)</f>
        <v>0</v>
      </c>
      <c r="B95" s="119">
        <f t="shared" si="1"/>
        <v>74</v>
      </c>
      <c r="C95" s="120" t="str">
        <f>IF($A95&gt;0,VLOOKUP($A95,DS!$A$3:$K$4964,4),"")</f>
        <v/>
      </c>
      <c r="D95" s="121" t="str">
        <f>IF($A95&gt;0,VLOOKUP($A95,DS!$A$3:$K$4964,5),"")</f>
        <v/>
      </c>
      <c r="E95" s="122" t="str">
        <f>IF($A95&gt;0,VLOOKUP($A95,DS!$A$3:$K$4964,6),"")</f>
        <v/>
      </c>
      <c r="F95" s="123" t="str">
        <f>IF($A95&gt;0,VLOOKUP($A95,DS!$A$3:$K$4964,8),"")</f>
        <v/>
      </c>
      <c r="G95" s="124" t="str">
        <f>IF($A95&gt;0,VLOOKUP($A95,DS!$A$3:$K$4964,10),"")</f>
        <v/>
      </c>
      <c r="H95" s="125"/>
      <c r="I95" s="126"/>
      <c r="J95" s="126"/>
      <c r="K95" s="126"/>
      <c r="L95" s="578" t="str">
        <f>IF($A95&gt;0,VLOOKUP($A95,DS!$A$3:$Q$4964,16,0),"")</f>
        <v/>
      </c>
      <c r="M95" s="579"/>
      <c r="N95" s="580"/>
    </row>
    <row r="96" spans="1:14" ht="20.100000000000001" customHeight="1">
      <c r="A96">
        <f>IF(B96&gt;VLOOKUP($E$2&amp;"-"&amp;$C$3,CHIAPHONG!$A$2:$K$396,2,FALSE),0,A95+1)</f>
        <v>0</v>
      </c>
      <c r="B96" s="119">
        <f t="shared" si="1"/>
        <v>75</v>
      </c>
      <c r="C96" s="120" t="str">
        <f>IF($A96&gt;0,VLOOKUP($A96,DS!$A$3:$K$4964,4),"")</f>
        <v/>
      </c>
      <c r="D96" s="121" t="str">
        <f>IF($A96&gt;0,VLOOKUP($A96,DS!$A$3:$K$4964,5),"")</f>
        <v/>
      </c>
      <c r="E96" s="122" t="str">
        <f>IF($A96&gt;0,VLOOKUP($A96,DS!$A$3:$K$4964,6),"")</f>
        <v/>
      </c>
      <c r="F96" s="123" t="str">
        <f>IF($A96&gt;0,VLOOKUP($A96,DS!$A$3:$K$4964,8),"")</f>
        <v/>
      </c>
      <c r="G96" s="124" t="str">
        <f>IF($A96&gt;0,VLOOKUP($A96,DS!$A$3:$K$4964,10),"")</f>
        <v/>
      </c>
      <c r="H96" s="125"/>
      <c r="I96" s="126"/>
      <c r="J96" s="126"/>
      <c r="K96" s="126"/>
      <c r="L96" s="578" t="str">
        <f>IF($A96&gt;0,VLOOKUP($A96,DS!$A$3:$Q$4964,16,0),"")</f>
        <v/>
      </c>
      <c r="M96" s="579"/>
      <c r="N96" s="580"/>
    </row>
    <row r="97" spans="1:14" ht="20.100000000000001" customHeight="1">
      <c r="A97">
        <f>IF(B97&gt;VLOOKUP($E$2&amp;"-"&amp;$C$3,CHIAPHONG!$A$2:$K$396,2,FALSE),0,A96+1)</f>
        <v>0</v>
      </c>
      <c r="B97" s="119">
        <f t="shared" si="1"/>
        <v>76</v>
      </c>
      <c r="C97" s="120" t="str">
        <f>IF($A97&gt;0,VLOOKUP($A97,DS!$A$3:$K$4964,4),"")</f>
        <v/>
      </c>
      <c r="D97" s="121" t="str">
        <f>IF($A97&gt;0,VLOOKUP($A97,DS!$A$3:$K$4964,5),"")</f>
        <v/>
      </c>
      <c r="E97" s="122" t="str">
        <f>IF($A97&gt;0,VLOOKUP($A97,DS!$A$3:$K$4964,6),"")</f>
        <v/>
      </c>
      <c r="F97" s="123" t="str">
        <f>IF($A97&gt;0,VLOOKUP($A97,DS!$A$3:$K$4964,8),"")</f>
        <v/>
      </c>
      <c r="G97" s="124" t="str">
        <f>IF($A97&gt;0,VLOOKUP($A97,DS!$A$3:$K$4964,10),"")</f>
        <v/>
      </c>
      <c r="H97" s="125"/>
      <c r="I97" s="126"/>
      <c r="J97" s="126"/>
      <c r="K97" s="126"/>
      <c r="L97" s="578" t="str">
        <f>IF($A97&gt;0,VLOOKUP($A97,DS!$A$3:$Q$4964,16,0),"")</f>
        <v/>
      </c>
      <c r="M97" s="579"/>
      <c r="N97" s="580"/>
    </row>
    <row r="98" spans="1:14" ht="20.100000000000001" customHeight="1">
      <c r="A98">
        <f>IF(B98&gt;VLOOKUP($E$2&amp;"-"&amp;$C$3,CHIAPHONG!$A$2:$K$396,2,FALSE),0,A97+1)</f>
        <v>0</v>
      </c>
      <c r="B98" s="119">
        <f t="shared" si="1"/>
        <v>77</v>
      </c>
      <c r="C98" s="120" t="str">
        <f>IF($A98&gt;0,VLOOKUP($A98,DS!$A$3:$K$4964,4),"")</f>
        <v/>
      </c>
      <c r="D98" s="121" t="str">
        <f>IF($A98&gt;0,VLOOKUP($A98,DS!$A$3:$K$4964,5),"")</f>
        <v/>
      </c>
      <c r="E98" s="122" t="str">
        <f>IF($A98&gt;0,VLOOKUP($A98,DS!$A$3:$K$4964,6),"")</f>
        <v/>
      </c>
      <c r="F98" s="123" t="str">
        <f>IF($A98&gt;0,VLOOKUP($A98,DS!$A$3:$K$4964,8),"")</f>
        <v/>
      </c>
      <c r="G98" s="124" t="str">
        <f>IF($A98&gt;0,VLOOKUP($A98,DS!$A$3:$K$4964,10),"")</f>
        <v/>
      </c>
      <c r="H98" s="125"/>
      <c r="I98" s="126"/>
      <c r="J98" s="126"/>
      <c r="K98" s="126"/>
      <c r="L98" s="578" t="str">
        <f>IF($A98&gt;0,VLOOKUP($A98,DS!$A$3:$Q$4964,16,0),"")</f>
        <v/>
      </c>
      <c r="M98" s="579"/>
      <c r="N98" s="580"/>
    </row>
    <row r="99" spans="1:14" ht="20.100000000000001" customHeight="1">
      <c r="A99">
        <f>IF(B99&gt;VLOOKUP($E$2&amp;"-"&amp;$C$3,CHIAPHONG!$A$2:$K$396,2,FALSE),0,A98+1)</f>
        <v>0</v>
      </c>
      <c r="B99" s="119">
        <f t="shared" si="1"/>
        <v>78</v>
      </c>
      <c r="C99" s="120" t="str">
        <f>IF($A99&gt;0,VLOOKUP($A99,DS!$A$3:$K$4964,4),"")</f>
        <v/>
      </c>
      <c r="D99" s="121" t="str">
        <f>IF($A99&gt;0,VLOOKUP($A99,DS!$A$3:$K$4964,5),"")</f>
        <v/>
      </c>
      <c r="E99" s="122" t="str">
        <f>IF($A99&gt;0,VLOOKUP($A99,DS!$A$3:$K$4964,6),"")</f>
        <v/>
      </c>
      <c r="F99" s="123" t="str">
        <f>IF($A99&gt;0,VLOOKUP($A99,DS!$A$3:$K$4964,8),"")</f>
        <v/>
      </c>
      <c r="G99" s="124" t="str">
        <f>IF($A99&gt;0,VLOOKUP($A99,DS!$A$3:$K$4964,10),"")</f>
        <v/>
      </c>
      <c r="H99" s="125"/>
      <c r="I99" s="126"/>
      <c r="J99" s="126"/>
      <c r="K99" s="126"/>
      <c r="L99" s="578" t="str">
        <f>IF($A99&gt;0,VLOOKUP($A99,DS!$A$3:$Q$4964,16,0),"")</f>
        <v/>
      </c>
      <c r="M99" s="579"/>
      <c r="N99" s="580"/>
    </row>
    <row r="100" spans="1:14" ht="20.100000000000001" customHeight="1">
      <c r="A100">
        <f>IF(B100&gt;VLOOKUP($E$2&amp;"-"&amp;$C$3,CHIAPHONG!$A$2:$K$396,2,FALSE),0,A99+1)</f>
        <v>0</v>
      </c>
      <c r="B100" s="119">
        <f t="shared" si="1"/>
        <v>79</v>
      </c>
      <c r="C100" s="120" t="str">
        <f>IF($A100&gt;0,VLOOKUP($A100,DS!$A$3:$K$4964,4),"")</f>
        <v/>
      </c>
      <c r="D100" s="121" t="str">
        <f>IF($A100&gt;0,VLOOKUP($A100,DS!$A$3:$K$4964,5),"")</f>
        <v/>
      </c>
      <c r="E100" s="122" t="str">
        <f>IF($A100&gt;0,VLOOKUP($A100,DS!$A$3:$K$4964,6),"")</f>
        <v/>
      </c>
      <c r="F100" s="123" t="str">
        <f>IF($A100&gt;0,VLOOKUP($A100,DS!$A$3:$K$4964,8),"")</f>
        <v/>
      </c>
      <c r="G100" s="124" t="str">
        <f>IF($A100&gt;0,VLOOKUP($A100,DS!$A$3:$K$4964,10),"")</f>
        <v/>
      </c>
      <c r="H100" s="125"/>
      <c r="I100" s="126"/>
      <c r="J100" s="126"/>
      <c r="K100" s="126"/>
      <c r="L100" s="578" t="str">
        <f>IF($A100&gt;0,VLOOKUP($A100,DS!$A$3:$Q$4964,16,0),"")</f>
        <v/>
      </c>
      <c r="M100" s="579"/>
      <c r="N100" s="580"/>
    </row>
    <row r="101" spans="1:14" ht="20.100000000000001" customHeight="1">
      <c r="A101">
        <f>IF(B101&gt;VLOOKUP($E$2&amp;"-"&amp;$C$3,CHIAPHONG!$A$2:$K$396,2,FALSE),0,A100+1)</f>
        <v>0</v>
      </c>
      <c r="B101" s="119">
        <f t="shared" si="1"/>
        <v>80</v>
      </c>
      <c r="C101" s="120" t="str">
        <f>IF($A101&gt;0,VLOOKUP($A101,DS!$A$3:$K$4964,4),"")</f>
        <v/>
      </c>
      <c r="D101" s="121" t="str">
        <f>IF($A101&gt;0,VLOOKUP($A101,DS!$A$3:$K$4964,5),"")</f>
        <v/>
      </c>
      <c r="E101" s="122" t="str">
        <f>IF($A101&gt;0,VLOOKUP($A101,DS!$A$3:$K$4964,6),"")</f>
        <v/>
      </c>
      <c r="F101" s="123" t="str">
        <f>IF($A101&gt;0,VLOOKUP($A101,DS!$A$3:$K$4964,8),"")</f>
        <v/>
      </c>
      <c r="G101" s="124" t="str">
        <f>IF($A101&gt;0,VLOOKUP($A101,DS!$A$3:$K$4964,10),"")</f>
        <v/>
      </c>
      <c r="H101" s="125"/>
      <c r="I101" s="126"/>
      <c r="J101" s="126"/>
      <c r="K101" s="126"/>
      <c r="L101" s="578" t="str">
        <f>IF($A101&gt;0,VLOOKUP($A101,DS!$A$3:$Q$4964,16,0),"")</f>
        <v/>
      </c>
      <c r="M101" s="579"/>
      <c r="N101" s="580"/>
    </row>
    <row r="102" spans="1:14" ht="20.100000000000001" customHeight="1">
      <c r="A102">
        <f>IF(B102&gt;VLOOKUP($E$2&amp;"-"&amp;$C$3,CHIAPHONG!$A$2:$K$396,2,FALSE),0,A101+1)</f>
        <v>0</v>
      </c>
      <c r="B102" s="119">
        <f t="shared" si="1"/>
        <v>81</v>
      </c>
      <c r="C102" s="120" t="str">
        <f>IF($A102&gt;0,VLOOKUP($A102,DS!$A$3:$K$4964,4),"")</f>
        <v/>
      </c>
      <c r="D102" s="121" t="str">
        <f>IF($A102&gt;0,VLOOKUP($A102,DS!$A$3:$K$4964,5),"")</f>
        <v/>
      </c>
      <c r="E102" s="122" t="str">
        <f>IF($A102&gt;0,VLOOKUP($A102,DS!$A$3:$K$4964,6),"")</f>
        <v/>
      </c>
      <c r="F102" s="123" t="str">
        <f>IF($A102&gt;0,VLOOKUP($A102,DS!$A$3:$K$4964,8),"")</f>
        <v/>
      </c>
      <c r="G102" s="124" t="str">
        <f>IF($A102&gt;0,VLOOKUP($A102,DS!$A$3:$K$4964,10),"")</f>
        <v/>
      </c>
      <c r="H102" s="125"/>
      <c r="I102" s="126"/>
      <c r="J102" s="126"/>
      <c r="K102" s="126"/>
      <c r="L102" s="578" t="str">
        <f>IF($A102&gt;0,VLOOKUP($A102,DS!$A$3:$Q$4964,16,0),"")</f>
        <v/>
      </c>
      <c r="M102" s="579"/>
      <c r="N102" s="580"/>
    </row>
    <row r="103" spans="1:14" ht="20.100000000000001" customHeight="1">
      <c r="A103">
        <f>IF(B103&gt;VLOOKUP($E$2&amp;"-"&amp;$C$3,CHIAPHONG!$A$2:$K$396,2,FALSE),0,A102+1)</f>
        <v>0</v>
      </c>
      <c r="B103" s="119">
        <f t="shared" si="1"/>
        <v>82</v>
      </c>
      <c r="C103" s="120" t="str">
        <f>IF($A103&gt;0,VLOOKUP($A103,DS!$A$3:$K$4964,4),"")</f>
        <v/>
      </c>
      <c r="D103" s="121" t="str">
        <f>IF($A103&gt;0,VLOOKUP($A103,DS!$A$3:$K$4964,5),"")</f>
        <v/>
      </c>
      <c r="E103" s="122" t="str">
        <f>IF($A103&gt;0,VLOOKUP($A103,DS!$A$3:$K$4964,6),"")</f>
        <v/>
      </c>
      <c r="F103" s="123" t="str">
        <f>IF($A103&gt;0,VLOOKUP($A103,DS!$A$3:$K$4964,8),"")</f>
        <v/>
      </c>
      <c r="G103" s="124" t="str">
        <f>IF($A103&gt;0,VLOOKUP($A103,DS!$A$3:$K$4964,10),"")</f>
        <v/>
      </c>
      <c r="H103" s="125"/>
      <c r="I103" s="126"/>
      <c r="J103" s="126"/>
      <c r="K103" s="126"/>
      <c r="L103" s="578" t="str">
        <f>IF($A103&gt;0,VLOOKUP($A103,DS!$A$3:$Q$4964,16,0),"")</f>
        <v/>
      </c>
      <c r="M103" s="579"/>
      <c r="N103" s="580"/>
    </row>
    <row r="104" spans="1:14" ht="20.100000000000001" customHeight="1">
      <c r="A104">
        <f>IF(B104&gt;VLOOKUP($E$2&amp;"-"&amp;$C$3,CHIAPHONG!$A$2:$K$396,2,FALSE),0,A103+1)</f>
        <v>0</v>
      </c>
      <c r="B104" s="119">
        <f t="shared" si="1"/>
        <v>83</v>
      </c>
      <c r="C104" s="120" t="str">
        <f>IF($A104&gt;0,VLOOKUP($A104,DS!$A$3:$K$4964,4),"")</f>
        <v/>
      </c>
      <c r="D104" s="121" t="str">
        <f>IF($A104&gt;0,VLOOKUP($A104,DS!$A$3:$K$4964,5),"")</f>
        <v/>
      </c>
      <c r="E104" s="122" t="str">
        <f>IF($A104&gt;0,VLOOKUP($A104,DS!$A$3:$K$4964,6),"")</f>
        <v/>
      </c>
      <c r="F104" s="123" t="str">
        <f>IF($A104&gt;0,VLOOKUP($A104,DS!$A$3:$K$4964,8),"")</f>
        <v/>
      </c>
      <c r="G104" s="124" t="str">
        <f>IF($A104&gt;0,VLOOKUP($A104,DS!$A$3:$K$4964,10),"")</f>
        <v/>
      </c>
      <c r="H104" s="125"/>
      <c r="I104" s="126"/>
      <c r="J104" s="126"/>
      <c r="K104" s="126"/>
      <c r="L104" s="578" t="str">
        <f>IF($A104&gt;0,VLOOKUP($A104,DS!$A$3:$Q$4964,16,0),"")</f>
        <v/>
      </c>
      <c r="M104" s="579"/>
      <c r="N104" s="580"/>
    </row>
    <row r="105" spans="1:14" ht="20.100000000000001" customHeight="1">
      <c r="A105">
        <f>IF(B105&gt;VLOOKUP($E$2&amp;"-"&amp;$C$3,CHIAPHONG!$A$2:$K$396,2,FALSE),0,A104+1)</f>
        <v>0</v>
      </c>
      <c r="B105" s="119">
        <f t="shared" si="1"/>
        <v>84</v>
      </c>
      <c r="C105" s="120" t="str">
        <f>IF($A105&gt;0,VLOOKUP($A105,DS!$A$3:$K$4964,4),"")</f>
        <v/>
      </c>
      <c r="D105" s="121" t="str">
        <f>IF($A105&gt;0,VLOOKUP($A105,DS!$A$3:$K$4964,5),"")</f>
        <v/>
      </c>
      <c r="E105" s="122" t="str">
        <f>IF($A105&gt;0,VLOOKUP($A105,DS!$A$3:$K$4964,6),"")</f>
        <v/>
      </c>
      <c r="F105" s="123" t="str">
        <f>IF($A105&gt;0,VLOOKUP($A105,DS!$A$3:$K$4964,8),"")</f>
        <v/>
      </c>
      <c r="G105" s="124" t="str">
        <f>IF($A105&gt;0,VLOOKUP($A105,DS!$A$3:$K$4964,10),"")</f>
        <v/>
      </c>
      <c r="H105" s="125"/>
      <c r="I105" s="126"/>
      <c r="J105" s="126"/>
      <c r="K105" s="126"/>
      <c r="L105" s="578" t="str">
        <f>IF($A105&gt;0,VLOOKUP($A105,DS!$A$3:$Q$4964,16,0),"")</f>
        <v/>
      </c>
      <c r="M105" s="579"/>
      <c r="N105" s="580"/>
    </row>
    <row r="106" spans="1:14" ht="20.100000000000001" customHeight="1">
      <c r="A106">
        <f>IF(B106&gt;VLOOKUP($E$2&amp;"-"&amp;$C$3,CHIAPHONG!$A$2:$K$396,2,FALSE),0,A105+1)</f>
        <v>0</v>
      </c>
      <c r="B106" s="119">
        <f t="shared" si="1"/>
        <v>85</v>
      </c>
      <c r="C106" s="120" t="str">
        <f>IF($A106&gt;0,VLOOKUP($A106,DS!$A$3:$K$4964,4),"")</f>
        <v/>
      </c>
      <c r="D106" s="121" t="str">
        <f>IF($A106&gt;0,VLOOKUP($A106,DS!$A$3:$K$4964,5),"")</f>
        <v/>
      </c>
      <c r="E106" s="122" t="str">
        <f>IF($A106&gt;0,VLOOKUP($A106,DS!$A$3:$K$4964,6),"")</f>
        <v/>
      </c>
      <c r="F106" s="123" t="str">
        <f>IF($A106&gt;0,VLOOKUP($A106,DS!$A$3:$K$4964,8),"")</f>
        <v/>
      </c>
      <c r="G106" s="124" t="str">
        <f>IF($A106&gt;0,VLOOKUP($A106,DS!$A$3:$K$4964,10),"")</f>
        <v/>
      </c>
      <c r="H106" s="125"/>
      <c r="I106" s="126"/>
      <c r="J106" s="126"/>
      <c r="K106" s="126"/>
      <c r="L106" s="578" t="str">
        <f>IF($A106&gt;0,VLOOKUP($A106,DS!$A$3:$Q$4964,16,0),"")</f>
        <v/>
      </c>
      <c r="M106" s="579"/>
      <c r="N106" s="580"/>
    </row>
    <row r="107" spans="1:14" ht="20.100000000000001" customHeight="1">
      <c r="A107">
        <f>IF(B107&gt;VLOOKUP($E$2&amp;"-"&amp;$C$3,CHIAPHONG!$A$2:$K$396,2,FALSE),0,A106+1)</f>
        <v>0</v>
      </c>
      <c r="B107" s="119">
        <f t="shared" si="1"/>
        <v>86</v>
      </c>
      <c r="C107" s="120" t="str">
        <f>IF($A107&gt;0,VLOOKUP($A107,DS!$A$3:$K$4964,4),"")</f>
        <v/>
      </c>
      <c r="D107" s="121" t="str">
        <f>IF($A107&gt;0,VLOOKUP($A107,DS!$A$3:$K$4964,5),"")</f>
        <v/>
      </c>
      <c r="E107" s="122" t="str">
        <f>IF($A107&gt;0,VLOOKUP($A107,DS!$A$3:$K$4964,6),"")</f>
        <v/>
      </c>
      <c r="F107" s="123" t="str">
        <f>IF($A107&gt;0,VLOOKUP($A107,DS!$A$3:$K$4964,8),"")</f>
        <v/>
      </c>
      <c r="G107" s="124" t="str">
        <f>IF($A107&gt;0,VLOOKUP($A107,DS!$A$3:$K$4964,10),"")</f>
        <v/>
      </c>
      <c r="H107" s="125"/>
      <c r="I107" s="126"/>
      <c r="J107" s="126"/>
      <c r="K107" s="126"/>
      <c r="L107" s="578" t="str">
        <f>IF($A107&gt;0,VLOOKUP($A107,DS!$A$3:$Q$4964,16,0),"")</f>
        <v/>
      </c>
      <c r="M107" s="579"/>
      <c r="N107" s="580"/>
    </row>
    <row r="108" spans="1:14" ht="20.100000000000001" customHeight="1">
      <c r="A108">
        <f>IF(B108&gt;VLOOKUP($E$2&amp;"-"&amp;$C$3,CHIAPHONG!$A$2:$K$396,2,FALSE),0,A107+1)</f>
        <v>0</v>
      </c>
      <c r="B108" s="119">
        <f t="shared" si="1"/>
        <v>87</v>
      </c>
      <c r="C108" s="120" t="str">
        <f>IF($A108&gt;0,VLOOKUP($A108,DS!$A$3:$K$4964,4),"")</f>
        <v/>
      </c>
      <c r="D108" s="121" t="str">
        <f>IF($A108&gt;0,VLOOKUP($A108,DS!$A$3:$K$4964,5),"")</f>
        <v/>
      </c>
      <c r="E108" s="122" t="str">
        <f>IF($A108&gt;0,VLOOKUP($A108,DS!$A$3:$K$4964,6),"")</f>
        <v/>
      </c>
      <c r="F108" s="123" t="str">
        <f>IF($A108&gt;0,VLOOKUP($A108,DS!$A$3:$K$4964,8),"")</f>
        <v/>
      </c>
      <c r="G108" s="124" t="str">
        <f>IF($A108&gt;0,VLOOKUP($A108,DS!$A$3:$K$4964,10),"")</f>
        <v/>
      </c>
      <c r="H108" s="125"/>
      <c r="I108" s="126"/>
      <c r="J108" s="126"/>
      <c r="K108" s="126"/>
      <c r="L108" s="578" t="str">
        <f>IF($A108&gt;0,VLOOKUP($A108,DS!$A$3:$Q$4964,16,0),"")</f>
        <v/>
      </c>
      <c r="M108" s="579"/>
      <c r="N108" s="580"/>
    </row>
    <row r="109" spans="1:14" ht="20.100000000000001" customHeight="1">
      <c r="A109">
        <f>IF(B109&gt;VLOOKUP($E$2&amp;"-"&amp;$C$3,CHIAPHONG!$A$2:$K$396,2,FALSE),0,A108+1)</f>
        <v>0</v>
      </c>
      <c r="B109" s="119">
        <f t="shared" si="1"/>
        <v>88</v>
      </c>
      <c r="C109" s="120" t="str">
        <f>IF($A109&gt;0,VLOOKUP($A109,DS!$A$3:$K$4964,4),"")</f>
        <v/>
      </c>
      <c r="D109" s="121" t="str">
        <f>IF($A109&gt;0,VLOOKUP($A109,DS!$A$3:$K$4964,5),"")</f>
        <v/>
      </c>
      <c r="E109" s="122" t="str">
        <f>IF($A109&gt;0,VLOOKUP($A109,DS!$A$3:$K$4964,6),"")</f>
        <v/>
      </c>
      <c r="F109" s="123" t="str">
        <f>IF($A109&gt;0,VLOOKUP($A109,DS!$A$3:$K$4964,8),"")</f>
        <v/>
      </c>
      <c r="G109" s="124" t="str">
        <f>IF($A109&gt;0,VLOOKUP($A109,DS!$A$3:$K$4964,10),"")</f>
        <v/>
      </c>
      <c r="H109" s="125"/>
      <c r="I109" s="126"/>
      <c r="J109" s="126"/>
      <c r="K109" s="126"/>
      <c r="L109" s="578" t="str">
        <f>IF($A109&gt;0,VLOOKUP($A109,DS!$A$3:$Q$4964,16,0),"")</f>
        <v/>
      </c>
      <c r="M109" s="579"/>
      <c r="N109" s="580"/>
    </row>
    <row r="110" spans="1:14" ht="20.100000000000001" customHeight="1">
      <c r="A110">
        <f>IF(B110&gt;VLOOKUP($E$2&amp;"-"&amp;$C$3,CHIAPHONG!$A$2:$K$396,2,FALSE),0,A109+1)</f>
        <v>0</v>
      </c>
      <c r="B110" s="119">
        <f t="shared" si="1"/>
        <v>89</v>
      </c>
      <c r="C110" s="120" t="str">
        <f>IF($A110&gt;0,VLOOKUP($A110,DS!$A$3:$K$4964,4),"")</f>
        <v/>
      </c>
      <c r="D110" s="121" t="str">
        <f>IF($A110&gt;0,VLOOKUP($A110,DS!$A$3:$K$4964,5),"")</f>
        <v/>
      </c>
      <c r="E110" s="122" t="str">
        <f>IF($A110&gt;0,VLOOKUP($A110,DS!$A$3:$K$4964,6),"")</f>
        <v/>
      </c>
      <c r="F110" s="123" t="str">
        <f>IF($A110&gt;0,VLOOKUP($A110,DS!$A$3:$K$4964,8),"")</f>
        <v/>
      </c>
      <c r="G110" s="124" t="str">
        <f>IF($A110&gt;0,VLOOKUP($A110,DS!$A$3:$K$4964,10),"")</f>
        <v/>
      </c>
      <c r="H110" s="125"/>
      <c r="I110" s="126"/>
      <c r="J110" s="126"/>
      <c r="K110" s="126"/>
      <c r="L110" s="578" t="str">
        <f>IF($A110&gt;0,VLOOKUP($A110,DS!$A$3:$Q$4964,16,0),"")</f>
        <v/>
      </c>
      <c r="M110" s="579"/>
      <c r="N110" s="580"/>
    </row>
    <row r="111" spans="1:14" ht="20.100000000000001" customHeight="1">
      <c r="A111">
        <f>IF(B111&gt;VLOOKUP($E$2&amp;"-"&amp;$C$3,CHIAPHONG!$A$2:$K$396,2,FALSE),0,A110+1)</f>
        <v>0</v>
      </c>
      <c r="B111" s="119">
        <f t="shared" si="1"/>
        <v>90</v>
      </c>
      <c r="C111" s="120" t="str">
        <f>IF($A111&gt;0,VLOOKUP($A111,DS!$A$3:$K$4964,4),"")</f>
        <v/>
      </c>
      <c r="D111" s="121" t="str">
        <f>IF($A111&gt;0,VLOOKUP($A111,DS!$A$3:$K$4964,5),"")</f>
        <v/>
      </c>
      <c r="E111" s="122" t="str">
        <f>IF($A111&gt;0,VLOOKUP($A111,DS!$A$3:$K$4964,6),"")</f>
        <v/>
      </c>
      <c r="F111" s="123" t="str">
        <f>IF($A111&gt;0,VLOOKUP($A111,DS!$A$3:$K$4964,8),"")</f>
        <v/>
      </c>
      <c r="G111" s="124" t="str">
        <f>IF($A111&gt;0,VLOOKUP($A111,DS!$A$3:$K$4964,10),"")</f>
        <v/>
      </c>
      <c r="H111" s="125"/>
      <c r="I111" s="126"/>
      <c r="J111" s="126"/>
      <c r="K111" s="126"/>
      <c r="L111" s="578" t="str">
        <f>IF($A111&gt;0,VLOOKUP($A111,DS!$A$3:$Q$4964,16,0),"")</f>
        <v/>
      </c>
      <c r="M111" s="579"/>
      <c r="N111" s="580"/>
    </row>
    <row r="112" spans="1:14" ht="18" customHeight="1">
      <c r="B112" s="131" t="s">
        <v>94</v>
      </c>
      <c r="C112" s="132"/>
      <c r="D112" s="133"/>
      <c r="E112" s="134"/>
      <c r="F112" s="135"/>
      <c r="G112" s="136"/>
      <c r="H112" s="137"/>
      <c r="I112" s="138"/>
      <c r="J112" s="138"/>
      <c r="K112" s="138"/>
      <c r="L112" s="127"/>
      <c r="M112" s="127"/>
      <c r="N112" s="127"/>
    </row>
    <row r="113" spans="1:14" ht="20.100000000000001" customHeight="1">
      <c r="B113" s="139" t="s">
        <v>95</v>
      </c>
      <c r="C113" s="140"/>
      <c r="D113" s="141"/>
      <c r="E113" s="142"/>
      <c r="F113" s="143"/>
      <c r="G113" s="144"/>
      <c r="H113" s="145"/>
      <c r="I113" s="146"/>
      <c r="J113" s="146"/>
      <c r="K113" s="146"/>
      <c r="L113" s="147"/>
      <c r="M113" s="147"/>
      <c r="N113" s="147"/>
    </row>
    <row r="114" spans="1:14" ht="20.100000000000001" customHeight="1">
      <c r="B114" s="148"/>
      <c r="C114" s="140"/>
      <c r="D114" s="141"/>
      <c r="E114" s="142"/>
      <c r="F114" s="143"/>
      <c r="G114" s="144"/>
      <c r="H114" s="145"/>
      <c r="I114" s="146"/>
      <c r="J114" s="146"/>
      <c r="K114" s="146"/>
      <c r="L114" s="147"/>
      <c r="M114" s="147"/>
      <c r="N114" s="147"/>
    </row>
    <row r="115" spans="1:14" ht="20.100000000000001" customHeight="1">
      <c r="B115" s="148"/>
      <c r="C115" s="140"/>
      <c r="D115" s="141"/>
      <c r="E115" s="142"/>
      <c r="F115" s="143"/>
      <c r="G115" s="144"/>
      <c r="H115" s="145"/>
      <c r="I115" s="146"/>
      <c r="J115" s="146"/>
      <c r="K115" s="146"/>
      <c r="L115" s="147"/>
      <c r="M115" s="147"/>
      <c r="N115" s="147"/>
    </row>
    <row r="116" spans="1:14" ht="15.75" customHeight="1">
      <c r="B116" s="148"/>
      <c r="C116" s="140"/>
      <c r="D116" s="141"/>
      <c r="E116" s="142"/>
      <c r="F116" s="143"/>
      <c r="G116" s="144"/>
      <c r="H116" s="145"/>
      <c r="I116" s="146"/>
      <c r="J116" s="146"/>
      <c r="K116" s="146"/>
      <c r="L116" s="147"/>
      <c r="M116" s="147"/>
      <c r="N116" s="147"/>
    </row>
    <row r="117" spans="1:14" ht="14.25" customHeight="1">
      <c r="B117" s="149" t="s">
        <v>96</v>
      </c>
      <c r="C117" s="140"/>
      <c r="D117" s="141"/>
      <c r="E117" s="142"/>
      <c r="F117" s="143"/>
      <c r="G117" s="144"/>
      <c r="H117" s="145"/>
      <c r="I117" s="146"/>
      <c r="J117" s="146"/>
      <c r="K117" s="146"/>
      <c r="L117" s="147"/>
      <c r="M117" s="147"/>
      <c r="N117" s="147"/>
    </row>
    <row r="118" spans="1:14" ht="11.25" customHeight="1">
      <c r="A118" s="197">
        <v>0</v>
      </c>
      <c r="L118" s="196"/>
      <c r="M118" s="195" t="str">
        <f>"3/"&amp;IF(MOD([1]!ExtractElement(L1,3,"-"),30)=0,ROUNDDOWN(([1]!ExtractElement(L1,3,"-"))/30,0),ROUNDDOWN(([1]!ExtractElement(L1,3,"-"))/30,0)+1)</f>
        <v>3/2</v>
      </c>
    </row>
  </sheetData>
  <mergeCells count="106">
    <mergeCell ref="L108:N108"/>
    <mergeCell ref="L109:N109"/>
    <mergeCell ref="L110:N110"/>
    <mergeCell ref="L111:N111"/>
    <mergeCell ref="L102:N102"/>
    <mergeCell ref="L103:N103"/>
    <mergeCell ref="L104:N104"/>
    <mergeCell ref="L105:N105"/>
    <mergeCell ref="L106:N106"/>
    <mergeCell ref="L107:N107"/>
    <mergeCell ref="L93:N93"/>
    <mergeCell ref="L94:N94"/>
    <mergeCell ref="L95:N95"/>
    <mergeCell ref="L96:N96"/>
    <mergeCell ref="L97:N97"/>
    <mergeCell ref="L98:N98"/>
    <mergeCell ref="L99:N99"/>
    <mergeCell ref="L100:N100"/>
    <mergeCell ref="L101:N101"/>
    <mergeCell ref="L84:N84"/>
    <mergeCell ref="L85:N85"/>
    <mergeCell ref="L86:N86"/>
    <mergeCell ref="L87:N87"/>
    <mergeCell ref="L88:N88"/>
    <mergeCell ref="L89:N89"/>
    <mergeCell ref="L90:N90"/>
    <mergeCell ref="L91:N91"/>
    <mergeCell ref="L92:N92"/>
    <mergeCell ref="L68:N68"/>
    <mergeCell ref="L69:N69"/>
    <mergeCell ref="L70:N70"/>
    <mergeCell ref="L71:N71"/>
    <mergeCell ref="L72:N72"/>
    <mergeCell ref="L73:N73"/>
    <mergeCell ref="L74:N74"/>
    <mergeCell ref="L82:N82"/>
    <mergeCell ref="L83:N83"/>
    <mergeCell ref="L59:N59"/>
    <mergeCell ref="L60:N60"/>
    <mergeCell ref="L61:N61"/>
    <mergeCell ref="L62:N62"/>
    <mergeCell ref="L63:N63"/>
    <mergeCell ref="L64:N64"/>
    <mergeCell ref="L65:N65"/>
    <mergeCell ref="L66:N66"/>
    <mergeCell ref="L67:N67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34:N34"/>
    <mergeCell ref="L35:N35"/>
    <mergeCell ref="L36:N36"/>
    <mergeCell ref="L37:N37"/>
    <mergeCell ref="L45:N45"/>
    <mergeCell ref="L46:N46"/>
    <mergeCell ref="L47:N47"/>
    <mergeCell ref="L48:N48"/>
    <mergeCell ref="L49:N49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</mergeCells>
  <conditionalFormatting sqref="A8:A111 L8:N111">
    <cfRule type="cellIs" dxfId="31" priority="9" stopIfTrue="1" operator="equal">
      <formula>0</formula>
    </cfRule>
  </conditionalFormatting>
  <conditionalFormatting sqref="A112 L112:N112">
    <cfRule type="cellIs" dxfId="30" priority="8" stopIfTrue="1" operator="equal">
      <formula>0</formula>
    </cfRule>
  </conditionalFormatting>
  <conditionalFormatting sqref="A113 L113:N113">
    <cfRule type="cellIs" dxfId="29" priority="7" stopIfTrue="1" operator="equal">
      <formula>0</formula>
    </cfRule>
  </conditionalFormatting>
  <conditionalFormatting sqref="A114 L114:N114">
    <cfRule type="cellIs" dxfId="28" priority="6" stopIfTrue="1" operator="equal">
      <formula>0</formula>
    </cfRule>
  </conditionalFormatting>
  <conditionalFormatting sqref="A115 L115:N115">
    <cfRule type="cellIs" dxfId="27" priority="5" stopIfTrue="1" operator="equal">
      <formula>0</formula>
    </cfRule>
  </conditionalFormatting>
  <conditionalFormatting sqref="A116 L116:N116">
    <cfRule type="cellIs" dxfId="26" priority="4" stopIfTrue="1" operator="equal">
      <formula>0</formula>
    </cfRule>
  </conditionalFormatting>
  <conditionalFormatting sqref="A117 L117:N117">
    <cfRule type="cellIs" dxfId="25" priority="3" stopIfTrue="1" operator="equal">
      <formula>0</formula>
    </cfRule>
  </conditionalFormatting>
  <conditionalFormatting sqref="A112 L112:N112">
    <cfRule type="cellIs" dxfId="24" priority="2" stopIfTrue="1" operator="equal">
      <formula>0</formula>
    </cfRule>
  </conditionalFormatting>
  <conditionalFormatting sqref="A113 L113:N113">
    <cfRule type="cellIs" dxfId="23" priority="1" stopIfTrue="1" operator="equal">
      <formula>0</formula>
    </cfRule>
  </conditionalFormatting>
  <pageMargins left="0.24" right="0.22" top="0.2" bottom="0.19" header="0.16" footer="0.16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G14"/>
  <sheetViews>
    <sheetView topLeftCell="A2" workbookViewId="0">
      <selection activeCell="B11" sqref="B11:F11"/>
    </sheetView>
  </sheetViews>
  <sheetFormatPr defaultRowHeight="15"/>
  <cols>
    <col min="1" max="1" width="5.140625" customWidth="1"/>
    <col min="2" max="2" width="13.42578125" style="186" customWidth="1"/>
    <col min="3" max="3" width="20.42578125" customWidth="1"/>
    <col min="5" max="5" width="13.7109375" style="186" customWidth="1"/>
    <col min="6" max="6" width="16.42578125" style="186" customWidth="1"/>
    <col min="7" max="7" width="16.5703125" style="186" customWidth="1"/>
    <col min="257" max="257" width="5.140625" customWidth="1"/>
    <col min="258" max="258" width="13.42578125" customWidth="1"/>
    <col min="259" max="259" width="20.42578125" customWidth="1"/>
    <col min="261" max="261" width="13.7109375" customWidth="1"/>
    <col min="262" max="262" width="16.42578125" customWidth="1"/>
    <col min="263" max="263" width="16.5703125" customWidth="1"/>
    <col min="513" max="513" width="5.140625" customWidth="1"/>
    <col min="514" max="514" width="13.42578125" customWidth="1"/>
    <col min="515" max="515" width="20.42578125" customWidth="1"/>
    <col min="517" max="517" width="13.7109375" customWidth="1"/>
    <col min="518" max="518" width="16.42578125" customWidth="1"/>
    <col min="519" max="519" width="16.5703125" customWidth="1"/>
    <col min="769" max="769" width="5.140625" customWidth="1"/>
    <col min="770" max="770" width="13.42578125" customWidth="1"/>
    <col min="771" max="771" width="20.42578125" customWidth="1"/>
    <col min="773" max="773" width="13.7109375" customWidth="1"/>
    <col min="774" max="774" width="16.42578125" customWidth="1"/>
    <col min="775" max="775" width="16.5703125" customWidth="1"/>
    <col min="1025" max="1025" width="5.140625" customWidth="1"/>
    <col min="1026" max="1026" width="13.42578125" customWidth="1"/>
    <col min="1027" max="1027" width="20.42578125" customWidth="1"/>
    <col min="1029" max="1029" width="13.7109375" customWidth="1"/>
    <col min="1030" max="1030" width="16.42578125" customWidth="1"/>
    <col min="1031" max="1031" width="16.5703125" customWidth="1"/>
    <col min="1281" max="1281" width="5.140625" customWidth="1"/>
    <col min="1282" max="1282" width="13.42578125" customWidth="1"/>
    <col min="1283" max="1283" width="20.42578125" customWidth="1"/>
    <col min="1285" max="1285" width="13.7109375" customWidth="1"/>
    <col min="1286" max="1286" width="16.42578125" customWidth="1"/>
    <col min="1287" max="1287" width="16.5703125" customWidth="1"/>
    <col min="1537" max="1537" width="5.140625" customWidth="1"/>
    <col min="1538" max="1538" width="13.42578125" customWidth="1"/>
    <col min="1539" max="1539" width="20.42578125" customWidth="1"/>
    <col min="1541" max="1541" width="13.7109375" customWidth="1"/>
    <col min="1542" max="1542" width="16.42578125" customWidth="1"/>
    <col min="1543" max="1543" width="16.5703125" customWidth="1"/>
    <col min="1793" max="1793" width="5.140625" customWidth="1"/>
    <col min="1794" max="1794" width="13.42578125" customWidth="1"/>
    <col min="1795" max="1795" width="20.42578125" customWidth="1"/>
    <col min="1797" max="1797" width="13.7109375" customWidth="1"/>
    <col min="1798" max="1798" width="16.42578125" customWidth="1"/>
    <col min="1799" max="1799" width="16.5703125" customWidth="1"/>
    <col min="2049" max="2049" width="5.140625" customWidth="1"/>
    <col min="2050" max="2050" width="13.42578125" customWidth="1"/>
    <col min="2051" max="2051" width="20.42578125" customWidth="1"/>
    <col min="2053" max="2053" width="13.7109375" customWidth="1"/>
    <col min="2054" max="2054" width="16.42578125" customWidth="1"/>
    <col min="2055" max="2055" width="16.5703125" customWidth="1"/>
    <col min="2305" max="2305" width="5.140625" customWidth="1"/>
    <col min="2306" max="2306" width="13.42578125" customWidth="1"/>
    <col min="2307" max="2307" width="20.42578125" customWidth="1"/>
    <col min="2309" max="2309" width="13.7109375" customWidth="1"/>
    <col min="2310" max="2310" width="16.42578125" customWidth="1"/>
    <col min="2311" max="2311" width="16.5703125" customWidth="1"/>
    <col min="2561" max="2561" width="5.140625" customWidth="1"/>
    <col min="2562" max="2562" width="13.42578125" customWidth="1"/>
    <col min="2563" max="2563" width="20.42578125" customWidth="1"/>
    <col min="2565" max="2565" width="13.7109375" customWidth="1"/>
    <col min="2566" max="2566" width="16.42578125" customWidth="1"/>
    <col min="2567" max="2567" width="16.5703125" customWidth="1"/>
    <col min="2817" max="2817" width="5.140625" customWidth="1"/>
    <col min="2818" max="2818" width="13.42578125" customWidth="1"/>
    <col min="2819" max="2819" width="20.42578125" customWidth="1"/>
    <col min="2821" max="2821" width="13.7109375" customWidth="1"/>
    <col min="2822" max="2822" width="16.42578125" customWidth="1"/>
    <col min="2823" max="2823" width="16.5703125" customWidth="1"/>
    <col min="3073" max="3073" width="5.140625" customWidth="1"/>
    <col min="3074" max="3074" width="13.42578125" customWidth="1"/>
    <col min="3075" max="3075" width="20.42578125" customWidth="1"/>
    <col min="3077" max="3077" width="13.7109375" customWidth="1"/>
    <col min="3078" max="3078" width="16.42578125" customWidth="1"/>
    <col min="3079" max="3079" width="16.5703125" customWidth="1"/>
    <col min="3329" max="3329" width="5.140625" customWidth="1"/>
    <col min="3330" max="3330" width="13.42578125" customWidth="1"/>
    <col min="3331" max="3331" width="20.42578125" customWidth="1"/>
    <col min="3333" max="3333" width="13.7109375" customWidth="1"/>
    <col min="3334" max="3334" width="16.42578125" customWidth="1"/>
    <col min="3335" max="3335" width="16.5703125" customWidth="1"/>
    <col min="3585" max="3585" width="5.140625" customWidth="1"/>
    <col min="3586" max="3586" width="13.42578125" customWidth="1"/>
    <col min="3587" max="3587" width="20.42578125" customWidth="1"/>
    <col min="3589" max="3589" width="13.7109375" customWidth="1"/>
    <col min="3590" max="3590" width="16.42578125" customWidth="1"/>
    <col min="3591" max="3591" width="16.5703125" customWidth="1"/>
    <col min="3841" max="3841" width="5.140625" customWidth="1"/>
    <col min="3842" max="3842" width="13.42578125" customWidth="1"/>
    <col min="3843" max="3843" width="20.42578125" customWidth="1"/>
    <col min="3845" max="3845" width="13.7109375" customWidth="1"/>
    <col min="3846" max="3846" width="16.42578125" customWidth="1"/>
    <col min="3847" max="3847" width="16.5703125" customWidth="1"/>
    <col min="4097" max="4097" width="5.140625" customWidth="1"/>
    <col min="4098" max="4098" width="13.42578125" customWidth="1"/>
    <col min="4099" max="4099" width="20.42578125" customWidth="1"/>
    <col min="4101" max="4101" width="13.7109375" customWidth="1"/>
    <col min="4102" max="4102" width="16.42578125" customWidth="1"/>
    <col min="4103" max="4103" width="16.5703125" customWidth="1"/>
    <col min="4353" max="4353" width="5.140625" customWidth="1"/>
    <col min="4354" max="4354" width="13.42578125" customWidth="1"/>
    <col min="4355" max="4355" width="20.42578125" customWidth="1"/>
    <col min="4357" max="4357" width="13.7109375" customWidth="1"/>
    <col min="4358" max="4358" width="16.42578125" customWidth="1"/>
    <col min="4359" max="4359" width="16.5703125" customWidth="1"/>
    <col min="4609" max="4609" width="5.140625" customWidth="1"/>
    <col min="4610" max="4610" width="13.42578125" customWidth="1"/>
    <col min="4611" max="4611" width="20.42578125" customWidth="1"/>
    <col min="4613" max="4613" width="13.7109375" customWidth="1"/>
    <col min="4614" max="4614" width="16.42578125" customWidth="1"/>
    <col min="4615" max="4615" width="16.5703125" customWidth="1"/>
    <col min="4865" max="4865" width="5.140625" customWidth="1"/>
    <col min="4866" max="4866" width="13.42578125" customWidth="1"/>
    <col min="4867" max="4867" width="20.42578125" customWidth="1"/>
    <col min="4869" max="4869" width="13.7109375" customWidth="1"/>
    <col min="4870" max="4870" width="16.42578125" customWidth="1"/>
    <col min="4871" max="4871" width="16.5703125" customWidth="1"/>
    <col min="5121" max="5121" width="5.140625" customWidth="1"/>
    <col min="5122" max="5122" width="13.42578125" customWidth="1"/>
    <col min="5123" max="5123" width="20.42578125" customWidth="1"/>
    <col min="5125" max="5125" width="13.7109375" customWidth="1"/>
    <col min="5126" max="5126" width="16.42578125" customWidth="1"/>
    <col min="5127" max="5127" width="16.5703125" customWidth="1"/>
    <col min="5377" max="5377" width="5.140625" customWidth="1"/>
    <col min="5378" max="5378" width="13.42578125" customWidth="1"/>
    <col min="5379" max="5379" width="20.42578125" customWidth="1"/>
    <col min="5381" max="5381" width="13.7109375" customWidth="1"/>
    <col min="5382" max="5382" width="16.42578125" customWidth="1"/>
    <col min="5383" max="5383" width="16.5703125" customWidth="1"/>
    <col min="5633" max="5633" width="5.140625" customWidth="1"/>
    <col min="5634" max="5634" width="13.42578125" customWidth="1"/>
    <col min="5635" max="5635" width="20.42578125" customWidth="1"/>
    <col min="5637" max="5637" width="13.7109375" customWidth="1"/>
    <col min="5638" max="5638" width="16.42578125" customWidth="1"/>
    <col min="5639" max="5639" width="16.5703125" customWidth="1"/>
    <col min="5889" max="5889" width="5.140625" customWidth="1"/>
    <col min="5890" max="5890" width="13.42578125" customWidth="1"/>
    <col min="5891" max="5891" width="20.42578125" customWidth="1"/>
    <col min="5893" max="5893" width="13.7109375" customWidth="1"/>
    <col min="5894" max="5894" width="16.42578125" customWidth="1"/>
    <col min="5895" max="5895" width="16.5703125" customWidth="1"/>
    <col min="6145" max="6145" width="5.140625" customWidth="1"/>
    <col min="6146" max="6146" width="13.42578125" customWidth="1"/>
    <col min="6147" max="6147" width="20.42578125" customWidth="1"/>
    <col min="6149" max="6149" width="13.7109375" customWidth="1"/>
    <col min="6150" max="6150" width="16.42578125" customWidth="1"/>
    <col min="6151" max="6151" width="16.5703125" customWidth="1"/>
    <col min="6401" max="6401" width="5.140625" customWidth="1"/>
    <col min="6402" max="6402" width="13.42578125" customWidth="1"/>
    <col min="6403" max="6403" width="20.42578125" customWidth="1"/>
    <col min="6405" max="6405" width="13.7109375" customWidth="1"/>
    <col min="6406" max="6406" width="16.42578125" customWidth="1"/>
    <col min="6407" max="6407" width="16.5703125" customWidth="1"/>
    <col min="6657" max="6657" width="5.140625" customWidth="1"/>
    <col min="6658" max="6658" width="13.42578125" customWidth="1"/>
    <col min="6659" max="6659" width="20.42578125" customWidth="1"/>
    <col min="6661" max="6661" width="13.7109375" customWidth="1"/>
    <col min="6662" max="6662" width="16.42578125" customWidth="1"/>
    <col min="6663" max="6663" width="16.5703125" customWidth="1"/>
    <col min="6913" max="6913" width="5.140625" customWidth="1"/>
    <col min="6914" max="6914" width="13.42578125" customWidth="1"/>
    <col min="6915" max="6915" width="20.42578125" customWidth="1"/>
    <col min="6917" max="6917" width="13.7109375" customWidth="1"/>
    <col min="6918" max="6918" width="16.42578125" customWidth="1"/>
    <col min="6919" max="6919" width="16.5703125" customWidth="1"/>
    <col min="7169" max="7169" width="5.140625" customWidth="1"/>
    <col min="7170" max="7170" width="13.42578125" customWidth="1"/>
    <col min="7171" max="7171" width="20.42578125" customWidth="1"/>
    <col min="7173" max="7173" width="13.7109375" customWidth="1"/>
    <col min="7174" max="7174" width="16.42578125" customWidth="1"/>
    <col min="7175" max="7175" width="16.5703125" customWidth="1"/>
    <col min="7425" max="7425" width="5.140625" customWidth="1"/>
    <col min="7426" max="7426" width="13.42578125" customWidth="1"/>
    <col min="7427" max="7427" width="20.42578125" customWidth="1"/>
    <col min="7429" max="7429" width="13.7109375" customWidth="1"/>
    <col min="7430" max="7430" width="16.42578125" customWidth="1"/>
    <col min="7431" max="7431" width="16.5703125" customWidth="1"/>
    <col min="7681" max="7681" width="5.140625" customWidth="1"/>
    <col min="7682" max="7682" width="13.42578125" customWidth="1"/>
    <col min="7683" max="7683" width="20.42578125" customWidth="1"/>
    <col min="7685" max="7685" width="13.7109375" customWidth="1"/>
    <col min="7686" max="7686" width="16.42578125" customWidth="1"/>
    <col min="7687" max="7687" width="16.5703125" customWidth="1"/>
    <col min="7937" max="7937" width="5.140625" customWidth="1"/>
    <col min="7938" max="7938" width="13.42578125" customWidth="1"/>
    <col min="7939" max="7939" width="20.42578125" customWidth="1"/>
    <col min="7941" max="7941" width="13.7109375" customWidth="1"/>
    <col min="7942" max="7942" width="16.42578125" customWidth="1"/>
    <col min="7943" max="7943" width="16.5703125" customWidth="1"/>
    <col min="8193" max="8193" width="5.140625" customWidth="1"/>
    <col min="8194" max="8194" width="13.42578125" customWidth="1"/>
    <col min="8195" max="8195" width="20.42578125" customWidth="1"/>
    <col min="8197" max="8197" width="13.7109375" customWidth="1"/>
    <col min="8198" max="8198" width="16.42578125" customWidth="1"/>
    <col min="8199" max="8199" width="16.5703125" customWidth="1"/>
    <col min="8449" max="8449" width="5.140625" customWidth="1"/>
    <col min="8450" max="8450" width="13.42578125" customWidth="1"/>
    <col min="8451" max="8451" width="20.42578125" customWidth="1"/>
    <col min="8453" max="8453" width="13.7109375" customWidth="1"/>
    <col min="8454" max="8454" width="16.42578125" customWidth="1"/>
    <col min="8455" max="8455" width="16.5703125" customWidth="1"/>
    <col min="8705" max="8705" width="5.140625" customWidth="1"/>
    <col min="8706" max="8706" width="13.42578125" customWidth="1"/>
    <col min="8707" max="8707" width="20.42578125" customWidth="1"/>
    <col min="8709" max="8709" width="13.7109375" customWidth="1"/>
    <col min="8710" max="8710" width="16.42578125" customWidth="1"/>
    <col min="8711" max="8711" width="16.5703125" customWidth="1"/>
    <col min="8961" max="8961" width="5.140625" customWidth="1"/>
    <col min="8962" max="8962" width="13.42578125" customWidth="1"/>
    <col min="8963" max="8963" width="20.42578125" customWidth="1"/>
    <col min="8965" max="8965" width="13.7109375" customWidth="1"/>
    <col min="8966" max="8966" width="16.42578125" customWidth="1"/>
    <col min="8967" max="8967" width="16.5703125" customWidth="1"/>
    <col min="9217" max="9217" width="5.140625" customWidth="1"/>
    <col min="9218" max="9218" width="13.42578125" customWidth="1"/>
    <col min="9219" max="9219" width="20.42578125" customWidth="1"/>
    <col min="9221" max="9221" width="13.7109375" customWidth="1"/>
    <col min="9222" max="9222" width="16.42578125" customWidth="1"/>
    <col min="9223" max="9223" width="16.5703125" customWidth="1"/>
    <col min="9473" max="9473" width="5.140625" customWidth="1"/>
    <col min="9474" max="9474" width="13.42578125" customWidth="1"/>
    <col min="9475" max="9475" width="20.42578125" customWidth="1"/>
    <col min="9477" max="9477" width="13.7109375" customWidth="1"/>
    <col min="9478" max="9478" width="16.42578125" customWidth="1"/>
    <col min="9479" max="9479" width="16.5703125" customWidth="1"/>
    <col min="9729" max="9729" width="5.140625" customWidth="1"/>
    <col min="9730" max="9730" width="13.42578125" customWidth="1"/>
    <col min="9731" max="9731" width="20.42578125" customWidth="1"/>
    <col min="9733" max="9733" width="13.7109375" customWidth="1"/>
    <col min="9734" max="9734" width="16.42578125" customWidth="1"/>
    <col min="9735" max="9735" width="16.5703125" customWidth="1"/>
    <col min="9985" max="9985" width="5.140625" customWidth="1"/>
    <col min="9986" max="9986" width="13.42578125" customWidth="1"/>
    <col min="9987" max="9987" width="20.42578125" customWidth="1"/>
    <col min="9989" max="9989" width="13.7109375" customWidth="1"/>
    <col min="9990" max="9990" width="16.42578125" customWidth="1"/>
    <col min="9991" max="9991" width="16.5703125" customWidth="1"/>
    <col min="10241" max="10241" width="5.140625" customWidth="1"/>
    <col min="10242" max="10242" width="13.42578125" customWidth="1"/>
    <col min="10243" max="10243" width="20.42578125" customWidth="1"/>
    <col min="10245" max="10245" width="13.7109375" customWidth="1"/>
    <col min="10246" max="10246" width="16.42578125" customWidth="1"/>
    <col min="10247" max="10247" width="16.5703125" customWidth="1"/>
    <col min="10497" max="10497" width="5.140625" customWidth="1"/>
    <col min="10498" max="10498" width="13.42578125" customWidth="1"/>
    <col min="10499" max="10499" width="20.42578125" customWidth="1"/>
    <col min="10501" max="10501" width="13.7109375" customWidth="1"/>
    <col min="10502" max="10502" width="16.42578125" customWidth="1"/>
    <col min="10503" max="10503" width="16.5703125" customWidth="1"/>
    <col min="10753" max="10753" width="5.140625" customWidth="1"/>
    <col min="10754" max="10754" width="13.42578125" customWidth="1"/>
    <col min="10755" max="10755" width="20.42578125" customWidth="1"/>
    <col min="10757" max="10757" width="13.7109375" customWidth="1"/>
    <col min="10758" max="10758" width="16.42578125" customWidth="1"/>
    <col min="10759" max="10759" width="16.5703125" customWidth="1"/>
    <col min="11009" max="11009" width="5.140625" customWidth="1"/>
    <col min="11010" max="11010" width="13.42578125" customWidth="1"/>
    <col min="11011" max="11011" width="20.42578125" customWidth="1"/>
    <col min="11013" max="11013" width="13.7109375" customWidth="1"/>
    <col min="11014" max="11014" width="16.42578125" customWidth="1"/>
    <col min="11015" max="11015" width="16.5703125" customWidth="1"/>
    <col min="11265" max="11265" width="5.140625" customWidth="1"/>
    <col min="11266" max="11266" width="13.42578125" customWidth="1"/>
    <col min="11267" max="11267" width="20.42578125" customWidth="1"/>
    <col min="11269" max="11269" width="13.7109375" customWidth="1"/>
    <col min="11270" max="11270" width="16.42578125" customWidth="1"/>
    <col min="11271" max="11271" width="16.5703125" customWidth="1"/>
    <col min="11521" max="11521" width="5.140625" customWidth="1"/>
    <col min="11522" max="11522" width="13.42578125" customWidth="1"/>
    <col min="11523" max="11523" width="20.42578125" customWidth="1"/>
    <col min="11525" max="11525" width="13.7109375" customWidth="1"/>
    <col min="11526" max="11526" width="16.42578125" customWidth="1"/>
    <col min="11527" max="11527" width="16.5703125" customWidth="1"/>
    <col min="11777" max="11777" width="5.140625" customWidth="1"/>
    <col min="11778" max="11778" width="13.42578125" customWidth="1"/>
    <col min="11779" max="11779" width="20.42578125" customWidth="1"/>
    <col min="11781" max="11781" width="13.7109375" customWidth="1"/>
    <col min="11782" max="11782" width="16.42578125" customWidth="1"/>
    <col min="11783" max="11783" width="16.5703125" customWidth="1"/>
    <col min="12033" max="12033" width="5.140625" customWidth="1"/>
    <col min="12034" max="12034" width="13.42578125" customWidth="1"/>
    <col min="12035" max="12035" width="20.42578125" customWidth="1"/>
    <col min="12037" max="12037" width="13.7109375" customWidth="1"/>
    <col min="12038" max="12038" width="16.42578125" customWidth="1"/>
    <col min="12039" max="12039" width="16.5703125" customWidth="1"/>
    <col min="12289" max="12289" width="5.140625" customWidth="1"/>
    <col min="12290" max="12290" width="13.42578125" customWidth="1"/>
    <col min="12291" max="12291" width="20.42578125" customWidth="1"/>
    <col min="12293" max="12293" width="13.7109375" customWidth="1"/>
    <col min="12294" max="12294" width="16.42578125" customWidth="1"/>
    <col min="12295" max="12295" width="16.5703125" customWidth="1"/>
    <col min="12545" max="12545" width="5.140625" customWidth="1"/>
    <col min="12546" max="12546" width="13.42578125" customWidth="1"/>
    <col min="12547" max="12547" width="20.42578125" customWidth="1"/>
    <col min="12549" max="12549" width="13.7109375" customWidth="1"/>
    <col min="12550" max="12550" width="16.42578125" customWidth="1"/>
    <col min="12551" max="12551" width="16.5703125" customWidth="1"/>
    <col min="12801" max="12801" width="5.140625" customWidth="1"/>
    <col min="12802" max="12802" width="13.42578125" customWidth="1"/>
    <col min="12803" max="12803" width="20.42578125" customWidth="1"/>
    <col min="12805" max="12805" width="13.7109375" customWidth="1"/>
    <col min="12806" max="12806" width="16.42578125" customWidth="1"/>
    <col min="12807" max="12807" width="16.5703125" customWidth="1"/>
    <col min="13057" max="13057" width="5.140625" customWidth="1"/>
    <col min="13058" max="13058" width="13.42578125" customWidth="1"/>
    <col min="13059" max="13059" width="20.42578125" customWidth="1"/>
    <col min="13061" max="13061" width="13.7109375" customWidth="1"/>
    <col min="13062" max="13062" width="16.42578125" customWidth="1"/>
    <col min="13063" max="13063" width="16.5703125" customWidth="1"/>
    <col min="13313" max="13313" width="5.140625" customWidth="1"/>
    <col min="13314" max="13314" width="13.42578125" customWidth="1"/>
    <col min="13315" max="13315" width="20.42578125" customWidth="1"/>
    <col min="13317" max="13317" width="13.7109375" customWidth="1"/>
    <col min="13318" max="13318" width="16.42578125" customWidth="1"/>
    <col min="13319" max="13319" width="16.5703125" customWidth="1"/>
    <col min="13569" max="13569" width="5.140625" customWidth="1"/>
    <col min="13570" max="13570" width="13.42578125" customWidth="1"/>
    <col min="13571" max="13571" width="20.42578125" customWidth="1"/>
    <col min="13573" max="13573" width="13.7109375" customWidth="1"/>
    <col min="13574" max="13574" width="16.42578125" customWidth="1"/>
    <col min="13575" max="13575" width="16.5703125" customWidth="1"/>
    <col min="13825" max="13825" width="5.140625" customWidth="1"/>
    <col min="13826" max="13826" width="13.42578125" customWidth="1"/>
    <col min="13827" max="13827" width="20.42578125" customWidth="1"/>
    <col min="13829" max="13829" width="13.7109375" customWidth="1"/>
    <col min="13830" max="13830" width="16.42578125" customWidth="1"/>
    <col min="13831" max="13831" width="16.5703125" customWidth="1"/>
    <col min="14081" max="14081" width="5.140625" customWidth="1"/>
    <col min="14082" max="14082" width="13.42578125" customWidth="1"/>
    <col min="14083" max="14083" width="20.42578125" customWidth="1"/>
    <col min="14085" max="14085" width="13.7109375" customWidth="1"/>
    <col min="14086" max="14086" width="16.42578125" customWidth="1"/>
    <col min="14087" max="14087" width="16.5703125" customWidth="1"/>
    <col min="14337" max="14337" width="5.140625" customWidth="1"/>
    <col min="14338" max="14338" width="13.42578125" customWidth="1"/>
    <col min="14339" max="14339" width="20.42578125" customWidth="1"/>
    <col min="14341" max="14341" width="13.7109375" customWidth="1"/>
    <col min="14342" max="14342" width="16.42578125" customWidth="1"/>
    <col min="14343" max="14343" width="16.5703125" customWidth="1"/>
    <col min="14593" max="14593" width="5.140625" customWidth="1"/>
    <col min="14594" max="14594" width="13.42578125" customWidth="1"/>
    <col min="14595" max="14595" width="20.42578125" customWidth="1"/>
    <col min="14597" max="14597" width="13.7109375" customWidth="1"/>
    <col min="14598" max="14598" width="16.42578125" customWidth="1"/>
    <col min="14599" max="14599" width="16.5703125" customWidth="1"/>
    <col min="14849" max="14849" width="5.140625" customWidth="1"/>
    <col min="14850" max="14850" width="13.42578125" customWidth="1"/>
    <col min="14851" max="14851" width="20.42578125" customWidth="1"/>
    <col min="14853" max="14853" width="13.7109375" customWidth="1"/>
    <col min="14854" max="14854" width="16.42578125" customWidth="1"/>
    <col min="14855" max="14855" width="16.5703125" customWidth="1"/>
    <col min="15105" max="15105" width="5.140625" customWidth="1"/>
    <col min="15106" max="15106" width="13.42578125" customWidth="1"/>
    <col min="15107" max="15107" width="20.42578125" customWidth="1"/>
    <col min="15109" max="15109" width="13.7109375" customWidth="1"/>
    <col min="15110" max="15110" width="16.42578125" customWidth="1"/>
    <col min="15111" max="15111" width="16.5703125" customWidth="1"/>
    <col min="15361" max="15361" width="5.140625" customWidth="1"/>
    <col min="15362" max="15362" width="13.42578125" customWidth="1"/>
    <col min="15363" max="15363" width="20.42578125" customWidth="1"/>
    <col min="15365" max="15365" width="13.7109375" customWidth="1"/>
    <col min="15366" max="15366" width="16.42578125" customWidth="1"/>
    <col min="15367" max="15367" width="16.5703125" customWidth="1"/>
    <col min="15617" max="15617" width="5.140625" customWidth="1"/>
    <col min="15618" max="15618" width="13.42578125" customWidth="1"/>
    <col min="15619" max="15619" width="20.42578125" customWidth="1"/>
    <col min="15621" max="15621" width="13.7109375" customWidth="1"/>
    <col min="15622" max="15622" width="16.42578125" customWidth="1"/>
    <col min="15623" max="15623" width="16.5703125" customWidth="1"/>
    <col min="15873" max="15873" width="5.140625" customWidth="1"/>
    <col min="15874" max="15874" width="13.42578125" customWidth="1"/>
    <col min="15875" max="15875" width="20.42578125" customWidth="1"/>
    <col min="15877" max="15877" width="13.7109375" customWidth="1"/>
    <col min="15878" max="15878" width="16.42578125" customWidth="1"/>
    <col min="15879" max="15879" width="16.5703125" customWidth="1"/>
    <col min="16129" max="16129" width="5.140625" customWidth="1"/>
    <col min="16130" max="16130" width="13.42578125" customWidth="1"/>
    <col min="16131" max="16131" width="20.42578125" customWidth="1"/>
    <col min="16133" max="16133" width="13.7109375" customWidth="1"/>
    <col min="16134" max="16134" width="16.42578125" customWidth="1"/>
    <col min="16135" max="16135" width="16.5703125" customWidth="1"/>
  </cols>
  <sheetData>
    <row r="1" spans="1:7" ht="55.5" hidden="1" customHeight="1">
      <c r="A1" s="581" t="s">
        <v>107</v>
      </c>
      <c r="B1" s="581"/>
      <c r="C1" s="581"/>
      <c r="D1" s="581"/>
      <c r="E1" s="581"/>
      <c r="F1" s="581"/>
      <c r="G1" s="581"/>
    </row>
    <row r="2" spans="1:7" ht="37.5" customHeight="1">
      <c r="A2" s="283" t="s">
        <v>4</v>
      </c>
      <c r="B2" s="284" t="s">
        <v>108</v>
      </c>
      <c r="C2" s="285" t="s">
        <v>109</v>
      </c>
      <c r="D2" s="286" t="s">
        <v>11</v>
      </c>
      <c r="E2" s="287" t="s">
        <v>110</v>
      </c>
      <c r="F2" s="288" t="s">
        <v>13</v>
      </c>
      <c r="G2" s="288" t="s">
        <v>91</v>
      </c>
    </row>
    <row r="3" spans="1:7" ht="24.75" customHeight="1">
      <c r="A3" s="289">
        <v>1</v>
      </c>
      <c r="B3" s="290">
        <v>132234867</v>
      </c>
      <c r="C3" s="291" t="s">
        <v>111</v>
      </c>
      <c r="D3" s="292" t="s">
        <v>112</v>
      </c>
      <c r="E3" s="293">
        <v>32782</v>
      </c>
      <c r="F3" s="290" t="s">
        <v>113</v>
      </c>
      <c r="G3" s="290"/>
    </row>
    <row r="4" spans="1:7" ht="24.75" customHeight="1">
      <c r="A4" s="289">
        <v>2</v>
      </c>
      <c r="B4" s="290">
        <v>152232894</v>
      </c>
      <c r="C4" s="291" t="s">
        <v>114</v>
      </c>
      <c r="D4" s="292" t="s">
        <v>115</v>
      </c>
      <c r="E4" s="290" t="s">
        <v>116</v>
      </c>
      <c r="F4" s="290" t="s">
        <v>113</v>
      </c>
      <c r="G4" s="290"/>
    </row>
    <row r="5" spans="1:7" ht="24.75" customHeight="1">
      <c r="A5" s="289">
        <v>3</v>
      </c>
      <c r="B5" s="290">
        <v>152232986</v>
      </c>
      <c r="C5" s="291" t="s">
        <v>117</v>
      </c>
      <c r="D5" s="292" t="s">
        <v>118</v>
      </c>
      <c r="E5" s="290" t="s">
        <v>119</v>
      </c>
      <c r="F5" s="290" t="s">
        <v>113</v>
      </c>
      <c r="G5" s="290"/>
    </row>
    <row r="6" spans="1:7" ht="24.75" customHeight="1">
      <c r="A6" s="289">
        <v>4</v>
      </c>
      <c r="B6" s="290">
        <v>152233012</v>
      </c>
      <c r="C6" s="291" t="s">
        <v>120</v>
      </c>
      <c r="D6" s="292" t="s">
        <v>121</v>
      </c>
      <c r="E6" s="290" t="s">
        <v>122</v>
      </c>
      <c r="F6" s="290" t="s">
        <v>113</v>
      </c>
      <c r="G6" s="290"/>
    </row>
    <row r="7" spans="1:7" ht="24.75" customHeight="1">
      <c r="A7" s="289">
        <v>5</v>
      </c>
      <c r="B7" s="290">
        <v>162524262</v>
      </c>
      <c r="C7" s="291" t="s">
        <v>123</v>
      </c>
      <c r="D7" s="292" t="s">
        <v>124</v>
      </c>
      <c r="E7" s="293">
        <v>33636</v>
      </c>
      <c r="F7" s="290" t="s">
        <v>125</v>
      </c>
      <c r="G7" s="290"/>
    </row>
    <row r="8" spans="1:7" ht="24.75" customHeight="1">
      <c r="A8" s="289">
        <v>6</v>
      </c>
      <c r="B8" s="290">
        <v>132124133</v>
      </c>
      <c r="C8" s="291" t="s">
        <v>126</v>
      </c>
      <c r="D8" s="292" t="s">
        <v>127</v>
      </c>
      <c r="E8" s="293">
        <v>32423</v>
      </c>
      <c r="F8" s="290" t="s">
        <v>128</v>
      </c>
      <c r="G8" s="290"/>
    </row>
    <row r="9" spans="1:7" ht="24.75" customHeight="1">
      <c r="A9" s="289">
        <v>7</v>
      </c>
      <c r="B9" s="290">
        <v>111150407</v>
      </c>
      <c r="C9" s="291" t="s">
        <v>129</v>
      </c>
      <c r="D9" s="292" t="s">
        <v>112</v>
      </c>
      <c r="E9" s="293">
        <v>31524</v>
      </c>
      <c r="F9" s="290" t="s">
        <v>130</v>
      </c>
      <c r="G9" s="290"/>
    </row>
    <row r="10" spans="1:7" ht="24.75" customHeight="1">
      <c r="A10" s="289">
        <v>8</v>
      </c>
      <c r="B10" s="290">
        <v>132214611</v>
      </c>
      <c r="C10" s="291" t="s">
        <v>131</v>
      </c>
      <c r="D10" s="292" t="s">
        <v>132</v>
      </c>
      <c r="E10" s="293">
        <v>32238</v>
      </c>
      <c r="F10" s="290" t="s">
        <v>133</v>
      </c>
      <c r="G10" s="290"/>
    </row>
    <row r="11" spans="1:7" ht="24.75" customHeight="1">
      <c r="A11" s="289">
        <v>9</v>
      </c>
      <c r="B11" s="290">
        <v>152212614</v>
      </c>
      <c r="C11" s="291" t="s">
        <v>134</v>
      </c>
      <c r="D11" s="292" t="s">
        <v>135</v>
      </c>
      <c r="E11" s="290" t="s">
        <v>136</v>
      </c>
      <c r="F11" s="290" t="s">
        <v>137</v>
      </c>
      <c r="G11" s="290"/>
    </row>
    <row r="12" spans="1:7" ht="24.75" customHeight="1">
      <c r="A12" s="289">
        <v>10</v>
      </c>
      <c r="B12" s="290">
        <v>152212626</v>
      </c>
      <c r="C12" s="291" t="s">
        <v>138</v>
      </c>
      <c r="D12" s="292" t="s">
        <v>139</v>
      </c>
      <c r="E12" s="290" t="s">
        <v>140</v>
      </c>
      <c r="F12" s="290" t="s">
        <v>141</v>
      </c>
      <c r="G12" s="290"/>
    </row>
    <row r="13" spans="1:7" ht="24.75" customHeight="1">
      <c r="A13" s="289">
        <v>11</v>
      </c>
      <c r="B13" s="290">
        <v>152212641</v>
      </c>
      <c r="C13" s="291" t="s">
        <v>142</v>
      </c>
      <c r="D13" s="292" t="s">
        <v>143</v>
      </c>
      <c r="E13" s="290" t="s">
        <v>144</v>
      </c>
      <c r="F13" s="290" t="s">
        <v>133</v>
      </c>
      <c r="G13" s="290"/>
    </row>
    <row r="14" spans="1:7" ht="24.75" customHeight="1">
      <c r="A14" s="289">
        <v>12</v>
      </c>
      <c r="B14" s="294">
        <v>152215527</v>
      </c>
      <c r="C14" s="295" t="s">
        <v>145</v>
      </c>
      <c r="D14" s="296" t="s">
        <v>146</v>
      </c>
      <c r="E14" s="294" t="s">
        <v>147</v>
      </c>
      <c r="F14" s="294" t="s">
        <v>133</v>
      </c>
      <c r="G14" s="294"/>
    </row>
  </sheetData>
  <mergeCells count="1">
    <mergeCell ref="A1:G1"/>
  </mergeCells>
  <pageMargins left="0.42" right="0.36" top="0.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IN DS LOP</vt:lpstr>
      <vt:lpstr>IN DS LOP (2)</vt:lpstr>
      <vt:lpstr>IN DS LOP (3)</vt:lpstr>
      <vt:lpstr>IN DS LOP (4)</vt:lpstr>
      <vt:lpstr>TONGHOP</vt:lpstr>
      <vt:lpstr>Phòng 501_3</vt:lpstr>
      <vt:lpstr>Phòng 502_3</vt:lpstr>
      <vt:lpstr>Phòng 507_3</vt:lpstr>
      <vt:lpstr>Phòng 508_3</vt:lpstr>
      <vt:lpstr>Phòng 609_3</vt:lpstr>
      <vt:lpstr>Phòng 610_3</vt:lpstr>
      <vt:lpstr>Phòng 623_3</vt:lpstr>
      <vt:lpstr>Phòng 501_4</vt:lpstr>
      <vt:lpstr>Phòng 507_4</vt:lpstr>
      <vt:lpstr>Phòng 508_4</vt:lpstr>
      <vt:lpstr>Phòng 609_4</vt:lpstr>
      <vt:lpstr>'DSTHI (3)'!Print_Titles</vt:lpstr>
      <vt:lpstr>'Phòng 501_3'!Print_Titles</vt:lpstr>
      <vt:lpstr>'Phòng 501_4'!Print_Titles</vt:lpstr>
      <vt:lpstr>'Phòng 502_3'!Print_Titles</vt:lpstr>
      <vt:lpstr>'Phòng 507_3'!Print_Titles</vt:lpstr>
      <vt:lpstr>'Phòng 507_4'!Print_Titles</vt:lpstr>
      <vt:lpstr>'Phòng 508_3'!Print_Titles</vt:lpstr>
      <vt:lpstr>'Phòng 508_4'!Print_Titles</vt:lpstr>
      <vt:lpstr>'Phòng 609_3'!Print_Titles</vt:lpstr>
      <vt:lpstr>'Phòng 609_4'!Print_Titles</vt:lpstr>
      <vt:lpstr>'Phòng 610_3'!Print_Titles</vt:lpstr>
      <vt:lpstr>'Phòng 623_3'!Print_Titles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2012-11-08T02:25:09Z</cp:lastPrinted>
  <dcterms:created xsi:type="dcterms:W3CDTF">2009-04-20T08:11:00Z</dcterms:created>
  <dcterms:modified xsi:type="dcterms:W3CDTF">2013-01-02T00:55:36Z</dcterms:modified>
</cp:coreProperties>
</file>