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pt tai chinh" sheetId="1" r:id="rId1"/>
  </sheets>
  <externalReferences>
    <externalReference r:id="rId4"/>
    <externalReference r:id="rId5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SEFAS" localSheetId="0">#REF!</definedName>
    <definedName name="ASEFA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TXL" localSheetId="0">#REF!</definedName>
    <definedName name="GTXL">#REF!</definedName>
    <definedName name="h" localSheetId="0" hidden="1">{"'Sheet1'!$L$16"}</definedName>
    <definedName name="h" hidden="1">{"'Sheet1'!$L$16"}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PUIOÅUPIOÅP" localSheetId="0">#REF!</definedName>
    <definedName name="IUPUIOÅUPIOÅP">#REF!</definedName>
    <definedName name="j356C8" localSheetId="0">#REF!</definedName>
    <definedName name="j356C8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cong" localSheetId="0">#REF!</definedName>
    <definedName name="kcong">#REF!</definedName>
    <definedName name="KKJH" localSheetId="0">#REF!</definedName>
    <definedName name="KKJH">#REF!</definedName>
    <definedName name="lkidfgkdrldfkjgeker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OUIUIYIOPIO" localSheetId="0">#REF!</definedName>
    <definedName name="OUIUIYIOPI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RINT_AREA_MI" localSheetId="0">#REF!</definedName>
    <definedName name="PRINT_AREA_MI">#REF!</definedName>
    <definedName name="_xlnm.Print_Titles" localSheetId="0">'pt tai chinh'!$1:$7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Æ" localSheetId="0">#REF!</definedName>
    <definedName name="QÆ">#REF!</definedName>
    <definedName name="QE" localSheetId="0">#REF!</definedName>
    <definedName name="QE">#REF!</definedName>
    <definedName name="QERTQWT" localSheetId="0">#REF!</definedName>
    <definedName name="QERTQWT">#REF!</definedName>
    <definedName name="SGFD" localSheetId="0" hidden="1">#REF!</definedName>
    <definedName name="SGFD" hidden="1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IOUIGyGF" localSheetId="0">#REF!</definedName>
    <definedName name="UIOUIGyGF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TTTH</author>
    <author>Nguyen Huu Viet</author>
  </authors>
  <commentList>
    <comment ref="B151" authorId="0">
      <text>
        <r>
          <rPr>
            <b/>
            <sz val="8"/>
            <rFont val="Tahoma"/>
            <family val="2"/>
          </rPr>
          <t>1335 15/9/2009</t>
        </r>
      </text>
    </comment>
    <comment ref="B155" authorId="0">
      <text>
        <r>
          <rPr>
            <b/>
            <sz val="8"/>
            <rFont val="Tahoma"/>
            <family val="2"/>
          </rPr>
          <t>k12 ve k13</t>
        </r>
      </text>
    </comment>
    <comment ref="D161" authorId="1">
      <text>
        <r>
          <rPr>
            <b/>
            <sz val="8"/>
            <rFont val="Tahoma"/>
            <family val="2"/>
          </rPr>
          <t>chuyen tu kien truc noi that sang kien truc cong trinh (108-&gt;107) theo QD 1427/QD/DT/DHDT ngay 05/11/2007</t>
        </r>
      </text>
    </comment>
  </commentList>
</comments>
</file>

<file path=xl/sharedStrings.xml><?xml version="1.0" encoding="utf-8"?>
<sst xmlns="http://schemas.openxmlformats.org/spreadsheetml/2006/main" count="425" uniqueCount="240">
  <si>
    <t>GHI CHÚ</t>
  </si>
  <si>
    <t>I</t>
  </si>
  <si>
    <t>TRƯỜNG ĐẠI HỌC DUY TÂN</t>
  </si>
  <si>
    <t>STT</t>
  </si>
  <si>
    <t>MSV</t>
  </si>
  <si>
    <t>LỚP</t>
  </si>
  <si>
    <t>LÃNH ĐẠO KHOA</t>
  </si>
  <si>
    <t xml:space="preserve">MÔN : </t>
  </si>
  <si>
    <t>SỐ TC :</t>
  </si>
  <si>
    <t>MÃ MÔN:</t>
  </si>
  <si>
    <t>HỌC KỲ:</t>
  </si>
  <si>
    <t>LẦN THI:</t>
  </si>
  <si>
    <t>SỐ</t>
  </si>
  <si>
    <t>CHỮ</t>
  </si>
  <si>
    <t>v</t>
  </si>
  <si>
    <t>Huy</t>
  </si>
  <si>
    <t>Khánh</t>
  </si>
  <si>
    <t>Nguyễn Tấn</t>
  </si>
  <si>
    <t>Cường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</si>
  <si>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</si>
  <si>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</si>
  <si>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</si>
  <si>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</si>
  <si>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</si>
  <si>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</si>
  <si>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</si>
  <si>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H</t>
  </si>
  <si>
    <t>L</t>
  </si>
  <si>
    <t>M</t>
  </si>
  <si>
    <t>G</t>
  </si>
  <si>
    <t>F</t>
  </si>
  <si>
    <t>Không</t>
  </si>
  <si>
    <t>Năm</t>
  </si>
  <si>
    <t>Sáu</t>
  </si>
  <si>
    <t>Bảy</t>
  </si>
  <si>
    <t>Tám</t>
  </si>
  <si>
    <t>Chín</t>
  </si>
  <si>
    <t>Bốn Phẩy Chín</t>
  </si>
  <si>
    <t>Năm Phẩy Một</t>
  </si>
  <si>
    <t>Năm Phẩy Hai</t>
  </si>
  <si>
    <t>Năm Phẩy Bốn</t>
  </si>
  <si>
    <t>Năm Phẩy Năm</t>
  </si>
  <si>
    <t>Năm Phẩy Sáu</t>
  </si>
  <si>
    <t>Năm Phẩy Bảy</t>
  </si>
  <si>
    <t>Năm Phẩy Chín</t>
  </si>
  <si>
    <t>Sáu Phẩy Một</t>
  </si>
  <si>
    <t>Sáu  Phẩy Hai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</si>
  <si>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</si>
  <si>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</si>
  <si>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</si>
  <si>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</si>
  <si>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</si>
  <si>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</si>
  <si>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Hai</t>
  </si>
  <si>
    <t>Bảy Phẩy Ba</t>
  </si>
  <si>
    <t>Bảy Phẩy Bốn</t>
  </si>
  <si>
    <t>Bảy Phẩy Năm</t>
  </si>
  <si>
    <t>Bảy  Phẩy Tám</t>
  </si>
  <si>
    <t>Tám Phẩy Một</t>
  </si>
  <si>
    <t>Tám Phẩy Hai</t>
  </si>
  <si>
    <t>Tám Phẩy Ba</t>
  </si>
  <si>
    <t>Tám Phẩy Bốn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</si>
  <si>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</si>
  <si>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</si>
  <si>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</si>
  <si>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</si>
  <si>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</si>
  <si>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</si>
  <si>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</si>
  <si>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</si>
  <si>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</si>
  <si>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</si>
  <si>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BẢNG THỐNG KÊ SỐ LƯỢNG SINH VIÊN :</t>
  </si>
  <si>
    <t>NỘI DUNG</t>
  </si>
  <si>
    <t>SL</t>
  </si>
  <si>
    <t>TỈ LỆ</t>
  </si>
  <si>
    <t>SỐ SV ĐẠT</t>
  </si>
  <si>
    <t>SỐ SV KHÔNG ĐẠT</t>
  </si>
  <si>
    <t>TỔNG CỘNG</t>
  </si>
  <si>
    <t>LẬP BẢNG</t>
  </si>
  <si>
    <t>KIỂM TRA</t>
  </si>
  <si>
    <t>Nguyễn Đắc Thăng</t>
  </si>
  <si>
    <t>Ths.Nguyễn Hữu Phú</t>
  </si>
  <si>
    <t>Hồng Thị Minh</t>
  </si>
  <si>
    <t>Phương</t>
  </si>
  <si>
    <t>T14KKT1</t>
  </si>
  <si>
    <t>Ung Thị Thanh</t>
  </si>
  <si>
    <t>Bình</t>
  </si>
  <si>
    <t>Trần Thị Diểm</t>
  </si>
  <si>
    <t>Châu</t>
  </si>
  <si>
    <t>Nguyễn Thành</t>
  </si>
  <si>
    <t>Chung</t>
  </si>
  <si>
    <t>Đặng Thị</t>
  </si>
  <si>
    <t>Công</t>
  </si>
  <si>
    <t>Nguyễn Xuân</t>
  </si>
  <si>
    <t>Diệu</t>
  </si>
  <si>
    <t>Đức</t>
  </si>
  <si>
    <t>Huỳnh Thị Ngọc</t>
  </si>
  <si>
    <t>Dung</t>
  </si>
  <si>
    <t>Lê Văn</t>
  </si>
  <si>
    <t>Dương</t>
  </si>
  <si>
    <t>Phan Thị Hồng</t>
  </si>
  <si>
    <t>Hà</t>
  </si>
  <si>
    <t>Hồ Vũ Diệu</t>
  </si>
  <si>
    <t>Hằng</t>
  </si>
  <si>
    <t>Lê Thị Mỹ</t>
  </si>
  <si>
    <t>Hạnh</t>
  </si>
  <si>
    <t>Dương Thị Kim</t>
  </si>
  <si>
    <t>Hiền</t>
  </si>
  <si>
    <t>Tăng Thị</t>
  </si>
  <si>
    <t>Hoài</t>
  </si>
  <si>
    <t>Hứa Thị Thanh</t>
  </si>
  <si>
    <t>Hương</t>
  </si>
  <si>
    <t>Phạm Đức</t>
  </si>
  <si>
    <t>Ngô Hồng</t>
  </si>
  <si>
    <t>Trần Bửu</t>
  </si>
  <si>
    <t>Lê Đức Xuân</t>
  </si>
  <si>
    <t>Khoa</t>
  </si>
  <si>
    <t>Nguyễn Thị Ngọc</t>
  </si>
  <si>
    <t>Lan</t>
  </si>
  <si>
    <t>Đỗ Thị Hồng</t>
  </si>
  <si>
    <t>Lang</t>
  </si>
  <si>
    <t>Nguyễn Ngọc Vân</t>
  </si>
  <si>
    <t>Linh</t>
  </si>
  <si>
    <t>Trần Anh</t>
  </si>
  <si>
    <t>Minh</t>
  </si>
  <si>
    <t>Hoàng Thị Hồng</t>
  </si>
  <si>
    <t>Phan Thị Ánh</t>
  </si>
  <si>
    <t>Nga</t>
  </si>
  <si>
    <t>Trần Thị Thanh</t>
  </si>
  <si>
    <t>Lê Thị Thu</t>
  </si>
  <si>
    <t>Ngọc</t>
  </si>
  <si>
    <t>Nguyễn Thị Ánh</t>
  </si>
  <si>
    <t>Nguyệt</t>
  </si>
  <si>
    <t>Trương Thị Hoàng</t>
  </si>
  <si>
    <t>Oanh</t>
  </si>
  <si>
    <t>Hoàng Thị Kim</t>
  </si>
  <si>
    <t>Dương Thị Thúy</t>
  </si>
  <si>
    <t>Phượng</t>
  </si>
  <si>
    <t>Nguyễn Thị Minh</t>
  </si>
  <si>
    <t>Quyên</t>
  </si>
  <si>
    <t>Hoàng Minh</t>
  </si>
  <si>
    <t>Sang</t>
  </si>
  <si>
    <t>Sơn</t>
  </si>
  <si>
    <t>Ngô Thị Thúy</t>
  </si>
  <si>
    <t>Thảo</t>
  </si>
  <si>
    <t>Hoàng Thị</t>
  </si>
  <si>
    <t>Nguyễn Thị</t>
  </si>
  <si>
    <t>Thu</t>
  </si>
  <si>
    <t>Phan Anh</t>
  </si>
  <si>
    <t>Thư</t>
  </si>
  <si>
    <t>Võ Thị Thanh</t>
  </si>
  <si>
    <t>Thúy</t>
  </si>
  <si>
    <t>Lê Thị Như</t>
  </si>
  <si>
    <t>Toan</t>
  </si>
  <si>
    <t>Lê Thị Hồng</t>
  </si>
  <si>
    <t>Trang</t>
  </si>
  <si>
    <t>Phạm Thị Quỳnh</t>
  </si>
  <si>
    <t>Vũ Thị Tuyết</t>
  </si>
  <si>
    <t>Trinh</t>
  </si>
  <si>
    <t>Nguyễn Thị Bích</t>
  </si>
  <si>
    <t>Vân</t>
  </si>
  <si>
    <t>Nguyễn Hồng</t>
  </si>
  <si>
    <t>Vi</t>
  </si>
  <si>
    <t>Bùi Thị</t>
  </si>
  <si>
    <t>Xuê</t>
  </si>
  <si>
    <t>Mai Hoàng</t>
  </si>
  <si>
    <t>Nam</t>
  </si>
  <si>
    <t>Nguyễn Hằng</t>
  </si>
  <si>
    <t>Thao</t>
  </si>
  <si>
    <t>Lê Thị Tường</t>
  </si>
  <si>
    <t>Nguyễn Thị Thu</t>
  </si>
  <si>
    <t>T14KKT2</t>
  </si>
  <si>
    <t>Huỳnh Thanh</t>
  </si>
  <si>
    <t>An</t>
  </si>
  <si>
    <t>Nguyễn Thị Thanh</t>
  </si>
  <si>
    <t>Chấu</t>
  </si>
  <si>
    <t>Trần Văn</t>
  </si>
  <si>
    <t>Vũ Trần Khánh</t>
  </si>
  <si>
    <t>Đoan</t>
  </si>
  <si>
    <t>Nguyễn Thị Kim</t>
  </si>
  <si>
    <t>Hoàng Thị Bích</t>
  </si>
  <si>
    <t>Huỳnh Thị</t>
  </si>
  <si>
    <t>Bùi Thị Bích</t>
  </si>
  <si>
    <t>Trương Thị Thu</t>
  </si>
  <si>
    <t>Trần Sĩ</t>
  </si>
  <si>
    <t>Hiệp</t>
  </si>
  <si>
    <t>Trương Thị</t>
  </si>
  <si>
    <t>Hoa</t>
  </si>
  <si>
    <t>Nguyễn Quốc</t>
  </si>
  <si>
    <t>Hưng</t>
  </si>
  <si>
    <t>Trần Quang</t>
  </si>
  <si>
    <t>Vũ Thị Ngọc</t>
  </si>
  <si>
    <t>Lợi</t>
  </si>
  <si>
    <t>Manh</t>
  </si>
  <si>
    <t>Huỳnh Thị Diễm</t>
  </si>
  <si>
    <t>My</t>
  </si>
  <si>
    <t>Nguyễn Minh</t>
  </si>
  <si>
    <t>Nhân</t>
  </si>
  <si>
    <t>Đỗ Thị</t>
  </si>
  <si>
    <t>Nữ</t>
  </si>
  <si>
    <t>Phan Thị Nhật</t>
  </si>
  <si>
    <t>Phạm Thị Hiền</t>
  </si>
  <si>
    <t>Tâm</t>
  </si>
  <si>
    <t>Phan Thị Phương</t>
  </si>
  <si>
    <t>Huỳnh Thị Thanh</t>
  </si>
  <si>
    <t>Lê Thị Kim</t>
  </si>
  <si>
    <t>Thoa</t>
  </si>
  <si>
    <t>Thương</t>
  </si>
  <si>
    <t>Phạm Thụy Thanh</t>
  </si>
  <si>
    <t>Thủy</t>
  </si>
  <si>
    <t>Toàn</t>
  </si>
  <si>
    <t>Võ Thị Thùy</t>
  </si>
  <si>
    <t>Đỗ Thị Duy</t>
  </si>
  <si>
    <t>Lê Thị Ánh</t>
  </si>
  <si>
    <t>Tuyết</t>
  </si>
  <si>
    <t>Trần Thị</t>
  </si>
  <si>
    <t>Vang</t>
  </si>
  <si>
    <t>Mạc Thị</t>
  </si>
  <si>
    <t>Xoan</t>
  </si>
  <si>
    <t>Hồ Thị Bích</t>
  </si>
  <si>
    <t>Hòa</t>
  </si>
  <si>
    <t>Loan</t>
  </si>
  <si>
    <t>Lê Hà Quỳnh</t>
  </si>
  <si>
    <t>Phạm Nguyễn Kiều</t>
  </si>
  <si>
    <t>Trâm</t>
  </si>
  <si>
    <t>Huỳnh Thị Huyền</t>
  </si>
  <si>
    <t>Lý</t>
  </si>
  <si>
    <t>ht</t>
  </si>
  <si>
    <t>Hà Trình Phương Linh</t>
  </si>
  <si>
    <t>Ths. Nguyễn Phi sơn</t>
  </si>
  <si>
    <t>BẢNG ĐIỂM ĐÁNH GIÁ KẾT QUẢ HỌC TẬP * KHOÁ T14KKT</t>
  </si>
  <si>
    <t>hoãn thi</t>
  </si>
  <si>
    <t>Phân tích tài chính</t>
  </si>
  <si>
    <t>ACC 421</t>
  </si>
  <si>
    <t>Thời gian:  7h00 - Ngày 2/ 01  / 2011</t>
  </si>
  <si>
    <t>Võ Đăng</t>
  </si>
  <si>
    <t>Nguyên</t>
  </si>
  <si>
    <t>C14KCD1</t>
  </si>
  <si>
    <t>dc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</si>
</sst>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0.00_)"/>
    <numFmt numFmtId="181" formatCode="_-* #,##0.00_-;\-* #,##0.00_-;_-* &quot;-&quot;??_-;_-@_-"/>
    <numFmt numFmtId="182" formatCode="&quot;\&quot;#,##0.00;[Red]&quot;\&quot;\-#,##0.00"/>
    <numFmt numFmtId="183" formatCode="&quot;\&quot;#,##0;[Red]&quot;\&quot;\-#,##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"/>
  </numFmts>
  <fonts count="10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sz val="10"/>
      <name val="VNtimes new roman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sz val="8.5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8.5"/>
      <name val="Times New Roman"/>
      <family val="1"/>
    </font>
    <font>
      <sz val="9.5"/>
      <name val="Times New Roman"/>
      <family val="1"/>
    </font>
    <font>
      <b/>
      <sz val="8.5"/>
      <name val="Vn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0" fontId="24" fillId="2" borderId="0">
      <alignment/>
      <protection/>
    </xf>
    <xf numFmtId="0" fontId="25" fillId="2" borderId="0">
      <alignment/>
      <protection/>
    </xf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26" fillId="2" borderId="0">
      <alignment/>
      <protection/>
    </xf>
    <xf numFmtId="0" fontId="27" fillId="0" borderId="0">
      <alignment wrapText="1"/>
      <protection/>
    </xf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87" fillId="2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 applyFill="0" applyBorder="0" applyAlignment="0">
      <protection/>
    </xf>
    <xf numFmtId="172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88" fillId="28" borderId="1" applyNumberFormat="0" applyAlignment="0" applyProtection="0"/>
    <xf numFmtId="0" fontId="8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9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9" fillId="0" borderId="0">
      <alignment/>
      <protection/>
    </xf>
    <xf numFmtId="0" fontId="0" fillId="0" borderId="0" applyFont="0" applyFill="0" applyBorder="0" applyAlignment="0" applyProtection="0"/>
    <xf numFmtId="177" fontId="29" fillId="0" borderId="0">
      <alignment/>
      <protection/>
    </xf>
    <xf numFmtId="0" fontId="0" fillId="0" borderId="0" applyFill="0" applyBorder="0" applyAlignment="0">
      <protection/>
    </xf>
    <xf numFmtId="0" fontId="9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1" fillId="30" borderId="0" applyNumberFormat="0" applyBorder="0" applyAlignment="0" applyProtection="0"/>
    <xf numFmtId="38" fontId="6" fillId="2" borderId="0" applyNumberFormat="0" applyBorder="0" applyAlignment="0" applyProtection="0"/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31" fillId="0" borderId="0" applyProtection="0">
      <alignment/>
    </xf>
    <xf numFmtId="0" fontId="30" fillId="0" borderId="0" applyProtection="0">
      <alignment/>
    </xf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6" fillId="32" borderId="8" applyNumberFormat="0" applyBorder="0" applyAlignment="0" applyProtection="0"/>
    <xf numFmtId="0" fontId="0" fillId="0" borderId="0" applyFill="0" applyBorder="0" applyAlignment="0">
      <protection/>
    </xf>
    <xf numFmtId="0" fontId="96" fillId="0" borderId="9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97" fillId="33" borderId="0" applyNumberFormat="0" applyBorder="0" applyAlignment="0" applyProtection="0"/>
    <xf numFmtId="0" fontId="2" fillId="0" borderId="0">
      <alignment/>
      <protection/>
    </xf>
    <xf numFmtId="37" fontId="34" fillId="0" borderId="0">
      <alignment/>
      <protection/>
    </xf>
    <xf numFmtId="18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34" borderId="10" applyNumberFormat="0" applyFont="0" applyAlignment="0" applyProtection="0"/>
    <xf numFmtId="0" fontId="99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2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36" fillId="0" borderId="0">
      <alignment/>
      <protection/>
    </xf>
    <xf numFmtId="49" fontId="14" fillId="0" borderId="0" applyFill="0" applyBorder="0" applyAlignment="0">
      <protection/>
    </xf>
    <xf numFmtId="0" fontId="0" fillId="0" borderId="0" applyFill="0" applyBorder="0" applyAlignment="0">
      <protection/>
    </xf>
    <xf numFmtId="0" fontId="100" fillId="0" borderId="0" applyNumberFormat="0" applyFill="0" applyBorder="0" applyAlignment="0" applyProtection="0"/>
    <xf numFmtId="0" fontId="101" fillId="0" borderId="13" applyNumberFormat="0" applyFill="0" applyAlignment="0" applyProtection="0"/>
    <xf numFmtId="0" fontId="102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>
      <alignment/>
      <protection/>
    </xf>
    <xf numFmtId="0" fontId="33" fillId="0" borderId="0">
      <alignment/>
      <protection/>
    </xf>
    <xf numFmtId="17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184" fontId="10" fillId="0" borderId="0" applyFont="0" applyFill="0" applyBorder="0" applyAlignment="0" applyProtection="0"/>
    <xf numFmtId="6" fontId="42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>
      <alignment vertical="center"/>
      <protection/>
    </xf>
  </cellStyleXfs>
  <cellXfs count="199">
    <xf numFmtId="0" fontId="0" fillId="0" borderId="0" xfId="0" applyAlignment="1">
      <alignment/>
    </xf>
    <xf numFmtId="0" fontId="47" fillId="0" borderId="0" xfId="104" applyFont="1">
      <alignment/>
      <protection/>
    </xf>
    <xf numFmtId="0" fontId="48" fillId="0" borderId="0" xfId="104" applyFont="1">
      <alignment/>
      <protection/>
    </xf>
    <xf numFmtId="0" fontId="15" fillId="0" borderId="0" xfId="103" applyFont="1" applyAlignment="1">
      <alignment/>
      <protection/>
    </xf>
    <xf numFmtId="0" fontId="103" fillId="0" borderId="14" xfId="0" applyFont="1" applyFill="1" applyBorder="1" applyAlignment="1">
      <alignment/>
    </xf>
    <xf numFmtId="0" fontId="103" fillId="0" borderId="15" xfId="0" applyFont="1" applyFill="1" applyBorder="1" applyAlignment="1">
      <alignment/>
    </xf>
    <xf numFmtId="0" fontId="103" fillId="35" borderId="14" xfId="0" applyFont="1" applyFill="1" applyBorder="1" applyAlignment="1">
      <alignment/>
    </xf>
    <xf numFmtId="0" fontId="103" fillId="35" borderId="15" xfId="0" applyFont="1" applyFill="1" applyBorder="1" applyAlignment="1">
      <alignment/>
    </xf>
    <xf numFmtId="0" fontId="50" fillId="0" borderId="0" xfId="104" applyFont="1" applyAlignment="1">
      <alignment horizontal="left"/>
      <protection/>
    </xf>
    <xf numFmtId="0" fontId="50" fillId="0" borderId="0" xfId="104" applyFont="1">
      <alignment/>
      <protection/>
    </xf>
    <xf numFmtId="0" fontId="2" fillId="0" borderId="0" xfId="104" applyFont="1" applyAlignment="1">
      <alignment horizontal="left"/>
      <protection/>
    </xf>
    <xf numFmtId="49" fontId="13" fillId="36" borderId="8" xfId="104" applyNumberFormat="1" applyFont="1" applyFill="1" applyBorder="1" applyAlignment="1">
      <alignment horizontal="center" wrapText="1"/>
      <protection/>
    </xf>
    <xf numFmtId="0" fontId="13" fillId="36" borderId="8" xfId="104" applyFont="1" applyFill="1" applyBorder="1" applyAlignment="1">
      <alignment horizontal="center" wrapText="1"/>
      <protection/>
    </xf>
    <xf numFmtId="0" fontId="16" fillId="36" borderId="8" xfId="104" applyFont="1" applyFill="1" applyBorder="1" applyAlignment="1">
      <alignment horizontal="center" wrapText="1"/>
      <protection/>
    </xf>
    <xf numFmtId="0" fontId="52" fillId="36" borderId="8" xfId="104" applyFont="1" applyFill="1" applyBorder="1" applyAlignment="1">
      <alignment horizontal="center" wrapText="1"/>
      <protection/>
    </xf>
    <xf numFmtId="0" fontId="53" fillId="36" borderId="8" xfId="104" applyFont="1" applyFill="1" applyBorder="1" applyAlignment="1">
      <alignment horizontal="center" wrapText="1"/>
      <protection/>
    </xf>
    <xf numFmtId="0" fontId="44" fillId="0" borderId="0" xfId="104" applyFont="1" applyAlignment="1">
      <alignment horizontal="left"/>
      <protection/>
    </xf>
    <xf numFmtId="186" fontId="54" fillId="0" borderId="16" xfId="106" applyNumberFormat="1" applyFont="1" applyFill="1" applyBorder="1" applyAlignment="1">
      <alignment horizontal="center" wrapText="1"/>
      <protection/>
    </xf>
    <xf numFmtId="186" fontId="5" fillId="0" borderId="16" xfId="104" applyNumberFormat="1" applyFont="1" applyBorder="1" applyAlignment="1">
      <alignment horizontal="center"/>
      <protection/>
    </xf>
    <xf numFmtId="0" fontId="56" fillId="0" borderId="16" xfId="104" applyFont="1" applyBorder="1" applyAlignment="1">
      <alignment horizontal="left"/>
      <protection/>
    </xf>
    <xf numFmtId="0" fontId="46" fillId="0" borderId="16" xfId="108" applyFont="1" applyFill="1" applyBorder="1" applyAlignment="1">
      <alignment horizontal="left"/>
      <protection/>
    </xf>
    <xf numFmtId="0" fontId="2" fillId="0" borderId="0" xfId="104" applyFont="1" applyAlignment="1">
      <alignment/>
      <protection/>
    </xf>
    <xf numFmtId="0" fontId="2" fillId="37" borderId="0" xfId="104" applyFont="1" applyFill="1" applyAlignment="1">
      <alignment/>
      <protection/>
    </xf>
    <xf numFmtId="186" fontId="54" fillId="0" borderId="17" xfId="106" applyNumberFormat="1" applyFont="1" applyFill="1" applyBorder="1" applyAlignment="1">
      <alignment horizontal="center" wrapText="1"/>
      <protection/>
    </xf>
    <xf numFmtId="186" fontId="5" fillId="0" borderId="17" xfId="104" applyNumberFormat="1" applyFont="1" applyBorder="1" applyAlignment="1">
      <alignment horizontal="center"/>
      <protection/>
    </xf>
    <xf numFmtId="0" fontId="56" fillId="0" borderId="17" xfId="104" applyFont="1" applyBorder="1" applyAlignment="1">
      <alignment horizontal="left"/>
      <protection/>
    </xf>
    <xf numFmtId="0" fontId="46" fillId="0" borderId="17" xfId="108" applyFont="1" applyFill="1" applyBorder="1" applyAlignment="1">
      <alignment horizontal="left"/>
      <protection/>
    </xf>
    <xf numFmtId="0" fontId="57" fillId="0" borderId="0" xfId="104" applyFont="1" applyFill="1" applyAlignment="1">
      <alignment horizontal="center"/>
      <protection/>
    </xf>
    <xf numFmtId="0" fontId="57" fillId="0" borderId="0" xfId="104" applyFont="1" applyFill="1" applyBorder="1" applyAlignment="1">
      <alignment horizontal="center"/>
      <protection/>
    </xf>
    <xf numFmtId="0" fontId="57" fillId="0" borderId="0" xfId="104" applyFont="1" applyFill="1" applyBorder="1" applyAlignment="1">
      <alignment horizontal="left"/>
      <protection/>
    </xf>
    <xf numFmtId="186" fontId="54" fillId="0" borderId="18" xfId="106" applyNumberFormat="1" applyFont="1" applyFill="1" applyBorder="1" applyAlignment="1">
      <alignment horizontal="center" wrapText="1"/>
      <protection/>
    </xf>
    <xf numFmtId="186" fontId="5" fillId="0" borderId="18" xfId="104" applyNumberFormat="1" applyFont="1" applyBorder="1" applyAlignment="1">
      <alignment horizontal="center"/>
      <protection/>
    </xf>
    <xf numFmtId="0" fontId="56" fillId="0" borderId="18" xfId="104" applyFont="1" applyBorder="1" applyAlignment="1">
      <alignment horizontal="left"/>
      <protection/>
    </xf>
    <xf numFmtId="0" fontId="46" fillId="0" borderId="18" xfId="108" applyFont="1" applyFill="1" applyBorder="1" applyAlignment="1">
      <alignment horizontal="left"/>
      <protection/>
    </xf>
    <xf numFmtId="0" fontId="2" fillId="0" borderId="19" xfId="104" applyNumberFormat="1" applyFont="1" applyFill="1" applyBorder="1" applyAlignment="1" applyProtection="1">
      <alignment horizontal="center" wrapText="1"/>
      <protection/>
    </xf>
    <xf numFmtId="0" fontId="2" fillId="0" borderId="20" xfId="104" applyNumberFormat="1" applyFont="1" applyFill="1" applyBorder="1" applyAlignment="1" applyProtection="1">
      <alignment horizontal="left" wrapText="1"/>
      <protection/>
    </xf>
    <xf numFmtId="0" fontId="2" fillId="0" borderId="21" xfId="104" applyNumberFormat="1" applyFont="1" applyFill="1" applyBorder="1" applyAlignment="1" applyProtection="1">
      <alignment horizontal="left" wrapText="1"/>
      <protection/>
    </xf>
    <xf numFmtId="0" fontId="58" fillId="0" borderId="19" xfId="104" applyFont="1" applyBorder="1" applyAlignment="1">
      <alignment horizontal="center"/>
      <protection/>
    </xf>
    <xf numFmtId="186" fontId="59" fillId="0" borderId="19" xfId="106" applyNumberFormat="1" applyFont="1" applyFill="1" applyBorder="1" applyAlignment="1">
      <alignment horizontal="center" wrapText="1"/>
      <protection/>
    </xf>
    <xf numFmtId="186" fontId="18" fillId="0" borderId="19" xfId="104" applyNumberFormat="1" applyFont="1" applyBorder="1" applyAlignment="1">
      <alignment horizontal="center"/>
      <protection/>
    </xf>
    <xf numFmtId="186" fontId="5" fillId="0" borderId="19" xfId="104" applyNumberFormat="1" applyFont="1" applyBorder="1" applyAlignment="1">
      <alignment horizontal="center"/>
      <protection/>
    </xf>
    <xf numFmtId="0" fontId="9" fillId="0" borderId="19" xfId="104" applyFont="1" applyBorder="1" applyAlignment="1">
      <alignment horizontal="left"/>
      <protection/>
    </xf>
    <xf numFmtId="0" fontId="51" fillId="0" borderId="19" xfId="104" applyFont="1" applyBorder="1" applyAlignment="1">
      <alignment horizontal="center"/>
      <protection/>
    </xf>
    <xf numFmtId="0" fontId="2" fillId="0" borderId="18" xfId="104" applyNumberFormat="1" applyFont="1" applyFill="1" applyBorder="1" applyAlignment="1" applyProtection="1">
      <alignment horizontal="center" wrapText="1"/>
      <protection/>
    </xf>
    <xf numFmtId="0" fontId="2" fillId="0" borderId="22" xfId="104" applyNumberFormat="1" applyFont="1" applyFill="1" applyBorder="1" applyAlignment="1" applyProtection="1">
      <alignment horizontal="left" wrapText="1"/>
      <protection/>
    </xf>
    <xf numFmtId="0" fontId="2" fillId="0" borderId="23" xfId="104" applyNumberFormat="1" applyFont="1" applyFill="1" applyBorder="1" applyAlignment="1" applyProtection="1">
      <alignment horizontal="left" wrapText="1"/>
      <protection/>
    </xf>
    <xf numFmtId="0" fontId="58" fillId="0" borderId="18" xfId="104" applyFont="1" applyBorder="1" applyAlignment="1">
      <alignment horizontal="center"/>
      <protection/>
    </xf>
    <xf numFmtId="186" fontId="59" fillId="0" borderId="18" xfId="106" applyNumberFormat="1" applyFont="1" applyFill="1" applyBorder="1" applyAlignment="1">
      <alignment horizontal="center" wrapText="1"/>
      <protection/>
    </xf>
    <xf numFmtId="186" fontId="18" fillId="0" borderId="18" xfId="104" applyNumberFormat="1" applyFont="1" applyBorder="1" applyAlignment="1">
      <alignment horizontal="center"/>
      <protection/>
    </xf>
    <xf numFmtId="0" fontId="9" fillId="0" borderId="18" xfId="104" applyFont="1" applyBorder="1" applyAlignment="1">
      <alignment horizontal="left"/>
      <protection/>
    </xf>
    <xf numFmtId="0" fontId="51" fillId="0" borderId="18" xfId="104" applyFont="1" applyBorder="1" applyAlignment="1">
      <alignment horizontal="center"/>
      <protection/>
    </xf>
    <xf numFmtId="0" fontId="98" fillId="0" borderId="0" xfId="104">
      <alignment/>
      <protection/>
    </xf>
    <xf numFmtId="0" fontId="2" fillId="0" borderId="0" xfId="104" applyFont="1">
      <alignment/>
      <protection/>
    </xf>
    <xf numFmtId="0" fontId="2" fillId="0" borderId="0" xfId="104" applyFont="1" applyAlignment="1">
      <alignment horizontal="center"/>
      <protection/>
    </xf>
    <xf numFmtId="0" fontId="2" fillId="0" borderId="0" xfId="104" applyFont="1" applyBorder="1">
      <alignment/>
      <protection/>
    </xf>
    <xf numFmtId="0" fontId="2" fillId="0" borderId="0" xfId="104" applyFont="1" applyBorder="1" applyAlignment="1">
      <alignment horizontal="left"/>
      <protection/>
    </xf>
    <xf numFmtId="0" fontId="5" fillId="0" borderId="0" xfId="104" applyFont="1" applyAlignment="1">
      <alignment horizontal="center"/>
      <protection/>
    </xf>
    <xf numFmtId="0" fontId="9" fillId="0" borderId="0" xfId="104" applyFont="1">
      <alignment/>
      <protection/>
    </xf>
    <xf numFmtId="0" fontId="5" fillId="0" borderId="0" xfId="104" applyFont="1">
      <alignment/>
      <protection/>
    </xf>
    <xf numFmtId="0" fontId="9" fillId="0" borderId="0" xfId="104" applyFont="1" applyBorder="1" applyAlignment="1">
      <alignment horizontal="center"/>
      <protection/>
    </xf>
    <xf numFmtId="0" fontId="9" fillId="0" borderId="0" xfId="104" applyFont="1" applyAlignment="1">
      <alignment horizontal="center"/>
      <protection/>
    </xf>
    <xf numFmtId="0" fontId="19" fillId="0" borderId="0" xfId="104" applyFont="1" applyAlignment="1">
      <alignment horizontal="center"/>
      <protection/>
    </xf>
    <xf numFmtId="0" fontId="17" fillId="0" borderId="8" xfId="104" applyFont="1" applyBorder="1" applyAlignment="1">
      <alignment horizontal="center"/>
      <protection/>
    </xf>
    <xf numFmtId="0" fontId="17" fillId="0" borderId="8" xfId="104" applyFont="1" applyBorder="1">
      <alignment/>
      <protection/>
    </xf>
    <xf numFmtId="10" fontId="17" fillId="0" borderId="8" xfId="104" applyNumberFormat="1" applyFont="1" applyBorder="1" applyAlignment="1">
      <alignment horizontal="center"/>
      <protection/>
    </xf>
    <xf numFmtId="9" fontId="17" fillId="0" borderId="8" xfId="104" applyNumberFormat="1" applyFont="1" applyBorder="1" applyAlignment="1">
      <alignment horizontal="center"/>
      <protection/>
    </xf>
    <xf numFmtId="0" fontId="60" fillId="0" borderId="0" xfId="104" applyFont="1">
      <alignment/>
      <protection/>
    </xf>
    <xf numFmtId="0" fontId="4" fillId="0" borderId="0" xfId="104" applyFont="1">
      <alignment/>
      <protection/>
    </xf>
    <xf numFmtId="0" fontId="12" fillId="0" borderId="0" xfId="104" applyFont="1">
      <alignment/>
      <protection/>
    </xf>
    <xf numFmtId="0" fontId="12" fillId="0" borderId="0" xfId="104" applyFont="1" applyBorder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61" fillId="0" borderId="0" xfId="104" applyFont="1" applyAlignment="1">
      <alignment horizontal="center"/>
      <protection/>
    </xf>
    <xf numFmtId="0" fontId="60" fillId="0" borderId="0" xfId="104" applyFont="1" applyAlignment="1">
      <alignment horizontal="center"/>
      <protection/>
    </xf>
    <xf numFmtId="0" fontId="60" fillId="0" borderId="0" xfId="104" applyFont="1" applyAlignment="1">
      <alignment horizontal="left"/>
      <protection/>
    </xf>
    <xf numFmtId="0" fontId="60" fillId="0" borderId="0" xfId="104" applyFont="1" applyBorder="1" applyAlignment="1">
      <alignment horizontal="left"/>
      <protection/>
    </xf>
    <xf numFmtId="0" fontId="12" fillId="0" borderId="0" xfId="104" applyFont="1" applyBorder="1" applyAlignment="1">
      <alignment horizontal="left"/>
      <protection/>
    </xf>
    <xf numFmtId="0" fontId="61" fillId="0" borderId="0" xfId="104" applyFont="1" applyAlignment="1">
      <alignment horizontal="left"/>
      <protection/>
    </xf>
    <xf numFmtId="0" fontId="62" fillId="0" borderId="0" xfId="107" applyFont="1" applyAlignment="1">
      <alignment horizontal="left"/>
      <protection/>
    </xf>
    <xf numFmtId="0" fontId="12" fillId="0" borderId="0" xfId="104" applyFont="1" applyAlignment="1">
      <alignment horizontal="left"/>
      <protection/>
    </xf>
    <xf numFmtId="0" fontId="4" fillId="0" borderId="0" xfId="104" applyFont="1" applyAlignment="1">
      <alignment horizontal="left"/>
      <protection/>
    </xf>
    <xf numFmtId="0" fontId="4" fillId="0" borderId="0" xfId="104" applyFont="1" applyBorder="1" applyAlignment="1">
      <alignment horizontal="left"/>
      <protection/>
    </xf>
    <xf numFmtId="0" fontId="55" fillId="0" borderId="17" xfId="0" applyFont="1" applyBorder="1" applyAlignment="1">
      <alignment horizontal="center"/>
    </xf>
    <xf numFmtId="0" fontId="5" fillId="0" borderId="24" xfId="104" applyNumberFormat="1" applyFont="1" applyBorder="1" applyAlignment="1">
      <alignment horizontal="center"/>
      <protection/>
    </xf>
    <xf numFmtId="0" fontId="5" fillId="0" borderId="25" xfId="104" applyNumberFormat="1" applyFont="1" applyBorder="1">
      <alignment/>
      <protection/>
    </xf>
    <xf numFmtId="0" fontId="17" fillId="0" borderId="26" xfId="103" applyFont="1" applyFill="1" applyBorder="1" applyAlignment="1">
      <alignment horizontal="left"/>
      <protection/>
    </xf>
    <xf numFmtId="0" fontId="45" fillId="0" borderId="24" xfId="104" applyFont="1" applyBorder="1" applyAlignment="1">
      <alignment horizontal="center"/>
      <protection/>
    </xf>
    <xf numFmtId="186" fontId="54" fillId="0" borderId="24" xfId="106" applyNumberFormat="1" applyFont="1" applyFill="1" applyBorder="1" applyAlignment="1">
      <alignment horizontal="center" wrapText="1"/>
      <protection/>
    </xf>
    <xf numFmtId="186" fontId="55" fillId="0" borderId="24" xfId="104" applyNumberFormat="1" applyFont="1" applyBorder="1" applyAlignment="1">
      <alignment horizontal="center"/>
      <protection/>
    </xf>
    <xf numFmtId="186" fontId="5" fillId="0" borderId="24" xfId="104" applyNumberFormat="1" applyFont="1" applyBorder="1" applyAlignment="1">
      <alignment horizontal="center"/>
      <protection/>
    </xf>
    <xf numFmtId="0" fontId="56" fillId="0" borderId="24" xfId="104" applyFont="1" applyBorder="1" applyAlignment="1">
      <alignment horizontal="left"/>
      <protection/>
    </xf>
    <xf numFmtId="0" fontId="46" fillId="0" borderId="24" xfId="108" applyFont="1" applyFill="1" applyBorder="1" applyAlignment="1">
      <alignment horizontal="left"/>
      <protection/>
    </xf>
    <xf numFmtId="0" fontId="63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5" fillId="0" borderId="0" xfId="104" applyFont="1" applyBorder="1" applyAlignment="1">
      <alignment horizontal="center" vertical="center" wrapText="1"/>
      <protection/>
    </xf>
    <xf numFmtId="0" fontId="46" fillId="0" borderId="0" xfId="108" applyFont="1" applyFill="1" applyBorder="1" applyAlignment="1">
      <alignment horizontal="left"/>
      <protection/>
    </xf>
    <xf numFmtId="0" fontId="51" fillId="0" borderId="0" xfId="104" applyFont="1" applyBorder="1" applyAlignment="1">
      <alignment horizontal="center"/>
      <protection/>
    </xf>
    <xf numFmtId="0" fontId="64" fillId="0" borderId="17" xfId="108" applyFont="1" applyFill="1" applyBorder="1" applyAlignment="1">
      <alignment horizontal="center"/>
      <protection/>
    </xf>
    <xf numFmtId="0" fontId="64" fillId="0" borderId="18" xfId="108" applyFont="1" applyFill="1" applyBorder="1" applyAlignment="1">
      <alignment horizontal="center"/>
      <protection/>
    </xf>
    <xf numFmtId="0" fontId="55" fillId="0" borderId="16" xfId="104" applyFont="1" applyBorder="1" applyAlignment="1">
      <alignment horizontal="center"/>
      <protection/>
    </xf>
    <xf numFmtId="0" fontId="55" fillId="0" borderId="17" xfId="104" applyFont="1" applyBorder="1" applyAlignment="1">
      <alignment horizontal="center"/>
      <protection/>
    </xf>
    <xf numFmtId="0" fontId="55" fillId="0" borderId="18" xfId="104" applyFont="1" applyBorder="1" applyAlignment="1">
      <alignment horizontal="center"/>
      <protection/>
    </xf>
    <xf numFmtId="0" fontId="104" fillId="0" borderId="17" xfId="0" applyFont="1" applyBorder="1" applyAlignment="1">
      <alignment horizontal="center"/>
    </xf>
    <xf numFmtId="0" fontId="104" fillId="35" borderId="17" xfId="0" applyFont="1" applyFill="1" applyBorder="1" applyAlignment="1">
      <alignment horizontal="center"/>
    </xf>
    <xf numFmtId="164" fontId="65" fillId="0" borderId="18" xfId="0" applyNumberFormat="1" applyFont="1" applyBorder="1" applyAlignment="1">
      <alignment horizontal="center"/>
    </xf>
    <xf numFmtId="0" fontId="5" fillId="0" borderId="17" xfId="108" applyFont="1" applyFill="1" applyBorder="1" applyAlignment="1">
      <alignment horizontal="center"/>
      <protection/>
    </xf>
    <xf numFmtId="0" fontId="55" fillId="0" borderId="19" xfId="104" applyFont="1" applyBorder="1" applyAlignment="1">
      <alignment horizontal="center"/>
      <protection/>
    </xf>
    <xf numFmtId="0" fontId="55" fillId="0" borderId="19" xfId="0" applyFont="1" applyBorder="1" applyAlignment="1">
      <alignment horizontal="center"/>
    </xf>
    <xf numFmtId="186" fontId="54" fillId="0" borderId="19" xfId="106" applyNumberFormat="1" applyFont="1" applyFill="1" applyBorder="1" applyAlignment="1">
      <alignment horizontal="center" wrapText="1"/>
      <protection/>
    </xf>
    <xf numFmtId="0" fontId="64" fillId="0" borderId="19" xfId="108" applyFont="1" applyFill="1" applyBorder="1" applyAlignment="1">
      <alignment horizontal="center"/>
      <protection/>
    </xf>
    <xf numFmtId="0" fontId="56" fillId="0" borderId="19" xfId="104" applyFont="1" applyBorder="1" applyAlignment="1">
      <alignment horizontal="left"/>
      <protection/>
    </xf>
    <xf numFmtId="0" fontId="46" fillId="0" borderId="19" xfId="108" applyFont="1" applyFill="1" applyBorder="1" applyAlignment="1">
      <alignment horizontal="left"/>
      <protection/>
    </xf>
    <xf numFmtId="0" fontId="64" fillId="0" borderId="19" xfId="104" applyNumberFormat="1" applyFont="1" applyBorder="1" applyAlignment="1">
      <alignment horizontal="center"/>
      <protection/>
    </xf>
    <xf numFmtId="0" fontId="64" fillId="0" borderId="20" xfId="104" applyNumberFormat="1" applyFont="1" applyBorder="1">
      <alignment/>
      <protection/>
    </xf>
    <xf numFmtId="0" fontId="64" fillId="0" borderId="15" xfId="104" applyFont="1" applyBorder="1">
      <alignment/>
      <protection/>
    </xf>
    <xf numFmtId="0" fontId="66" fillId="0" borderId="19" xfId="104" applyFont="1" applyBorder="1" applyAlignment="1">
      <alignment horizontal="center"/>
      <protection/>
    </xf>
    <xf numFmtId="0" fontId="64" fillId="0" borderId="17" xfId="104" applyNumberFormat="1" applyFont="1" applyBorder="1" applyAlignment="1">
      <alignment horizontal="center"/>
      <protection/>
    </xf>
    <xf numFmtId="0" fontId="64" fillId="0" borderId="14" xfId="104" applyNumberFormat="1" applyFont="1" applyBorder="1">
      <alignment/>
      <protection/>
    </xf>
    <xf numFmtId="0" fontId="64" fillId="0" borderId="21" xfId="104" applyFont="1" applyBorder="1">
      <alignment/>
      <protection/>
    </xf>
    <xf numFmtId="0" fontId="66" fillId="0" borderId="17" xfId="104" applyFont="1" applyBorder="1" applyAlignment="1">
      <alignment horizontal="center"/>
      <protection/>
    </xf>
    <xf numFmtId="0" fontId="66" fillId="0" borderId="27" xfId="104" applyFont="1" applyBorder="1" applyAlignment="1">
      <alignment horizontal="center"/>
      <protection/>
    </xf>
    <xf numFmtId="0" fontId="64" fillId="0" borderId="27" xfId="104" applyNumberFormat="1" applyFont="1" applyBorder="1" applyAlignment="1">
      <alignment horizontal="center"/>
      <protection/>
    </xf>
    <xf numFmtId="0" fontId="64" fillId="0" borderId="28" xfId="104" applyNumberFormat="1" applyFont="1" applyBorder="1">
      <alignment/>
      <protection/>
    </xf>
    <xf numFmtId="0" fontId="46" fillId="0" borderId="0" xfId="108" applyFont="1" applyFill="1" applyBorder="1" applyAlignment="1">
      <alignment horizontal="center"/>
      <protection/>
    </xf>
    <xf numFmtId="186" fontId="59" fillId="0" borderId="16" xfId="106" applyNumberFormat="1" applyFont="1" applyFill="1" applyBorder="1" applyAlignment="1">
      <alignment horizontal="center" wrapText="1"/>
      <protection/>
    </xf>
    <xf numFmtId="186" fontId="59" fillId="0" borderId="17" xfId="106" applyNumberFormat="1" applyFont="1" applyFill="1" applyBorder="1" applyAlignment="1">
      <alignment horizontal="center" wrapText="1"/>
      <protection/>
    </xf>
    <xf numFmtId="0" fontId="5" fillId="0" borderId="18" xfId="108" applyFont="1" applyFill="1" applyBorder="1" applyAlignment="1">
      <alignment horizontal="center"/>
      <protection/>
    </xf>
    <xf numFmtId="0" fontId="104" fillId="0" borderId="19" xfId="0" applyFont="1" applyBorder="1" applyAlignment="1">
      <alignment horizontal="center"/>
    </xf>
    <xf numFmtId="0" fontId="103" fillId="0" borderId="20" xfId="0" applyFont="1" applyFill="1" applyBorder="1" applyAlignment="1">
      <alignment/>
    </xf>
    <xf numFmtId="0" fontId="103" fillId="0" borderId="21" xfId="0" applyFont="1" applyFill="1" applyBorder="1" applyAlignment="1">
      <alignment/>
    </xf>
    <xf numFmtId="0" fontId="64" fillId="0" borderId="18" xfId="104" applyNumberFormat="1" applyFont="1" applyBorder="1" applyAlignment="1">
      <alignment horizontal="center"/>
      <protection/>
    </xf>
    <xf numFmtId="0" fontId="64" fillId="0" borderId="22" xfId="104" applyNumberFormat="1" applyFont="1" applyBorder="1">
      <alignment/>
      <protection/>
    </xf>
    <xf numFmtId="0" fontId="64" fillId="0" borderId="23" xfId="104" applyFont="1" applyBorder="1">
      <alignment/>
      <protection/>
    </xf>
    <xf numFmtId="0" fontId="66" fillId="0" borderId="18" xfId="104" applyFont="1" applyBorder="1" applyAlignment="1">
      <alignment horizontal="center"/>
      <protection/>
    </xf>
    <xf numFmtId="0" fontId="103" fillId="35" borderId="17" xfId="104" applyFont="1" applyFill="1" applyBorder="1" applyAlignment="1">
      <alignment horizontal="center"/>
      <protection/>
    </xf>
    <xf numFmtId="0" fontId="103" fillId="0" borderId="17" xfId="109" applyFont="1" applyFill="1" applyBorder="1" applyAlignment="1">
      <alignment horizontal="center"/>
      <protection/>
    </xf>
    <xf numFmtId="0" fontId="103" fillId="35" borderId="17" xfId="109" applyNumberFormat="1" applyFont="1" applyFill="1" applyBorder="1" applyAlignment="1" applyProtection="1">
      <alignment horizontal="center" wrapText="1"/>
      <protection/>
    </xf>
    <xf numFmtId="0" fontId="103" fillId="35" borderId="14" xfId="109" applyNumberFormat="1" applyFont="1" applyFill="1" applyBorder="1" applyAlignment="1" applyProtection="1">
      <alignment horizontal="left" wrapText="1"/>
      <protection/>
    </xf>
    <xf numFmtId="0" fontId="103" fillId="0" borderId="17" xfId="109" applyNumberFormat="1" applyFont="1" applyFill="1" applyBorder="1" applyAlignment="1" applyProtection="1">
      <alignment horizontal="center" wrapText="1"/>
      <protection/>
    </xf>
    <xf numFmtId="0" fontId="103" fillId="0" borderId="14" xfId="109" applyNumberFormat="1" applyFont="1" applyFill="1" applyBorder="1" applyAlignment="1" applyProtection="1">
      <alignment horizontal="left" wrapText="1"/>
      <protection/>
    </xf>
    <xf numFmtId="0" fontId="103" fillId="0" borderId="17" xfId="104" applyFont="1" applyBorder="1" applyAlignment="1">
      <alignment horizontal="center"/>
      <protection/>
    </xf>
    <xf numFmtId="0" fontId="103" fillId="0" borderId="14" xfId="109" applyFont="1" applyFill="1" applyBorder="1" applyAlignment="1">
      <alignment/>
      <protection/>
    </xf>
    <xf numFmtId="0" fontId="2" fillId="0" borderId="17" xfId="104" applyNumberFormat="1" applyFont="1" applyBorder="1" applyAlignment="1">
      <alignment horizontal="center"/>
      <protection/>
    </xf>
    <xf numFmtId="0" fontId="2" fillId="0" borderId="14" xfId="104" applyNumberFormat="1" applyFont="1" applyBorder="1">
      <alignment/>
      <protection/>
    </xf>
    <xf numFmtId="0" fontId="5" fillId="0" borderId="19" xfId="108" applyFont="1" applyFill="1" applyBorder="1" applyAlignment="1">
      <alignment horizontal="center"/>
      <protection/>
    </xf>
    <xf numFmtId="0" fontId="2" fillId="0" borderId="17" xfId="104" applyFont="1" applyBorder="1">
      <alignment/>
      <protection/>
    </xf>
    <xf numFmtId="0" fontId="2" fillId="0" borderId="18" xfId="104" applyFont="1" applyBorder="1">
      <alignment/>
      <protection/>
    </xf>
    <xf numFmtId="0" fontId="2" fillId="0" borderId="18" xfId="104" applyNumberFormat="1" applyFont="1" applyBorder="1" applyAlignment="1">
      <alignment horizontal="center"/>
      <protection/>
    </xf>
    <xf numFmtId="0" fontId="2" fillId="0" borderId="22" xfId="104" applyNumberFormat="1" applyFont="1" applyBorder="1">
      <alignment/>
      <protection/>
    </xf>
    <xf numFmtId="0" fontId="16" fillId="0" borderId="0" xfId="104" applyFont="1" applyAlignment="1">
      <alignment horizontal="center"/>
      <protection/>
    </xf>
    <xf numFmtId="0" fontId="103" fillId="0" borderId="15" xfId="109" applyNumberFormat="1" applyFont="1" applyFill="1" applyBorder="1" applyAlignment="1" applyProtection="1">
      <alignment horizontal="left" wrapText="1"/>
      <protection/>
    </xf>
    <xf numFmtId="0" fontId="103" fillId="35" borderId="15" xfId="109" applyNumberFormat="1" applyFont="1" applyFill="1" applyBorder="1" applyAlignment="1" applyProtection="1">
      <alignment horizontal="left" wrapText="1"/>
      <protection/>
    </xf>
    <xf numFmtId="0" fontId="103" fillId="0" borderId="15" xfId="109" applyFont="1" applyFill="1" applyBorder="1" applyAlignment="1">
      <alignment/>
      <protection/>
    </xf>
    <xf numFmtId="0" fontId="2" fillId="0" borderId="15" xfId="104" applyFont="1" applyBorder="1">
      <alignment/>
      <protection/>
    </xf>
    <xf numFmtId="0" fontId="2" fillId="0" borderId="23" xfId="104" applyFont="1" applyBorder="1">
      <alignment/>
      <protection/>
    </xf>
    <xf numFmtId="0" fontId="5" fillId="0" borderId="0" xfId="104" applyFont="1" applyAlignment="1">
      <alignment horizontal="left"/>
      <protection/>
    </xf>
    <xf numFmtId="0" fontId="5" fillId="0" borderId="0" xfId="104" applyFont="1" applyBorder="1" applyAlignment="1">
      <alignment horizontal="left"/>
      <protection/>
    </xf>
    <xf numFmtId="0" fontId="5" fillId="0" borderId="29" xfId="104" applyFont="1" applyBorder="1" applyAlignment="1">
      <alignment horizontal="center" vertical="center" wrapText="1"/>
      <protection/>
    </xf>
    <xf numFmtId="0" fontId="5" fillId="0" borderId="30" xfId="104" applyFont="1" applyBorder="1" applyAlignment="1">
      <alignment horizontal="center" vertical="center" wrapText="1"/>
      <protection/>
    </xf>
    <xf numFmtId="0" fontId="5" fillId="0" borderId="24" xfId="104" applyFont="1" applyBorder="1" applyAlignment="1">
      <alignment horizontal="center" vertical="center" wrapText="1"/>
      <protection/>
    </xf>
    <xf numFmtId="0" fontId="45" fillId="0" borderId="16" xfId="104" applyFont="1" applyBorder="1" applyAlignment="1">
      <alignment horizontal="center" vertical="center" wrapText="1"/>
      <protection/>
    </xf>
    <xf numFmtId="0" fontId="45" fillId="0" borderId="17" xfId="104" applyFont="1" applyBorder="1" applyAlignment="1">
      <alignment horizontal="center" vertical="center" wrapText="1"/>
      <protection/>
    </xf>
    <xf numFmtId="0" fontId="45" fillId="0" borderId="18" xfId="104" applyFont="1" applyBorder="1" applyAlignment="1">
      <alignment horizontal="center" vertical="center" wrapText="1"/>
      <protection/>
    </xf>
    <xf numFmtId="0" fontId="5" fillId="0" borderId="16" xfId="104" applyFont="1" applyBorder="1" applyAlignment="1">
      <alignment horizontal="center" vertical="center" wrapText="1"/>
      <protection/>
    </xf>
    <xf numFmtId="0" fontId="5" fillId="0" borderId="17" xfId="104" applyFont="1" applyBorder="1" applyAlignment="1">
      <alignment horizontal="center" vertical="center" wrapText="1"/>
      <protection/>
    </xf>
    <xf numFmtId="0" fontId="5" fillId="0" borderId="18" xfId="104" applyFont="1" applyBorder="1" applyAlignment="1">
      <alignment horizontal="center" vertical="center" wrapText="1"/>
      <protection/>
    </xf>
    <xf numFmtId="0" fontId="17" fillId="0" borderId="31" xfId="104" applyFont="1" applyBorder="1" applyAlignment="1">
      <alignment horizontal="center" vertical="center" wrapText="1"/>
      <protection/>
    </xf>
    <xf numFmtId="0" fontId="17" fillId="0" borderId="32" xfId="104" applyFont="1" applyBorder="1" applyAlignment="1">
      <alignment horizontal="center" vertical="center" wrapText="1"/>
      <protection/>
    </xf>
    <xf numFmtId="0" fontId="17" fillId="0" borderId="14" xfId="104" applyFont="1" applyBorder="1" applyAlignment="1">
      <alignment horizontal="center" vertical="center" wrapText="1"/>
      <protection/>
    </xf>
    <xf numFmtId="0" fontId="17" fillId="0" borderId="15" xfId="104" applyFont="1" applyBorder="1" applyAlignment="1">
      <alignment horizontal="center" vertical="center" wrapText="1"/>
      <protection/>
    </xf>
    <xf numFmtId="0" fontId="17" fillId="0" borderId="22" xfId="104" applyFont="1" applyBorder="1" applyAlignment="1">
      <alignment horizontal="center" vertical="center" wrapText="1"/>
      <protection/>
    </xf>
    <xf numFmtId="0" fontId="17" fillId="0" borderId="23" xfId="104" applyFont="1" applyBorder="1" applyAlignment="1">
      <alignment horizontal="center" vertical="center" wrapText="1"/>
      <protection/>
    </xf>
    <xf numFmtId="9" fontId="17" fillId="0" borderId="33" xfId="104" applyNumberFormat="1" applyFont="1" applyBorder="1" applyAlignment="1">
      <alignment horizontal="center"/>
      <protection/>
    </xf>
    <xf numFmtId="9" fontId="17" fillId="0" borderId="34" xfId="104" applyNumberFormat="1" applyFont="1" applyBorder="1" applyAlignment="1">
      <alignment horizontal="center"/>
      <protection/>
    </xf>
    <xf numFmtId="9" fontId="17" fillId="0" borderId="35" xfId="104" applyNumberFormat="1" applyFont="1" applyBorder="1" applyAlignment="1">
      <alignment horizontal="center"/>
      <protection/>
    </xf>
    <xf numFmtId="9" fontId="51" fillId="0" borderId="33" xfId="104" applyNumberFormat="1" applyFont="1" applyBorder="1" applyAlignment="1">
      <alignment horizontal="center"/>
      <protection/>
    </xf>
    <xf numFmtId="9" fontId="51" fillId="0" borderId="35" xfId="104" applyNumberFormat="1" applyFont="1" applyBorder="1" applyAlignment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9" fillId="0" borderId="16" xfId="110" applyNumberFormat="1" applyFont="1" applyFill="1" applyBorder="1" applyAlignment="1">
      <alignment/>
      <protection/>
    </xf>
    <xf numFmtId="0" fontId="59" fillId="0" borderId="16" xfId="110" applyFont="1" applyFill="1" applyBorder="1" applyAlignment="1">
      <alignment/>
      <protection/>
    </xf>
    <xf numFmtId="0" fontId="0" fillId="0" borderId="16" xfId="0" applyFont="1" applyBorder="1" applyAlignment="1">
      <alignment horizontal="center"/>
    </xf>
    <xf numFmtId="0" fontId="59" fillId="0" borderId="17" xfId="110" applyNumberFormat="1" applyFont="1" applyFill="1" applyBorder="1" applyAlignment="1">
      <alignment/>
      <protection/>
    </xf>
    <xf numFmtId="0" fontId="59" fillId="0" borderId="17" xfId="110" applyFont="1" applyFill="1" applyBorder="1" applyAlignment="1">
      <alignment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3" fillId="0" borderId="19" xfId="109" applyNumberFormat="1" applyFont="1" applyFill="1" applyBorder="1" applyAlignment="1" applyProtection="1">
      <alignment horizontal="center" wrapText="1"/>
      <protection/>
    </xf>
    <xf numFmtId="0" fontId="103" fillId="0" borderId="20" xfId="109" applyNumberFormat="1" applyFont="1" applyFill="1" applyBorder="1" applyAlignment="1" applyProtection="1">
      <alignment horizontal="left" wrapText="1"/>
      <protection/>
    </xf>
    <xf numFmtId="0" fontId="103" fillId="0" borderId="21" xfId="109" applyNumberFormat="1" applyFont="1" applyFill="1" applyBorder="1" applyAlignment="1" applyProtection="1">
      <alignment horizontal="left" wrapText="1"/>
      <protection/>
    </xf>
    <xf numFmtId="0" fontId="103" fillId="0" borderId="19" xfId="104" applyFont="1" applyBorder="1" applyAlignment="1">
      <alignment horizontal="center"/>
      <protection/>
    </xf>
    <xf numFmtId="0" fontId="18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9" fillId="0" borderId="31" xfId="110" applyFont="1" applyFill="1" applyBorder="1" applyAlignment="1">
      <alignment/>
      <protection/>
    </xf>
    <xf numFmtId="0" fontId="59" fillId="0" borderId="14" xfId="110" applyFont="1" applyFill="1" applyBorder="1" applyAlignment="1">
      <alignment/>
      <protection/>
    </xf>
    <xf numFmtId="0" fontId="18" fillId="0" borderId="22" xfId="0" applyFont="1" applyBorder="1" applyAlignment="1">
      <alignment/>
    </xf>
    <xf numFmtId="0" fontId="59" fillId="0" borderId="32" xfId="110" applyFont="1" applyFill="1" applyBorder="1" applyAlignment="1">
      <alignment/>
      <protection/>
    </xf>
    <xf numFmtId="0" fontId="59" fillId="0" borderId="15" xfId="110" applyFont="1" applyFill="1" applyBorder="1" applyAlignment="1">
      <alignment/>
      <protection/>
    </xf>
    <xf numFmtId="0" fontId="18" fillId="0" borderId="23" xfId="0" applyFont="1" applyBorder="1" applyAlignment="1">
      <alignment horizontal="left"/>
    </xf>
    <xf numFmtId="186" fontId="2" fillId="0" borderId="17" xfId="104" applyNumberFormat="1" applyFont="1" applyBorder="1" applyAlignment="1">
      <alignment horizontal="center"/>
      <protection/>
    </xf>
  </cellXfs>
  <cellStyles count="13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rmal 2" xfId="101"/>
    <cellStyle name="Normal 2 11" xfId="102"/>
    <cellStyle name="Normal 2 2" xfId="103"/>
    <cellStyle name="Normal 3" xfId="104"/>
    <cellStyle name="Normal 4" xfId="105"/>
    <cellStyle name="Normal_DS DIEM SV" xfId="106"/>
    <cellStyle name="Normal_in bang diem2" xfId="107"/>
    <cellStyle name="Normal_nv2_2003" xfId="108"/>
    <cellStyle name="Normal_Sheet1 2" xfId="109"/>
    <cellStyle name="Normal_Sheet2" xfId="110"/>
    <cellStyle name="Note" xfId="111"/>
    <cellStyle name="Output" xfId="112"/>
    <cellStyle name="Percent" xfId="113"/>
    <cellStyle name="Percent [2]" xfId="114"/>
    <cellStyle name="PERCENTAGE" xfId="115"/>
    <cellStyle name="PrePop Currency (0)" xfId="116"/>
    <cellStyle name="songuyen" xfId="117"/>
    <cellStyle name="Text Indent A" xfId="118"/>
    <cellStyle name="Text Indent B" xfId="119"/>
    <cellStyle name="Title" xfId="120"/>
    <cellStyle name="Total" xfId="121"/>
    <cellStyle name="Warning Text" xfId="122"/>
    <cellStyle name="똿뗦먛귟 [0.00]_PRODUCT DETAIL Q1" xfId="123"/>
    <cellStyle name="똿뗦먛귟_PRODUCT DETAIL Q1" xfId="124"/>
    <cellStyle name="믅됞 [0.00]_PRODUCT DETAIL Q1" xfId="125"/>
    <cellStyle name="믅됞_PRODUCT DETAIL Q1" xfId="126"/>
    <cellStyle name="백분율_95" xfId="127"/>
    <cellStyle name="뷭?_BOOKSHIP" xfId="128"/>
    <cellStyle name="一般_00Q3902REV.1" xfId="129"/>
    <cellStyle name="千分位[0]_00Q3902REV.1" xfId="130"/>
    <cellStyle name="千分位_00Q3902REV.1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標準_機器ﾘｽト (2)" xfId="137"/>
    <cellStyle name="貨幣 [0]_00Q3902REV.1" xfId="138"/>
    <cellStyle name="貨幣[0]_BRE" xfId="139"/>
    <cellStyle name="貨幣_00Q3902REV.1" xfId="140"/>
    <cellStyle name=" [0.00]_ Att. 1- Cover" xfId="141"/>
    <cellStyle name="_ Att. 1- Cover" xfId="142"/>
    <cellStyle name="?_ Att. 1- Cover" xfId="143"/>
  </cellStyles>
  <dxfs count="2"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168</xdr:row>
      <xdr:rowOff>0</xdr:rowOff>
    </xdr:from>
    <xdr:ext cx="76200" cy="28575"/>
    <xdr:sp>
      <xdr:nvSpPr>
        <xdr:cNvPr id="1" name="Text Box 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" name="Text Box 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" name="Text Box 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4" name="Text Box 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5" name="Text Box 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6" name="Text Box 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7" name="Text Box 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8" name="Text Box 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9" name="Text Box 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0" name="Text Box 1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1" name="Text Box 1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2" name="Text Box 1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3" name="Text Box 1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4" name="Text Box 1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5" name="Text Box 1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6" name="Text Box 1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7" name="Text Box 1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8" name="Text Box 1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9" name="Text Box 1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0" name="Text Box 2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1" name="Text Box 2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2" name="Text Box 2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3" name="Text Box 2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4" name="Text Box 2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5" name="Text Box 2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6" name="Text Box 2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7" name="Text Box 2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8" name="Text Box 2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9" name="Text Box 2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0" name="Text Box 3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1" name="Text Box 3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2" name="Text Box 3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3" name="Text Box 3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4" name="Text Box 3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5" name="Text Box 3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6" name="Text Box 3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7" name="Text Box 3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8" name="Text Box 3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9" name="Text Box 3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40" name="Text Box 4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41" name="Text Box 4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42" name="Text Box 4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43" name="Text Box 4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44" name="Text Box 4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45" name="Text Box 4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46" name="Text Box 4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47" name="Text Box 4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48" name="Text Box 4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49" name="Text Box 4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50" name="Text Box 5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51" name="Text Box 5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52" name="Text Box 5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53" name="Text Box 5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54" name="Text Box 5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55" name="Text Box 5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56" name="Text Box 5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57" name="Text Box 5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58" name="Text Box 5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59" name="Text Box 5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60" name="Text Box 6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61" name="Text Box 6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62" name="Text Box 6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63" name="Text Box 6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64" name="Text Box 6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65" name="Text Box 6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66" name="Text Box 6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67" name="Text Box 6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68" name="Text Box 6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69" name="Text Box 6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70" name="Text Box 7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71" name="Text Box 7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72" name="Text Box 7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73" name="Text Box 7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74" name="Text Box 7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75" name="Text Box 7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76" name="Text Box 7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77" name="Text Box 7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78" name="Text Box 7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79" name="Text Box 7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80" name="Text Box 8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81" name="Text Box 8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82" name="Text Box 8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83" name="Text Box 8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84" name="Text Box 8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85" name="Text Box 8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86" name="Text Box 8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87" name="Text Box 8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88" name="Text Box 8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89" name="Text Box 8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90" name="Text Box 9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91" name="Text Box 9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92" name="Text Box 9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93" name="Text Box 9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94" name="Text Box 9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95" name="Text Box 9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96" name="Text Box 9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97" name="Text Box 9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98" name="Text Box 9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99" name="Text Box 9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00" name="Text Box 10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01" name="Text Box 10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02" name="Text Box 10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03" name="Text Box 10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04" name="Text Box 10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05" name="Text Box 10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06" name="Text Box 10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07" name="Text Box 10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08" name="Text Box 10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09" name="Text Box 10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10" name="Text Box 11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11" name="Text Box 11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12" name="Text Box 11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13" name="Text Box 11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14" name="Text Box 11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15" name="Text Box 11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16" name="Text Box 11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17" name="Text Box 11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18" name="Text Box 11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19" name="Text Box 11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20" name="Text Box 12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21" name="Text Box 12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22" name="Text Box 12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23" name="Text Box 12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24" name="Text Box 12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25" name="Text Box 12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26" name="Text Box 12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27" name="Text Box 12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28" name="Text Box 12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29" name="Text Box 12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30" name="Text Box 13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31" name="Text Box 13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32" name="Text Box 13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33" name="Text Box 13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34" name="Text Box 13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35" name="Text Box 13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36" name="Text Box 13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37" name="Text Box 13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38" name="Text Box 13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39" name="Text Box 13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40" name="Text Box 14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41" name="Text Box 14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42" name="Text Box 14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43" name="Text Box 14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44" name="Text Box 14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45" name="Text Box 14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46" name="Text Box 14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47" name="Text Box 14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48" name="Text Box 14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49" name="Text Box 14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50" name="Text Box 15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51" name="Text Box 15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52" name="Text Box 15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53" name="Text Box 15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54" name="Text Box 15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55" name="Text Box 15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56" name="Text Box 15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57" name="Text Box 15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58" name="Text Box 15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59" name="Text Box 15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60" name="Text Box 16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61" name="Text Box 16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62" name="Text Box 16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63" name="Text Box 16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64" name="Text Box 16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65" name="Text Box 16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66" name="Text Box 16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67" name="Text Box 16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68" name="Text Box 16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69" name="Text Box 16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70" name="Text Box 17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71" name="Text Box 17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72" name="Text Box 17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73" name="Text Box 17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74" name="Text Box 17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75" name="Text Box 17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76" name="Text Box 17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77" name="Text Box 17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78" name="Text Box 17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79" name="Text Box 17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80" name="Text Box 18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81" name="Text Box 18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82" name="Text Box 18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83" name="Text Box 18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84" name="Text Box 18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85" name="Text Box 18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86" name="Text Box 18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87" name="Text Box 18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88" name="Text Box 18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89" name="Text Box 18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90" name="Text Box 19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91" name="Text Box 19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92" name="Text Box 19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93" name="Text Box 19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94" name="Text Box 19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95" name="Text Box 19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96" name="Text Box 19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97" name="Text Box 19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98" name="Text Box 19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199" name="Text Box 19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00" name="Text Box 20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01" name="Text Box 20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02" name="Text Box 20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03" name="Text Box 20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04" name="Text Box 20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05" name="Text Box 20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06" name="Text Box 20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07" name="Text Box 20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08" name="Text Box 20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09" name="Text Box 20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10" name="Text Box 21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11" name="Text Box 21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12" name="Text Box 21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13" name="Text Box 21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14" name="Text Box 21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15" name="Text Box 21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16" name="Text Box 21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17" name="Text Box 21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18" name="Text Box 21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19" name="Text Box 21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20" name="Text Box 22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21" name="Text Box 22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22" name="Text Box 22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23" name="Text Box 22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24" name="Text Box 22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25" name="Text Box 22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26" name="Text Box 22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27" name="Text Box 22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28" name="Text Box 22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29" name="Text Box 22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30" name="Text Box 23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31" name="Text Box 23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32" name="Text Box 23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33" name="Text Box 23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34" name="Text Box 23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35" name="Text Box 23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36" name="Text Box 23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37" name="Text Box 23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38" name="Text Box 23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39" name="Text Box 23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40" name="Text Box 24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41" name="Text Box 24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42" name="Text Box 24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43" name="Text Box 24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44" name="Text Box 24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45" name="Text Box 24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46" name="Text Box 24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47" name="Text Box 24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48" name="Text Box 24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49" name="Text Box 24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50" name="Text Box 25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51" name="Text Box 25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52" name="Text Box 25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53" name="Text Box 25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54" name="Text Box 25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55" name="Text Box 25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56" name="Text Box 25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57" name="Text Box 25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58" name="Text Box 25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59" name="Text Box 25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60" name="Text Box 26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61" name="Text Box 26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62" name="Text Box 26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63" name="Text Box 26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64" name="Text Box 26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65" name="Text Box 26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66" name="Text Box 26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67" name="Text Box 26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68" name="Text Box 26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69" name="Text Box 26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70" name="Text Box 27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71" name="Text Box 27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72" name="Text Box 27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73" name="Text Box 27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74" name="Text Box 27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75" name="Text Box 27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76" name="Text Box 27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77" name="Text Box 27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78" name="Text Box 27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79" name="Text Box 27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80" name="Text Box 28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81" name="Text Box 28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82" name="Text Box 28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83" name="Text Box 28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84" name="Text Box 28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85" name="Text Box 28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86" name="Text Box 28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87" name="Text Box 28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88" name="Text Box 28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89" name="Text Box 28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90" name="Text Box 29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91" name="Text Box 29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92" name="Text Box 29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93" name="Text Box 29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94" name="Text Box 29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95" name="Text Box 29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96" name="Text Box 29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97" name="Text Box 29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98" name="Text Box 29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299" name="Text Box 29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00" name="Text Box 30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01" name="Text Box 30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02" name="Text Box 30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03" name="Text Box 30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04" name="Text Box 30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05" name="Text Box 30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06" name="Text Box 30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07" name="Text Box 30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08" name="Text Box 30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09" name="Text Box 30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10" name="Text Box 31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11" name="Text Box 31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12" name="Text Box 31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13" name="Text Box 31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14" name="Text Box 31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15" name="Text Box 31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16" name="Text Box 31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17" name="Text Box 31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18" name="Text Box 31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19" name="Text Box 31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20" name="Text Box 32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21" name="Text Box 32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22" name="Text Box 32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23" name="Text Box 32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24" name="Text Box 32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25" name="Text Box 32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26" name="Text Box 32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27" name="Text Box 32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28" name="Text Box 32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29" name="Text Box 32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30" name="Text Box 33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31" name="Text Box 33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32" name="Text Box 33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33" name="Text Box 33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34" name="Text Box 33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35" name="Text Box 33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36" name="Text Box 33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37" name="Text Box 33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38" name="Text Box 33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39" name="Text Box 33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40" name="Text Box 34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41" name="Text Box 34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42" name="Text Box 34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43" name="Text Box 34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44" name="Text Box 34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45" name="Text Box 34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46" name="Text Box 34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47" name="Text Box 34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48" name="Text Box 34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49" name="Text Box 34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50" name="Text Box 35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51" name="Text Box 35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52" name="Text Box 35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53" name="Text Box 35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54" name="Text Box 35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55" name="Text Box 35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56" name="Text Box 35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57" name="Text Box 35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58" name="Text Box 35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59" name="Text Box 35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60" name="Text Box 36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61" name="Text Box 36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62" name="Text Box 36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63" name="Text Box 36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64" name="Text Box 36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65" name="Text Box 36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66" name="Text Box 36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67" name="Text Box 36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68" name="Text Box 36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69" name="Text Box 36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70" name="Text Box 37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71" name="Text Box 37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72" name="Text Box 37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73" name="Text Box 37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74" name="Text Box 374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75" name="Text Box 375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76" name="Text Box 376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77" name="Text Box 377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78" name="Text Box 378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79" name="Text Box 379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80" name="Text Box 380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81" name="Text Box 381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82" name="Text Box 382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6200" cy="28575"/>
    <xdr:sp>
      <xdr:nvSpPr>
        <xdr:cNvPr id="383" name="Text Box 383"/>
        <xdr:cNvSpPr txBox="1">
          <a:spLocks noChangeArrowheads="1"/>
        </xdr:cNvSpPr>
      </xdr:nvSpPr>
      <xdr:spPr>
        <a:xfrm>
          <a:off x="2219325" y="26508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0"/>
  <sheetViews>
    <sheetView tabSelected="1" zoomScale="120" zoomScaleNormal="120" zoomScalePageLayoutView="0" workbookViewId="0" topLeftCell="A1">
      <selection activeCell="C17" sqref="C17"/>
    </sheetView>
  </sheetViews>
  <sheetFormatPr defaultColWidth="9.140625" defaultRowHeight="12.75"/>
  <cols>
    <col min="1" max="1" width="3.57421875" style="52" customWidth="1"/>
    <col min="2" max="2" width="10.00390625" style="53" customWidth="1"/>
    <col min="3" max="3" width="19.7109375" style="54" customWidth="1"/>
    <col min="4" max="4" width="8.28125" style="55" customWidth="1"/>
    <col min="5" max="5" width="9.421875" style="53" customWidth="1"/>
    <col min="6" max="7" width="3.8515625" style="56" customWidth="1"/>
    <col min="8" max="8" width="4.00390625" style="56" customWidth="1"/>
    <col min="9" max="10" width="2.28125" style="56" customWidth="1"/>
    <col min="11" max="11" width="3.7109375" style="56" customWidth="1"/>
    <col min="12" max="13" width="2.28125" style="56" customWidth="1"/>
    <col min="14" max="14" width="4.00390625" style="56" customWidth="1"/>
    <col min="15" max="15" width="4.421875" style="56" customWidth="1"/>
    <col min="16" max="16" width="11.421875" style="53" customWidth="1"/>
    <col min="17" max="17" width="6.28125" style="56" customWidth="1"/>
    <col min="18" max="18" width="10.140625" style="56" customWidth="1"/>
    <col min="19" max="19" width="7.8515625" style="52" customWidth="1"/>
    <col min="20" max="20" width="11.7109375" style="52" customWidth="1"/>
    <col min="21" max="16384" width="9.140625" style="52" customWidth="1"/>
  </cols>
  <sheetData>
    <row r="1" spans="1:4" s="8" customFormat="1" ht="21.75" customHeight="1">
      <c r="A1" s="8" t="s">
        <v>2</v>
      </c>
      <c r="D1" s="8" t="s">
        <v>231</v>
      </c>
    </row>
    <row r="2" spans="1:17" s="8" customFormat="1" ht="18" customHeight="1">
      <c r="A2" s="8" t="s">
        <v>19</v>
      </c>
      <c r="E2" s="9" t="s">
        <v>7</v>
      </c>
      <c r="F2" s="1" t="s">
        <v>233</v>
      </c>
      <c r="P2" s="9" t="s">
        <v>8</v>
      </c>
      <c r="Q2" s="8">
        <v>3</v>
      </c>
    </row>
    <row r="3" spans="5:17" s="8" customFormat="1" ht="18" customHeight="1">
      <c r="E3" s="9" t="s">
        <v>9</v>
      </c>
      <c r="G3" s="1" t="s">
        <v>234</v>
      </c>
      <c r="H3" s="9"/>
      <c r="J3" s="149"/>
      <c r="P3" s="9" t="s">
        <v>10</v>
      </c>
      <c r="Q3" s="8">
        <v>5</v>
      </c>
    </row>
    <row r="4" spans="1:17" s="8" customFormat="1" ht="18" customHeight="1">
      <c r="A4" s="2" t="s">
        <v>235</v>
      </c>
      <c r="P4" s="9" t="s">
        <v>11</v>
      </c>
      <c r="Q4" s="8">
        <v>1</v>
      </c>
    </row>
    <row r="5" spans="1:18" s="10" customFormat="1" ht="15" customHeight="1">
      <c r="A5" s="160" t="s">
        <v>3</v>
      </c>
      <c r="B5" s="163" t="s">
        <v>4</v>
      </c>
      <c r="C5" s="166" t="s">
        <v>20</v>
      </c>
      <c r="D5" s="167"/>
      <c r="E5" s="163" t="s">
        <v>5</v>
      </c>
      <c r="F5" s="172" t="s">
        <v>21</v>
      </c>
      <c r="G5" s="173"/>
      <c r="H5" s="173"/>
      <c r="I5" s="173"/>
      <c r="J5" s="173"/>
      <c r="K5" s="173"/>
      <c r="L5" s="173"/>
      <c r="M5" s="173"/>
      <c r="N5" s="174"/>
      <c r="O5" s="175" t="s">
        <v>22</v>
      </c>
      <c r="P5" s="176"/>
      <c r="Q5" s="157" t="s">
        <v>0</v>
      </c>
      <c r="R5" s="94"/>
    </row>
    <row r="6" spans="1:18" s="10" customFormat="1" ht="15" customHeight="1">
      <c r="A6" s="161"/>
      <c r="B6" s="164"/>
      <c r="C6" s="168"/>
      <c r="D6" s="169"/>
      <c r="E6" s="164"/>
      <c r="F6" s="11" t="s">
        <v>23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1</v>
      </c>
      <c r="M6" s="12" t="s">
        <v>29</v>
      </c>
      <c r="N6" s="12" t="s">
        <v>30</v>
      </c>
      <c r="O6" s="13" t="s">
        <v>12</v>
      </c>
      <c r="P6" s="13" t="s">
        <v>13</v>
      </c>
      <c r="Q6" s="158"/>
      <c r="R6" s="94"/>
    </row>
    <row r="7" spans="1:18" s="16" customFormat="1" ht="15" customHeight="1">
      <c r="A7" s="162"/>
      <c r="B7" s="165"/>
      <c r="C7" s="170"/>
      <c r="D7" s="171"/>
      <c r="E7" s="165"/>
      <c r="F7" s="14">
        <v>10</v>
      </c>
      <c r="G7" s="14">
        <v>10</v>
      </c>
      <c r="H7" s="14">
        <v>10</v>
      </c>
      <c r="I7" s="14"/>
      <c r="J7" s="14"/>
      <c r="K7" s="14">
        <v>15</v>
      </c>
      <c r="L7" s="14"/>
      <c r="M7" s="14"/>
      <c r="N7" s="14">
        <v>55</v>
      </c>
      <c r="O7" s="14">
        <f>SUM(F7:N7)</f>
        <v>100</v>
      </c>
      <c r="P7" s="15"/>
      <c r="Q7" s="159"/>
      <c r="R7" s="94"/>
    </row>
    <row r="8" spans="1:22" s="21" customFormat="1" ht="21" customHeight="1">
      <c r="A8" s="99">
        <v>1</v>
      </c>
      <c r="B8" s="179">
        <v>132310450</v>
      </c>
      <c r="C8" s="192" t="s">
        <v>83</v>
      </c>
      <c r="D8" s="195" t="s">
        <v>84</v>
      </c>
      <c r="E8" s="180" t="s">
        <v>85</v>
      </c>
      <c r="F8" s="181">
        <v>6.5</v>
      </c>
      <c r="G8" s="177">
        <v>7</v>
      </c>
      <c r="H8" s="177">
        <v>7</v>
      </c>
      <c r="I8" s="124"/>
      <c r="J8" s="124"/>
      <c r="K8" s="177">
        <v>8</v>
      </c>
      <c r="L8" s="17"/>
      <c r="M8" s="17"/>
      <c r="N8" s="177">
        <v>4</v>
      </c>
      <c r="O8" s="18">
        <v>5.5</v>
      </c>
      <c r="P8" s="19" t="s">
        <v>41</v>
      </c>
      <c r="Q8" s="20"/>
      <c r="R8" s="123"/>
      <c r="V8" s="16"/>
    </row>
    <row r="9" spans="1:20" s="21" customFormat="1" ht="21" customHeight="1">
      <c r="A9" s="100">
        <f>A8+1</f>
        <v>2</v>
      </c>
      <c r="B9" s="182">
        <v>142310362</v>
      </c>
      <c r="C9" s="193" t="s">
        <v>86</v>
      </c>
      <c r="D9" s="196" t="s">
        <v>87</v>
      </c>
      <c r="E9" s="183" t="s">
        <v>85</v>
      </c>
      <c r="F9" s="184">
        <v>9</v>
      </c>
      <c r="G9" s="178">
        <v>9</v>
      </c>
      <c r="H9" s="178">
        <v>9</v>
      </c>
      <c r="I9" s="125"/>
      <c r="J9" s="125"/>
      <c r="K9" s="178">
        <v>7.8</v>
      </c>
      <c r="L9" s="23"/>
      <c r="M9" s="23"/>
      <c r="N9" s="178">
        <v>6.3</v>
      </c>
      <c r="O9" s="24">
        <v>7.3</v>
      </c>
      <c r="P9" s="25" t="s">
        <v>54</v>
      </c>
      <c r="Q9" s="26"/>
      <c r="R9" s="123"/>
      <c r="S9" s="27"/>
      <c r="T9" s="27"/>
    </row>
    <row r="10" spans="1:20" s="21" customFormat="1" ht="21" customHeight="1">
      <c r="A10" s="100">
        <f aca="true" t="shared" si="0" ref="A10:A73">A9+1</f>
        <v>3</v>
      </c>
      <c r="B10" s="182">
        <v>142310363</v>
      </c>
      <c r="C10" s="193" t="s">
        <v>88</v>
      </c>
      <c r="D10" s="196" t="s">
        <v>89</v>
      </c>
      <c r="E10" s="183" t="s">
        <v>85</v>
      </c>
      <c r="F10" s="184">
        <v>10</v>
      </c>
      <c r="G10" s="178">
        <v>9</v>
      </c>
      <c r="H10" s="178">
        <v>9</v>
      </c>
      <c r="I10" s="125"/>
      <c r="J10" s="125"/>
      <c r="K10" s="178">
        <v>9.5</v>
      </c>
      <c r="L10" s="23"/>
      <c r="M10" s="23"/>
      <c r="N10" s="178" t="s">
        <v>228</v>
      </c>
      <c r="O10" s="198" t="s">
        <v>228</v>
      </c>
      <c r="P10" s="25" t="s">
        <v>232</v>
      </c>
      <c r="Q10" s="26"/>
      <c r="R10" s="123"/>
      <c r="S10" s="28"/>
      <c r="T10" s="28"/>
    </row>
    <row r="11" spans="1:20" s="21" customFormat="1" ht="21" customHeight="1">
      <c r="A11" s="100">
        <f t="shared" si="0"/>
        <v>4</v>
      </c>
      <c r="B11" s="182">
        <v>142310365</v>
      </c>
      <c r="C11" s="193" t="s">
        <v>90</v>
      </c>
      <c r="D11" s="196" t="s">
        <v>91</v>
      </c>
      <c r="E11" s="183" t="s">
        <v>85</v>
      </c>
      <c r="F11" s="184">
        <v>7</v>
      </c>
      <c r="G11" s="178">
        <v>7</v>
      </c>
      <c r="H11" s="178">
        <v>5.5</v>
      </c>
      <c r="I11" s="125"/>
      <c r="J11" s="125"/>
      <c r="K11" s="178">
        <v>5</v>
      </c>
      <c r="L11" s="23"/>
      <c r="M11" s="23"/>
      <c r="N11" s="178">
        <v>4</v>
      </c>
      <c r="O11" s="24">
        <v>4.9</v>
      </c>
      <c r="P11" s="25" t="s">
        <v>37</v>
      </c>
      <c r="Q11" s="26"/>
      <c r="R11" s="123"/>
      <c r="S11" s="28"/>
      <c r="T11" s="28"/>
    </row>
    <row r="12" spans="1:20" s="21" customFormat="1" ht="21" customHeight="1">
      <c r="A12" s="100">
        <f t="shared" si="0"/>
        <v>5</v>
      </c>
      <c r="B12" s="182">
        <v>142310366</v>
      </c>
      <c r="C12" s="193" t="s">
        <v>92</v>
      </c>
      <c r="D12" s="196" t="s">
        <v>93</v>
      </c>
      <c r="E12" s="183" t="s">
        <v>85</v>
      </c>
      <c r="F12" s="184">
        <v>9</v>
      </c>
      <c r="G12" s="178">
        <v>9</v>
      </c>
      <c r="H12" s="178">
        <v>9</v>
      </c>
      <c r="I12" s="125"/>
      <c r="J12" s="125"/>
      <c r="K12" s="178">
        <v>7.8</v>
      </c>
      <c r="L12" s="23"/>
      <c r="M12" s="23"/>
      <c r="N12" s="178">
        <v>6.3</v>
      </c>
      <c r="O12" s="24">
        <v>7.3</v>
      </c>
      <c r="P12" s="25" t="s">
        <v>54</v>
      </c>
      <c r="Q12" s="26"/>
      <c r="R12" s="123"/>
      <c r="S12" s="28"/>
      <c r="T12" s="28"/>
    </row>
    <row r="13" spans="1:20" s="21" customFormat="1" ht="21" customHeight="1">
      <c r="A13" s="100">
        <f t="shared" si="0"/>
        <v>6</v>
      </c>
      <c r="B13" s="182">
        <v>142310368</v>
      </c>
      <c r="C13" s="193" t="s">
        <v>94</v>
      </c>
      <c r="D13" s="196" t="s">
        <v>95</v>
      </c>
      <c r="E13" s="183" t="s">
        <v>85</v>
      </c>
      <c r="F13" s="184">
        <v>8</v>
      </c>
      <c r="G13" s="178">
        <v>8</v>
      </c>
      <c r="H13" s="178">
        <v>8.5</v>
      </c>
      <c r="I13" s="125"/>
      <c r="J13" s="125"/>
      <c r="K13" s="178">
        <v>6.5</v>
      </c>
      <c r="L13" s="23"/>
      <c r="M13" s="23"/>
      <c r="N13" s="178">
        <v>4</v>
      </c>
      <c r="O13" s="24">
        <v>5.6</v>
      </c>
      <c r="P13" s="25" t="s">
        <v>42</v>
      </c>
      <c r="Q13" s="26"/>
      <c r="R13" s="123"/>
      <c r="S13" s="28"/>
      <c r="T13" s="28"/>
    </row>
    <row r="14" spans="1:20" s="21" customFormat="1" ht="21" customHeight="1">
      <c r="A14" s="100">
        <f t="shared" si="0"/>
        <v>7</v>
      </c>
      <c r="B14" s="182">
        <v>142310370</v>
      </c>
      <c r="C14" s="193" t="s">
        <v>17</v>
      </c>
      <c r="D14" s="196" t="s">
        <v>96</v>
      </c>
      <c r="E14" s="183" t="s">
        <v>85</v>
      </c>
      <c r="F14" s="184">
        <v>7</v>
      </c>
      <c r="G14" s="178">
        <v>7</v>
      </c>
      <c r="H14" s="178">
        <v>6.3</v>
      </c>
      <c r="I14" s="125"/>
      <c r="J14" s="125"/>
      <c r="K14" s="178">
        <v>5</v>
      </c>
      <c r="L14" s="23"/>
      <c r="M14" s="23"/>
      <c r="N14" s="178">
        <v>4</v>
      </c>
      <c r="O14" s="24">
        <v>5</v>
      </c>
      <c r="P14" s="25" t="s">
        <v>32</v>
      </c>
      <c r="Q14" s="26"/>
      <c r="R14" s="123"/>
      <c r="S14" s="28"/>
      <c r="T14" s="28"/>
    </row>
    <row r="15" spans="1:20" s="21" customFormat="1" ht="21" customHeight="1">
      <c r="A15" s="100">
        <f t="shared" si="0"/>
        <v>8</v>
      </c>
      <c r="B15" s="182">
        <v>142310372</v>
      </c>
      <c r="C15" s="193" t="s">
        <v>97</v>
      </c>
      <c r="D15" s="196" t="s">
        <v>98</v>
      </c>
      <c r="E15" s="183" t="s">
        <v>85</v>
      </c>
      <c r="F15" s="184">
        <v>7</v>
      </c>
      <c r="G15" s="178">
        <v>8.5</v>
      </c>
      <c r="H15" s="178">
        <v>9.3</v>
      </c>
      <c r="I15" s="125"/>
      <c r="J15" s="125"/>
      <c r="K15" s="178">
        <v>8</v>
      </c>
      <c r="L15" s="23"/>
      <c r="M15" s="23"/>
      <c r="N15" s="178">
        <v>6</v>
      </c>
      <c r="O15" s="24">
        <v>7</v>
      </c>
      <c r="P15" s="25" t="s">
        <v>34</v>
      </c>
      <c r="Q15" s="26"/>
      <c r="R15" s="123"/>
      <c r="S15" s="28"/>
      <c r="T15" s="28"/>
    </row>
    <row r="16" spans="1:20" s="21" customFormat="1" ht="21" customHeight="1">
      <c r="A16" s="100">
        <f t="shared" si="0"/>
        <v>9</v>
      </c>
      <c r="B16" s="182">
        <v>142310375</v>
      </c>
      <c r="C16" s="193" t="s">
        <v>99</v>
      </c>
      <c r="D16" s="196" t="s">
        <v>100</v>
      </c>
      <c r="E16" s="183" t="s">
        <v>85</v>
      </c>
      <c r="F16" s="184">
        <v>6.5</v>
      </c>
      <c r="G16" s="178">
        <v>7</v>
      </c>
      <c r="H16" s="178">
        <v>8.8</v>
      </c>
      <c r="I16" s="125"/>
      <c r="J16" s="125"/>
      <c r="K16" s="178">
        <v>7</v>
      </c>
      <c r="L16" s="23"/>
      <c r="M16" s="23"/>
      <c r="N16" s="178">
        <v>4</v>
      </c>
      <c r="O16" s="24">
        <v>5.5</v>
      </c>
      <c r="P16" s="25" t="s">
        <v>41</v>
      </c>
      <c r="Q16" s="26"/>
      <c r="R16" s="123"/>
      <c r="S16" s="28"/>
      <c r="T16" s="28"/>
    </row>
    <row r="17" spans="1:20" s="21" customFormat="1" ht="21" customHeight="1">
      <c r="A17" s="100">
        <f t="shared" si="0"/>
        <v>10</v>
      </c>
      <c r="B17" s="182">
        <v>142310378</v>
      </c>
      <c r="C17" s="193" t="s">
        <v>101</v>
      </c>
      <c r="D17" s="196" t="s">
        <v>102</v>
      </c>
      <c r="E17" s="183" t="s">
        <v>85</v>
      </c>
      <c r="F17" s="184">
        <v>8</v>
      </c>
      <c r="G17" s="178">
        <v>8</v>
      </c>
      <c r="H17" s="178">
        <v>8.3</v>
      </c>
      <c r="I17" s="125"/>
      <c r="J17" s="125"/>
      <c r="K17" s="178">
        <v>5</v>
      </c>
      <c r="L17" s="23"/>
      <c r="M17" s="23"/>
      <c r="N17" s="178">
        <v>4</v>
      </c>
      <c r="O17" s="24">
        <v>5.4</v>
      </c>
      <c r="P17" s="25" t="s">
        <v>40</v>
      </c>
      <c r="Q17" s="26"/>
      <c r="R17" s="123"/>
      <c r="S17" s="28"/>
      <c r="T17" s="28"/>
    </row>
    <row r="18" spans="1:20" s="21" customFormat="1" ht="21" customHeight="1">
      <c r="A18" s="100">
        <f t="shared" si="0"/>
        <v>11</v>
      </c>
      <c r="B18" s="182">
        <v>142310381</v>
      </c>
      <c r="C18" s="193" t="s">
        <v>103</v>
      </c>
      <c r="D18" s="196" t="s">
        <v>104</v>
      </c>
      <c r="E18" s="183" t="s">
        <v>85</v>
      </c>
      <c r="F18" s="184">
        <v>9</v>
      </c>
      <c r="G18" s="178">
        <v>9</v>
      </c>
      <c r="H18" s="178">
        <v>9</v>
      </c>
      <c r="I18" s="125"/>
      <c r="J18" s="125"/>
      <c r="K18" s="178">
        <v>8.5</v>
      </c>
      <c r="L18" s="23"/>
      <c r="M18" s="23"/>
      <c r="N18" s="178">
        <v>9.8</v>
      </c>
      <c r="O18" s="24">
        <v>9.4</v>
      </c>
      <c r="P18" s="25" t="s">
        <v>69</v>
      </c>
      <c r="Q18" s="26"/>
      <c r="R18" s="123"/>
      <c r="S18" s="28"/>
      <c r="T18" s="28"/>
    </row>
    <row r="19" spans="1:20" s="21" customFormat="1" ht="21" customHeight="1">
      <c r="A19" s="100">
        <f t="shared" si="0"/>
        <v>12</v>
      </c>
      <c r="B19" s="182">
        <v>142310382</v>
      </c>
      <c r="C19" s="193" t="s">
        <v>105</v>
      </c>
      <c r="D19" s="196" t="s">
        <v>106</v>
      </c>
      <c r="E19" s="183" t="s">
        <v>85</v>
      </c>
      <c r="F19" s="184">
        <v>8</v>
      </c>
      <c r="G19" s="178">
        <v>9</v>
      </c>
      <c r="H19" s="178">
        <v>8.3</v>
      </c>
      <c r="I19" s="125"/>
      <c r="J19" s="125"/>
      <c r="K19" s="178">
        <v>9</v>
      </c>
      <c r="L19" s="23"/>
      <c r="M19" s="23"/>
      <c r="N19" s="178">
        <v>6.5</v>
      </c>
      <c r="O19" s="24">
        <v>7.5</v>
      </c>
      <c r="P19" s="25" t="s">
        <v>56</v>
      </c>
      <c r="Q19" s="26"/>
      <c r="R19" s="123"/>
      <c r="S19" s="28"/>
      <c r="T19" s="28"/>
    </row>
    <row r="20" spans="1:23" s="21" customFormat="1" ht="21" customHeight="1">
      <c r="A20" s="100">
        <f t="shared" si="0"/>
        <v>13</v>
      </c>
      <c r="B20" s="182">
        <v>142310386</v>
      </c>
      <c r="C20" s="193" t="s">
        <v>107</v>
      </c>
      <c r="D20" s="196" t="s">
        <v>108</v>
      </c>
      <c r="E20" s="183" t="s">
        <v>85</v>
      </c>
      <c r="F20" s="184">
        <v>7</v>
      </c>
      <c r="G20" s="178">
        <v>7</v>
      </c>
      <c r="H20" s="178">
        <v>6</v>
      </c>
      <c r="I20" s="125"/>
      <c r="J20" s="125"/>
      <c r="K20" s="178">
        <v>5</v>
      </c>
      <c r="L20" s="23"/>
      <c r="M20" s="23"/>
      <c r="N20" s="178">
        <v>4</v>
      </c>
      <c r="O20" s="24">
        <v>5</v>
      </c>
      <c r="P20" s="25" t="s">
        <v>32</v>
      </c>
      <c r="Q20" s="26"/>
      <c r="R20" s="123"/>
      <c r="S20" s="28"/>
      <c r="T20" s="28"/>
      <c r="V20" s="28"/>
      <c r="W20" s="28"/>
    </row>
    <row r="21" spans="1:23" s="21" customFormat="1" ht="21" customHeight="1">
      <c r="A21" s="100">
        <f t="shared" si="0"/>
        <v>14</v>
      </c>
      <c r="B21" s="182">
        <v>142310390</v>
      </c>
      <c r="C21" s="193" t="s">
        <v>109</v>
      </c>
      <c r="D21" s="196" t="s">
        <v>110</v>
      </c>
      <c r="E21" s="183" t="s">
        <v>85</v>
      </c>
      <c r="F21" s="184">
        <v>9</v>
      </c>
      <c r="G21" s="178">
        <v>9</v>
      </c>
      <c r="H21" s="178">
        <v>9.3</v>
      </c>
      <c r="I21" s="125"/>
      <c r="J21" s="125"/>
      <c r="K21" s="178">
        <v>9.3</v>
      </c>
      <c r="L21" s="23"/>
      <c r="M21" s="23"/>
      <c r="N21" s="178">
        <v>7</v>
      </c>
      <c r="O21" s="24">
        <v>8</v>
      </c>
      <c r="P21" s="25" t="s">
        <v>35</v>
      </c>
      <c r="Q21" s="26"/>
      <c r="R21" s="123"/>
      <c r="S21" s="28"/>
      <c r="T21" s="28"/>
      <c r="V21" s="28"/>
      <c r="W21" s="28"/>
    </row>
    <row r="22" spans="1:23" s="21" customFormat="1" ht="21" customHeight="1">
      <c r="A22" s="100">
        <f t="shared" si="0"/>
        <v>15</v>
      </c>
      <c r="B22" s="182">
        <v>142310392</v>
      </c>
      <c r="C22" s="193" t="s">
        <v>111</v>
      </c>
      <c r="D22" s="196" t="s">
        <v>112</v>
      </c>
      <c r="E22" s="183" t="s">
        <v>85</v>
      </c>
      <c r="F22" s="184">
        <v>8.5</v>
      </c>
      <c r="G22" s="178">
        <v>9</v>
      </c>
      <c r="H22" s="178">
        <v>9.3</v>
      </c>
      <c r="I22" s="125"/>
      <c r="J22" s="125"/>
      <c r="K22" s="178">
        <v>8.5</v>
      </c>
      <c r="L22" s="23"/>
      <c r="M22" s="23"/>
      <c r="N22" s="178">
        <v>6.5</v>
      </c>
      <c r="O22" s="24">
        <v>7.5</v>
      </c>
      <c r="P22" s="25" t="s">
        <v>56</v>
      </c>
      <c r="Q22" s="26"/>
      <c r="R22" s="123"/>
      <c r="S22" s="28"/>
      <c r="T22" s="28"/>
      <c r="V22" s="28"/>
      <c r="W22" s="28"/>
    </row>
    <row r="23" spans="1:23" s="21" customFormat="1" ht="21" customHeight="1">
      <c r="A23" s="100">
        <f t="shared" si="0"/>
        <v>16</v>
      </c>
      <c r="B23" s="182">
        <v>142310394</v>
      </c>
      <c r="C23" s="193" t="s">
        <v>113</v>
      </c>
      <c r="D23" s="196" t="s">
        <v>15</v>
      </c>
      <c r="E23" s="183" t="s">
        <v>85</v>
      </c>
      <c r="F23" s="184">
        <v>6</v>
      </c>
      <c r="G23" s="178">
        <v>6</v>
      </c>
      <c r="H23" s="178">
        <v>8.8</v>
      </c>
      <c r="I23" s="125"/>
      <c r="J23" s="125"/>
      <c r="K23" s="178">
        <v>5</v>
      </c>
      <c r="L23" s="23"/>
      <c r="M23" s="23"/>
      <c r="N23" s="178">
        <v>4</v>
      </c>
      <c r="O23" s="24">
        <v>5</v>
      </c>
      <c r="P23" s="25" t="s">
        <v>32</v>
      </c>
      <c r="Q23" s="26"/>
      <c r="R23" s="123"/>
      <c r="S23" s="28"/>
      <c r="T23" s="28"/>
      <c r="V23" s="28"/>
      <c r="W23" s="28"/>
    </row>
    <row r="24" spans="1:20" s="21" customFormat="1" ht="21" customHeight="1">
      <c r="A24" s="100">
        <f t="shared" si="0"/>
        <v>17</v>
      </c>
      <c r="B24" s="182">
        <v>142310395</v>
      </c>
      <c r="C24" s="193" t="s">
        <v>114</v>
      </c>
      <c r="D24" s="196" t="s">
        <v>16</v>
      </c>
      <c r="E24" s="183" t="s">
        <v>85</v>
      </c>
      <c r="F24" s="184">
        <v>9</v>
      </c>
      <c r="G24" s="178">
        <v>9.5</v>
      </c>
      <c r="H24" s="178">
        <v>9.3</v>
      </c>
      <c r="I24" s="125"/>
      <c r="J24" s="125"/>
      <c r="K24" s="178">
        <v>9.5</v>
      </c>
      <c r="L24" s="23"/>
      <c r="M24" s="23"/>
      <c r="N24" s="178">
        <v>5.8</v>
      </c>
      <c r="O24" s="24">
        <v>7.4</v>
      </c>
      <c r="P24" s="25" t="s">
        <v>55</v>
      </c>
      <c r="Q24" s="26"/>
      <c r="R24" s="123"/>
      <c r="S24" s="28"/>
      <c r="T24" s="27"/>
    </row>
    <row r="25" spans="1:20" s="21" customFormat="1" ht="21" customHeight="1">
      <c r="A25" s="100">
        <f t="shared" si="0"/>
        <v>18</v>
      </c>
      <c r="B25" s="182">
        <v>142310396</v>
      </c>
      <c r="C25" s="193" t="s">
        <v>115</v>
      </c>
      <c r="D25" s="196" t="s">
        <v>16</v>
      </c>
      <c r="E25" s="183" t="s">
        <v>85</v>
      </c>
      <c r="F25" s="184">
        <v>6.5</v>
      </c>
      <c r="G25" s="178">
        <v>7</v>
      </c>
      <c r="H25" s="178">
        <v>5.5</v>
      </c>
      <c r="I25" s="125"/>
      <c r="J25" s="125"/>
      <c r="K25" s="178">
        <v>5</v>
      </c>
      <c r="L25" s="23"/>
      <c r="M25" s="23"/>
      <c r="N25" s="178">
        <v>4</v>
      </c>
      <c r="O25" s="24" t="s">
        <v>228</v>
      </c>
      <c r="P25" s="25" t="s">
        <v>232</v>
      </c>
      <c r="Q25" s="26"/>
      <c r="R25" s="123"/>
      <c r="S25" s="28"/>
      <c r="T25" s="28"/>
    </row>
    <row r="26" spans="1:20" s="21" customFormat="1" ht="21" customHeight="1">
      <c r="A26" s="100">
        <f t="shared" si="0"/>
        <v>19</v>
      </c>
      <c r="B26" s="182">
        <v>142310397</v>
      </c>
      <c r="C26" s="193" t="s">
        <v>116</v>
      </c>
      <c r="D26" s="196" t="s">
        <v>117</v>
      </c>
      <c r="E26" s="183" t="s">
        <v>85</v>
      </c>
      <c r="F26" s="184">
        <v>9</v>
      </c>
      <c r="G26" s="178">
        <v>9.5</v>
      </c>
      <c r="H26" s="178">
        <v>8.8</v>
      </c>
      <c r="I26" s="125"/>
      <c r="J26" s="125"/>
      <c r="K26" s="178">
        <v>9</v>
      </c>
      <c r="L26" s="23"/>
      <c r="M26" s="23"/>
      <c r="N26" s="178">
        <v>8.5</v>
      </c>
      <c r="O26" s="24">
        <v>8.8</v>
      </c>
      <c r="P26" s="25" t="s">
        <v>64</v>
      </c>
      <c r="Q26" s="26"/>
      <c r="R26" s="123"/>
      <c r="S26" s="28"/>
      <c r="T26" s="28"/>
    </row>
    <row r="27" spans="1:20" s="21" customFormat="1" ht="21" customHeight="1">
      <c r="A27" s="100">
        <f t="shared" si="0"/>
        <v>20</v>
      </c>
      <c r="B27" s="182">
        <v>142310399</v>
      </c>
      <c r="C27" s="193" t="s">
        <v>118</v>
      </c>
      <c r="D27" s="196" t="s">
        <v>119</v>
      </c>
      <c r="E27" s="183" t="s">
        <v>85</v>
      </c>
      <c r="F27" s="184">
        <v>10</v>
      </c>
      <c r="G27" s="178">
        <v>9.5</v>
      </c>
      <c r="H27" s="178">
        <v>9</v>
      </c>
      <c r="I27" s="125"/>
      <c r="J27" s="125"/>
      <c r="K27" s="178">
        <v>8.8</v>
      </c>
      <c r="L27" s="23"/>
      <c r="M27" s="23"/>
      <c r="N27" s="178">
        <v>9.8</v>
      </c>
      <c r="O27" s="24">
        <v>9.6</v>
      </c>
      <c r="P27" s="25" t="s">
        <v>71</v>
      </c>
      <c r="Q27" s="26"/>
      <c r="R27" s="123"/>
      <c r="S27" s="28"/>
      <c r="T27" s="29"/>
    </row>
    <row r="28" spans="1:20" s="21" customFormat="1" ht="21" customHeight="1">
      <c r="A28" s="100">
        <f t="shared" si="0"/>
        <v>21</v>
      </c>
      <c r="B28" s="182">
        <v>142310400</v>
      </c>
      <c r="C28" s="193" t="s">
        <v>120</v>
      </c>
      <c r="D28" s="196" t="s">
        <v>121</v>
      </c>
      <c r="E28" s="183" t="s">
        <v>85</v>
      </c>
      <c r="F28" s="184">
        <v>7</v>
      </c>
      <c r="G28" s="178">
        <v>9</v>
      </c>
      <c r="H28" s="178">
        <v>9</v>
      </c>
      <c r="I28" s="125"/>
      <c r="J28" s="125"/>
      <c r="K28" s="178">
        <v>9</v>
      </c>
      <c r="L28" s="23"/>
      <c r="M28" s="23"/>
      <c r="N28" s="178">
        <v>4</v>
      </c>
      <c r="O28" s="24">
        <v>6.1</v>
      </c>
      <c r="P28" s="25" t="s">
        <v>45</v>
      </c>
      <c r="Q28" s="26"/>
      <c r="R28" s="123"/>
      <c r="S28" s="28"/>
      <c r="T28" s="28"/>
    </row>
    <row r="29" spans="1:20" s="21" customFormat="1" ht="21" customHeight="1">
      <c r="A29" s="100">
        <f t="shared" si="0"/>
        <v>22</v>
      </c>
      <c r="B29" s="182">
        <v>142310401</v>
      </c>
      <c r="C29" s="193" t="s">
        <v>122</v>
      </c>
      <c r="D29" s="196" t="s">
        <v>123</v>
      </c>
      <c r="E29" s="183" t="s">
        <v>85</v>
      </c>
      <c r="F29" s="184">
        <v>8</v>
      </c>
      <c r="G29" s="178">
        <v>8</v>
      </c>
      <c r="H29" s="178">
        <v>9</v>
      </c>
      <c r="I29" s="125"/>
      <c r="J29" s="125"/>
      <c r="K29" s="178">
        <v>5.5</v>
      </c>
      <c r="L29" s="23"/>
      <c r="M29" s="23"/>
      <c r="N29" s="178">
        <v>5</v>
      </c>
      <c r="O29" s="24">
        <v>6.1</v>
      </c>
      <c r="P29" s="25" t="s">
        <v>45</v>
      </c>
      <c r="Q29" s="26"/>
      <c r="R29" s="123"/>
      <c r="S29" s="28"/>
      <c r="T29" s="28"/>
    </row>
    <row r="30" spans="1:20" s="21" customFormat="1" ht="21" customHeight="1">
      <c r="A30" s="100">
        <f t="shared" si="0"/>
        <v>23</v>
      </c>
      <c r="B30" s="182">
        <v>142310404</v>
      </c>
      <c r="C30" s="193" t="s">
        <v>124</v>
      </c>
      <c r="D30" s="196" t="s">
        <v>125</v>
      </c>
      <c r="E30" s="183" t="s">
        <v>85</v>
      </c>
      <c r="F30" s="184">
        <v>8</v>
      </c>
      <c r="G30" s="178">
        <v>8</v>
      </c>
      <c r="H30" s="178">
        <v>7.8</v>
      </c>
      <c r="I30" s="125"/>
      <c r="J30" s="125"/>
      <c r="K30" s="178">
        <v>5.3</v>
      </c>
      <c r="L30" s="23"/>
      <c r="M30" s="23"/>
      <c r="N30" s="178">
        <v>2.5</v>
      </c>
      <c r="O30" s="24">
        <v>0</v>
      </c>
      <c r="P30" s="25" t="s">
        <v>31</v>
      </c>
      <c r="Q30" s="26"/>
      <c r="R30" s="123"/>
      <c r="S30" s="28"/>
      <c r="T30" s="28"/>
    </row>
    <row r="31" spans="1:20" s="21" customFormat="1" ht="21" customHeight="1">
      <c r="A31" s="100">
        <f t="shared" si="0"/>
        <v>24</v>
      </c>
      <c r="B31" s="182">
        <v>142310405</v>
      </c>
      <c r="C31" s="193" t="s">
        <v>126</v>
      </c>
      <c r="D31" s="196" t="s">
        <v>125</v>
      </c>
      <c r="E31" s="183" t="s">
        <v>85</v>
      </c>
      <c r="F31" s="184">
        <v>10</v>
      </c>
      <c r="G31" s="178">
        <v>9</v>
      </c>
      <c r="H31" s="178">
        <v>9</v>
      </c>
      <c r="I31" s="125"/>
      <c r="J31" s="125"/>
      <c r="K31" s="178">
        <v>8</v>
      </c>
      <c r="L31" s="23"/>
      <c r="M31" s="23"/>
      <c r="N31" s="178">
        <v>2.5</v>
      </c>
      <c r="O31" s="24">
        <v>0</v>
      </c>
      <c r="P31" s="25" t="s">
        <v>31</v>
      </c>
      <c r="Q31" s="26"/>
      <c r="R31" s="123"/>
      <c r="S31" s="28"/>
      <c r="T31" s="28"/>
    </row>
    <row r="32" spans="1:20" s="21" customFormat="1" ht="21" customHeight="1">
      <c r="A32" s="100">
        <f t="shared" si="0"/>
        <v>25</v>
      </c>
      <c r="B32" s="182">
        <v>142310407</v>
      </c>
      <c r="C32" s="193" t="s">
        <v>127</v>
      </c>
      <c r="D32" s="196" t="s">
        <v>128</v>
      </c>
      <c r="E32" s="183" t="s">
        <v>85</v>
      </c>
      <c r="F32" s="184">
        <v>10</v>
      </c>
      <c r="G32" s="178">
        <v>9</v>
      </c>
      <c r="H32" s="178">
        <v>9.3</v>
      </c>
      <c r="I32" s="125"/>
      <c r="J32" s="125"/>
      <c r="K32" s="178">
        <v>8.5</v>
      </c>
      <c r="L32" s="23"/>
      <c r="M32" s="23"/>
      <c r="N32" s="178">
        <v>9</v>
      </c>
      <c r="O32" s="24">
        <v>9.1</v>
      </c>
      <c r="P32" s="25" t="s">
        <v>66</v>
      </c>
      <c r="Q32" s="26"/>
      <c r="R32" s="123"/>
      <c r="S32" s="28"/>
      <c r="T32" s="28"/>
    </row>
    <row r="33" spans="1:20" s="21" customFormat="1" ht="21" customHeight="1">
      <c r="A33" s="100">
        <f t="shared" si="0"/>
        <v>26</v>
      </c>
      <c r="B33" s="182">
        <v>142310408</v>
      </c>
      <c r="C33" s="193" t="s">
        <v>129</v>
      </c>
      <c r="D33" s="196" t="s">
        <v>128</v>
      </c>
      <c r="E33" s="183" t="s">
        <v>85</v>
      </c>
      <c r="F33" s="184">
        <v>9</v>
      </c>
      <c r="G33" s="178">
        <v>9</v>
      </c>
      <c r="H33" s="178">
        <v>8.8</v>
      </c>
      <c r="I33" s="125"/>
      <c r="J33" s="125"/>
      <c r="K33" s="178">
        <v>9</v>
      </c>
      <c r="L33" s="23"/>
      <c r="M33" s="23"/>
      <c r="N33" s="178">
        <v>9.3</v>
      </c>
      <c r="O33" s="24">
        <v>9.1</v>
      </c>
      <c r="P33" s="25" t="s">
        <v>66</v>
      </c>
      <c r="Q33" s="26"/>
      <c r="R33" s="123"/>
      <c r="S33" s="28"/>
      <c r="T33" s="28"/>
    </row>
    <row r="34" spans="1:20" s="21" customFormat="1" ht="21" customHeight="1">
      <c r="A34" s="100">
        <f t="shared" si="0"/>
        <v>27</v>
      </c>
      <c r="B34" s="182">
        <v>142310409</v>
      </c>
      <c r="C34" s="193" t="s">
        <v>130</v>
      </c>
      <c r="D34" s="196" t="s">
        <v>131</v>
      </c>
      <c r="E34" s="183" t="s">
        <v>85</v>
      </c>
      <c r="F34" s="184">
        <v>10</v>
      </c>
      <c r="G34" s="178">
        <v>9</v>
      </c>
      <c r="H34" s="178">
        <v>8.8</v>
      </c>
      <c r="I34" s="125"/>
      <c r="J34" s="125"/>
      <c r="K34" s="178">
        <v>8.5</v>
      </c>
      <c r="L34" s="23"/>
      <c r="M34" s="23"/>
      <c r="N34" s="178">
        <v>8.5</v>
      </c>
      <c r="O34" s="24">
        <v>8.7</v>
      </c>
      <c r="P34" s="25" t="s">
        <v>63</v>
      </c>
      <c r="Q34" s="26"/>
      <c r="R34" s="123"/>
      <c r="S34" s="28"/>
      <c r="T34" s="28"/>
    </row>
    <row r="35" spans="1:20" s="21" customFormat="1" ht="21" customHeight="1">
      <c r="A35" s="100">
        <f t="shared" si="0"/>
        <v>28</v>
      </c>
      <c r="B35" s="182">
        <v>142310410</v>
      </c>
      <c r="C35" s="193" t="s">
        <v>132</v>
      </c>
      <c r="D35" s="196" t="s">
        <v>133</v>
      </c>
      <c r="E35" s="183" t="s">
        <v>85</v>
      </c>
      <c r="F35" s="184">
        <v>9</v>
      </c>
      <c r="G35" s="178">
        <v>9.5</v>
      </c>
      <c r="H35" s="178">
        <v>8.5</v>
      </c>
      <c r="I35" s="125"/>
      <c r="J35" s="125"/>
      <c r="K35" s="178">
        <v>9.3</v>
      </c>
      <c r="L35" s="23"/>
      <c r="M35" s="23"/>
      <c r="N35" s="178">
        <v>7.5</v>
      </c>
      <c r="O35" s="24">
        <v>8.2</v>
      </c>
      <c r="P35" s="25" t="s">
        <v>59</v>
      </c>
      <c r="Q35" s="26"/>
      <c r="R35" s="123"/>
      <c r="S35" s="28"/>
      <c r="T35" s="28"/>
    </row>
    <row r="36" spans="1:20" s="21" customFormat="1" ht="21" customHeight="1">
      <c r="A36" s="100">
        <f t="shared" si="0"/>
        <v>29</v>
      </c>
      <c r="B36" s="182">
        <v>142310413</v>
      </c>
      <c r="C36" s="193" t="s">
        <v>134</v>
      </c>
      <c r="D36" s="196" t="s">
        <v>135</v>
      </c>
      <c r="E36" s="183" t="s">
        <v>85</v>
      </c>
      <c r="F36" s="184">
        <v>9</v>
      </c>
      <c r="G36" s="178">
        <v>9</v>
      </c>
      <c r="H36" s="178">
        <v>9.3</v>
      </c>
      <c r="I36" s="125"/>
      <c r="J36" s="125"/>
      <c r="K36" s="178">
        <v>9</v>
      </c>
      <c r="L36" s="23"/>
      <c r="M36" s="23"/>
      <c r="N36" s="178">
        <v>6.8</v>
      </c>
      <c r="O36" s="24">
        <v>7.8</v>
      </c>
      <c r="P36" s="25" t="s">
        <v>57</v>
      </c>
      <c r="Q36" s="26"/>
      <c r="R36" s="123"/>
      <c r="S36" s="28"/>
      <c r="T36" s="29"/>
    </row>
    <row r="37" spans="1:20" s="21" customFormat="1" ht="21" customHeight="1">
      <c r="A37" s="100">
        <f t="shared" si="0"/>
        <v>30</v>
      </c>
      <c r="B37" s="182">
        <v>142310414</v>
      </c>
      <c r="C37" s="193" t="s">
        <v>136</v>
      </c>
      <c r="D37" s="196" t="s">
        <v>135</v>
      </c>
      <c r="E37" s="183" t="s">
        <v>85</v>
      </c>
      <c r="F37" s="184">
        <v>9</v>
      </c>
      <c r="G37" s="178">
        <v>9</v>
      </c>
      <c r="H37" s="178">
        <v>9</v>
      </c>
      <c r="I37" s="125"/>
      <c r="J37" s="125"/>
      <c r="K37" s="178">
        <v>8.5</v>
      </c>
      <c r="L37" s="23"/>
      <c r="M37" s="23"/>
      <c r="N37" s="178">
        <v>7</v>
      </c>
      <c r="O37" s="24">
        <v>7.8</v>
      </c>
      <c r="P37" s="25" t="s">
        <v>57</v>
      </c>
      <c r="Q37" s="26"/>
      <c r="R37" s="123"/>
      <c r="S37" s="28"/>
      <c r="T37" s="28"/>
    </row>
    <row r="38" spans="1:20" s="21" customFormat="1" ht="21" customHeight="1">
      <c r="A38" s="100">
        <f t="shared" si="0"/>
        <v>31</v>
      </c>
      <c r="B38" s="182">
        <v>142310416</v>
      </c>
      <c r="C38" s="193" t="s">
        <v>137</v>
      </c>
      <c r="D38" s="196" t="s">
        <v>138</v>
      </c>
      <c r="E38" s="183" t="s">
        <v>85</v>
      </c>
      <c r="F38" s="184">
        <v>10</v>
      </c>
      <c r="G38" s="178">
        <v>9</v>
      </c>
      <c r="H38" s="178">
        <v>9</v>
      </c>
      <c r="I38" s="125"/>
      <c r="J38" s="125"/>
      <c r="K38" s="178">
        <v>8.5</v>
      </c>
      <c r="L38" s="23"/>
      <c r="M38" s="23"/>
      <c r="N38" s="178">
        <v>9.5</v>
      </c>
      <c r="O38" s="24">
        <v>9.3</v>
      </c>
      <c r="P38" s="25" t="s">
        <v>68</v>
      </c>
      <c r="Q38" s="26"/>
      <c r="R38" s="123"/>
      <c r="S38" s="28"/>
      <c r="T38" s="28"/>
    </row>
    <row r="39" spans="1:20" s="21" customFormat="1" ht="21" customHeight="1">
      <c r="A39" s="100">
        <f t="shared" si="0"/>
        <v>32</v>
      </c>
      <c r="B39" s="182">
        <v>142310418</v>
      </c>
      <c r="C39" s="193" t="s">
        <v>139</v>
      </c>
      <c r="D39" s="196" t="s">
        <v>140</v>
      </c>
      <c r="E39" s="183" t="s">
        <v>85</v>
      </c>
      <c r="F39" s="184">
        <v>10</v>
      </c>
      <c r="G39" s="178">
        <v>9</v>
      </c>
      <c r="H39" s="178">
        <v>9.3</v>
      </c>
      <c r="I39" s="125"/>
      <c r="J39" s="125"/>
      <c r="K39" s="178">
        <v>8.5</v>
      </c>
      <c r="L39" s="23"/>
      <c r="M39" s="23"/>
      <c r="N39" s="178">
        <v>5.8</v>
      </c>
      <c r="O39" s="24">
        <v>7.3</v>
      </c>
      <c r="P39" s="25" t="s">
        <v>54</v>
      </c>
      <c r="Q39" s="26"/>
      <c r="R39" s="123"/>
      <c r="S39" s="28"/>
      <c r="T39" s="28"/>
    </row>
    <row r="40" spans="1:20" s="21" customFormat="1" ht="21" customHeight="1">
      <c r="A40" s="100">
        <f t="shared" si="0"/>
        <v>33</v>
      </c>
      <c r="B40" s="182">
        <v>142310419</v>
      </c>
      <c r="C40" s="193" t="s">
        <v>141</v>
      </c>
      <c r="D40" s="196" t="s">
        <v>142</v>
      </c>
      <c r="E40" s="183" t="s">
        <v>85</v>
      </c>
      <c r="F40" s="184">
        <v>9</v>
      </c>
      <c r="G40" s="178">
        <v>8.5</v>
      </c>
      <c r="H40" s="178">
        <v>5.5</v>
      </c>
      <c r="I40" s="125"/>
      <c r="J40" s="125"/>
      <c r="K40" s="178">
        <v>5.3</v>
      </c>
      <c r="L40" s="23"/>
      <c r="M40" s="23"/>
      <c r="N40" s="178">
        <v>4.5</v>
      </c>
      <c r="O40" s="24">
        <v>5.6</v>
      </c>
      <c r="P40" s="25" t="s">
        <v>42</v>
      </c>
      <c r="Q40" s="26"/>
      <c r="R40" s="123"/>
      <c r="S40" s="28"/>
      <c r="T40" s="28"/>
    </row>
    <row r="41" spans="1:20" s="21" customFormat="1" ht="21" customHeight="1">
      <c r="A41" s="100">
        <f t="shared" si="0"/>
        <v>34</v>
      </c>
      <c r="B41" s="182">
        <v>142310422</v>
      </c>
      <c r="C41" s="193" t="s">
        <v>17</v>
      </c>
      <c r="D41" s="196" t="s">
        <v>143</v>
      </c>
      <c r="E41" s="183" t="s">
        <v>85</v>
      </c>
      <c r="F41" s="184">
        <v>8.5</v>
      </c>
      <c r="G41" s="178">
        <v>9</v>
      </c>
      <c r="H41" s="178">
        <v>8.8</v>
      </c>
      <c r="I41" s="125"/>
      <c r="J41" s="125"/>
      <c r="K41" s="178">
        <v>8.8</v>
      </c>
      <c r="L41" s="23"/>
      <c r="M41" s="23"/>
      <c r="N41" s="178">
        <v>4.5</v>
      </c>
      <c r="O41" s="24">
        <v>6.4</v>
      </c>
      <c r="P41" s="25" t="s">
        <v>47</v>
      </c>
      <c r="Q41" s="26"/>
      <c r="R41" s="123"/>
      <c r="S41" s="28"/>
      <c r="T41" s="28"/>
    </row>
    <row r="42" spans="1:20" s="21" customFormat="1" ht="21" customHeight="1">
      <c r="A42" s="100">
        <f t="shared" si="0"/>
        <v>35</v>
      </c>
      <c r="B42" s="182">
        <v>142310424</v>
      </c>
      <c r="C42" s="193" t="s">
        <v>144</v>
      </c>
      <c r="D42" s="196" t="s">
        <v>145</v>
      </c>
      <c r="E42" s="183" t="s">
        <v>85</v>
      </c>
      <c r="F42" s="184">
        <v>9</v>
      </c>
      <c r="G42" s="178">
        <v>9</v>
      </c>
      <c r="H42" s="178">
        <v>9</v>
      </c>
      <c r="I42" s="125"/>
      <c r="J42" s="125"/>
      <c r="K42" s="178">
        <v>8</v>
      </c>
      <c r="L42" s="23"/>
      <c r="M42" s="23"/>
      <c r="N42" s="178">
        <v>7</v>
      </c>
      <c r="O42" s="24">
        <v>7.8</v>
      </c>
      <c r="P42" s="25" t="s">
        <v>57</v>
      </c>
      <c r="Q42" s="26"/>
      <c r="R42" s="123"/>
      <c r="S42" s="28"/>
      <c r="T42" s="28"/>
    </row>
    <row r="43" spans="1:20" s="21" customFormat="1" ht="21" customHeight="1">
      <c r="A43" s="100">
        <f t="shared" si="0"/>
        <v>36</v>
      </c>
      <c r="B43" s="182">
        <v>142310427</v>
      </c>
      <c r="C43" s="193" t="s">
        <v>146</v>
      </c>
      <c r="D43" s="196" t="s">
        <v>145</v>
      </c>
      <c r="E43" s="183" t="s">
        <v>85</v>
      </c>
      <c r="F43" s="184">
        <v>9</v>
      </c>
      <c r="G43" s="178">
        <v>9</v>
      </c>
      <c r="H43" s="178">
        <v>9</v>
      </c>
      <c r="I43" s="125"/>
      <c r="J43" s="125"/>
      <c r="K43" s="178">
        <v>8</v>
      </c>
      <c r="L43" s="23"/>
      <c r="M43" s="23"/>
      <c r="N43" s="178">
        <v>4</v>
      </c>
      <c r="O43" s="24">
        <v>6.1</v>
      </c>
      <c r="P43" s="25" t="s">
        <v>45</v>
      </c>
      <c r="Q43" s="26"/>
      <c r="R43" s="123"/>
      <c r="S43" s="28"/>
      <c r="T43" s="28"/>
    </row>
    <row r="44" spans="1:20" s="21" customFormat="1" ht="21" customHeight="1">
      <c r="A44" s="100">
        <f t="shared" si="0"/>
        <v>37</v>
      </c>
      <c r="B44" s="182">
        <v>142310429</v>
      </c>
      <c r="C44" s="193" t="s">
        <v>147</v>
      </c>
      <c r="D44" s="196" t="s">
        <v>148</v>
      </c>
      <c r="E44" s="183" t="s">
        <v>85</v>
      </c>
      <c r="F44" s="184">
        <v>10</v>
      </c>
      <c r="G44" s="178">
        <v>9</v>
      </c>
      <c r="H44" s="178">
        <v>8.8</v>
      </c>
      <c r="I44" s="125"/>
      <c r="J44" s="125"/>
      <c r="K44" s="178">
        <v>7.8</v>
      </c>
      <c r="L44" s="23"/>
      <c r="M44" s="23"/>
      <c r="N44" s="178">
        <v>4</v>
      </c>
      <c r="O44" s="24">
        <v>6.2</v>
      </c>
      <c r="P44" s="25" t="s">
        <v>46</v>
      </c>
      <c r="Q44" s="26"/>
      <c r="R44" s="123"/>
      <c r="S44" s="28"/>
      <c r="T44" s="28"/>
    </row>
    <row r="45" spans="1:20" s="21" customFormat="1" ht="21" customHeight="1">
      <c r="A45" s="100">
        <f t="shared" si="0"/>
        <v>38</v>
      </c>
      <c r="B45" s="182">
        <v>142310430</v>
      </c>
      <c r="C45" s="193" t="s">
        <v>149</v>
      </c>
      <c r="D45" s="196" t="s">
        <v>150</v>
      </c>
      <c r="E45" s="183" t="s">
        <v>85</v>
      </c>
      <c r="F45" s="184">
        <v>7</v>
      </c>
      <c r="G45" s="178">
        <v>7</v>
      </c>
      <c r="H45" s="178">
        <v>7</v>
      </c>
      <c r="I45" s="125"/>
      <c r="J45" s="125"/>
      <c r="K45" s="178">
        <v>5.5</v>
      </c>
      <c r="L45" s="23"/>
      <c r="M45" s="23"/>
      <c r="N45" s="178">
        <v>4</v>
      </c>
      <c r="O45" s="24">
        <v>5.1</v>
      </c>
      <c r="P45" s="25" t="s">
        <v>38</v>
      </c>
      <c r="Q45" s="26"/>
      <c r="R45" s="123"/>
      <c r="S45" s="28"/>
      <c r="T45" s="29"/>
    </row>
    <row r="46" spans="1:20" s="21" customFormat="1" ht="21" customHeight="1">
      <c r="A46" s="100">
        <f t="shared" si="0"/>
        <v>39</v>
      </c>
      <c r="B46" s="182">
        <v>142310432</v>
      </c>
      <c r="C46" s="193" t="s">
        <v>151</v>
      </c>
      <c r="D46" s="196" t="s">
        <v>152</v>
      </c>
      <c r="E46" s="183" t="s">
        <v>85</v>
      </c>
      <c r="F46" s="184">
        <v>9</v>
      </c>
      <c r="G46" s="178">
        <v>9</v>
      </c>
      <c r="H46" s="178">
        <v>8.5</v>
      </c>
      <c r="I46" s="125"/>
      <c r="J46" s="125"/>
      <c r="K46" s="178">
        <v>7.8</v>
      </c>
      <c r="L46" s="23"/>
      <c r="M46" s="23"/>
      <c r="N46" s="178" t="s">
        <v>228</v>
      </c>
      <c r="O46" s="24" t="s">
        <v>228</v>
      </c>
      <c r="P46" s="25" t="s">
        <v>232</v>
      </c>
      <c r="Q46" s="26"/>
      <c r="R46" s="123"/>
      <c r="S46" s="28"/>
      <c r="T46" s="28"/>
    </row>
    <row r="47" spans="1:20" s="21" customFormat="1" ht="21" customHeight="1">
      <c r="A47" s="100">
        <f t="shared" si="0"/>
        <v>40</v>
      </c>
      <c r="B47" s="182">
        <v>142310434</v>
      </c>
      <c r="C47" s="193" t="s">
        <v>153</v>
      </c>
      <c r="D47" s="196" t="s">
        <v>154</v>
      </c>
      <c r="E47" s="183" t="s">
        <v>85</v>
      </c>
      <c r="F47" s="184">
        <v>8.5</v>
      </c>
      <c r="G47" s="178">
        <v>9</v>
      </c>
      <c r="H47" s="178">
        <v>8.3</v>
      </c>
      <c r="I47" s="125"/>
      <c r="J47" s="125"/>
      <c r="K47" s="178">
        <v>8</v>
      </c>
      <c r="L47" s="23"/>
      <c r="M47" s="23"/>
      <c r="N47" s="178">
        <v>3.5</v>
      </c>
      <c r="O47" s="24">
        <v>0</v>
      </c>
      <c r="P47" s="25" t="s">
        <v>31</v>
      </c>
      <c r="Q47" s="26"/>
      <c r="R47" s="123"/>
      <c r="S47" s="28"/>
      <c r="T47" s="28"/>
    </row>
    <row r="48" spans="1:20" s="21" customFormat="1" ht="21" customHeight="1">
      <c r="A48" s="100">
        <f t="shared" si="0"/>
        <v>41</v>
      </c>
      <c r="B48" s="182">
        <v>142310436</v>
      </c>
      <c r="C48" s="193" t="s">
        <v>155</v>
      </c>
      <c r="D48" s="196" t="s">
        <v>156</v>
      </c>
      <c r="E48" s="183" t="s">
        <v>85</v>
      </c>
      <c r="F48" s="184">
        <v>9</v>
      </c>
      <c r="G48" s="178">
        <v>9</v>
      </c>
      <c r="H48" s="178">
        <v>8.8</v>
      </c>
      <c r="I48" s="125"/>
      <c r="J48" s="125"/>
      <c r="K48" s="178">
        <v>8.8</v>
      </c>
      <c r="L48" s="23"/>
      <c r="M48" s="23"/>
      <c r="N48" s="178">
        <v>4.5</v>
      </c>
      <c r="O48" s="24">
        <v>6.5</v>
      </c>
      <c r="P48" s="25" t="s">
        <v>48</v>
      </c>
      <c r="Q48" s="26"/>
      <c r="R48" s="123"/>
      <c r="S48" s="28"/>
      <c r="T48" s="28"/>
    </row>
    <row r="49" spans="1:20" s="21" customFormat="1" ht="21" customHeight="1">
      <c r="A49" s="100">
        <f t="shared" si="0"/>
        <v>42</v>
      </c>
      <c r="B49" s="182">
        <v>142310437</v>
      </c>
      <c r="C49" s="193" t="s">
        <v>130</v>
      </c>
      <c r="D49" s="196" t="s">
        <v>156</v>
      </c>
      <c r="E49" s="183" t="s">
        <v>85</v>
      </c>
      <c r="F49" s="184">
        <v>8</v>
      </c>
      <c r="G49" s="178">
        <v>8.5</v>
      </c>
      <c r="H49" s="178">
        <v>8.3</v>
      </c>
      <c r="I49" s="125"/>
      <c r="J49" s="125"/>
      <c r="K49" s="178">
        <v>7.8</v>
      </c>
      <c r="L49" s="23"/>
      <c r="M49" s="23"/>
      <c r="N49" s="178">
        <v>4</v>
      </c>
      <c r="O49" s="24">
        <v>5.9</v>
      </c>
      <c r="P49" s="25" t="s">
        <v>44</v>
      </c>
      <c r="Q49" s="26"/>
      <c r="R49" s="123"/>
      <c r="S49" s="28"/>
      <c r="T49" s="28"/>
    </row>
    <row r="50" spans="1:20" s="21" customFormat="1" ht="21" customHeight="1">
      <c r="A50" s="100">
        <f t="shared" si="0"/>
        <v>43</v>
      </c>
      <c r="B50" s="182">
        <v>142310438</v>
      </c>
      <c r="C50" s="193" t="s">
        <v>157</v>
      </c>
      <c r="D50" s="196" t="s">
        <v>156</v>
      </c>
      <c r="E50" s="183" t="s">
        <v>85</v>
      </c>
      <c r="F50" s="184">
        <v>10</v>
      </c>
      <c r="G50" s="178">
        <v>9</v>
      </c>
      <c r="H50" s="178">
        <v>9</v>
      </c>
      <c r="I50" s="125"/>
      <c r="J50" s="125"/>
      <c r="K50" s="178">
        <v>9.3</v>
      </c>
      <c r="L50" s="23"/>
      <c r="M50" s="23"/>
      <c r="N50" s="178">
        <v>9.3</v>
      </c>
      <c r="O50" s="24">
        <v>9.3</v>
      </c>
      <c r="P50" s="25" t="s">
        <v>68</v>
      </c>
      <c r="Q50" s="26"/>
      <c r="R50" s="123"/>
      <c r="S50" s="28"/>
      <c r="T50" s="28"/>
    </row>
    <row r="51" spans="1:20" s="21" customFormat="1" ht="21" customHeight="1">
      <c r="A51" s="100">
        <f t="shared" si="0"/>
        <v>44</v>
      </c>
      <c r="B51" s="182">
        <v>142310441</v>
      </c>
      <c r="C51" s="193" t="s">
        <v>158</v>
      </c>
      <c r="D51" s="196" t="s">
        <v>159</v>
      </c>
      <c r="E51" s="183" t="s">
        <v>85</v>
      </c>
      <c r="F51" s="184">
        <v>10</v>
      </c>
      <c r="G51" s="178">
        <v>9.5</v>
      </c>
      <c r="H51" s="178">
        <v>9.3</v>
      </c>
      <c r="I51" s="125"/>
      <c r="J51" s="125"/>
      <c r="K51" s="178">
        <v>9.3</v>
      </c>
      <c r="L51" s="23"/>
      <c r="M51" s="23"/>
      <c r="N51" s="178">
        <v>9.5</v>
      </c>
      <c r="O51" s="24">
        <v>9.5</v>
      </c>
      <c r="P51" s="25" t="s">
        <v>70</v>
      </c>
      <c r="Q51" s="26"/>
      <c r="R51" s="123"/>
      <c r="S51" s="28"/>
      <c r="T51" s="28"/>
    </row>
    <row r="52" spans="1:20" s="21" customFormat="1" ht="21" customHeight="1">
      <c r="A52" s="100">
        <f t="shared" si="0"/>
        <v>45</v>
      </c>
      <c r="B52" s="182">
        <v>142310444</v>
      </c>
      <c r="C52" s="193" t="s">
        <v>160</v>
      </c>
      <c r="D52" s="196" t="s">
        <v>161</v>
      </c>
      <c r="E52" s="183" t="s">
        <v>85</v>
      </c>
      <c r="F52" s="184">
        <v>8</v>
      </c>
      <c r="G52" s="178">
        <v>9</v>
      </c>
      <c r="H52" s="178">
        <v>8.3</v>
      </c>
      <c r="I52" s="125"/>
      <c r="J52" s="125"/>
      <c r="K52" s="178">
        <v>8.3</v>
      </c>
      <c r="L52" s="23"/>
      <c r="M52" s="23"/>
      <c r="N52" s="178">
        <v>5.5</v>
      </c>
      <c r="O52" s="24">
        <v>6.8</v>
      </c>
      <c r="P52" s="25" t="s">
        <v>51</v>
      </c>
      <c r="Q52" s="26"/>
      <c r="R52" s="123"/>
      <c r="S52" s="28"/>
      <c r="T52" s="28"/>
    </row>
    <row r="53" spans="1:20" s="21" customFormat="1" ht="21" customHeight="1">
      <c r="A53" s="100">
        <f t="shared" si="0"/>
        <v>46</v>
      </c>
      <c r="B53" s="182">
        <v>142310446</v>
      </c>
      <c r="C53" s="193" t="s">
        <v>162</v>
      </c>
      <c r="D53" s="196" t="s">
        <v>163</v>
      </c>
      <c r="E53" s="183" t="s">
        <v>85</v>
      </c>
      <c r="F53" s="184">
        <v>7</v>
      </c>
      <c r="G53" s="178">
        <v>8</v>
      </c>
      <c r="H53" s="178">
        <v>8.5</v>
      </c>
      <c r="I53" s="125"/>
      <c r="J53" s="125"/>
      <c r="K53" s="178">
        <v>7.3</v>
      </c>
      <c r="L53" s="23"/>
      <c r="M53" s="23"/>
      <c r="N53" s="178">
        <v>4.5</v>
      </c>
      <c r="O53" s="24">
        <v>5.9</v>
      </c>
      <c r="P53" s="25" t="s">
        <v>44</v>
      </c>
      <c r="Q53" s="26"/>
      <c r="R53" s="123"/>
      <c r="S53" s="28"/>
      <c r="T53" s="28"/>
    </row>
    <row r="54" spans="1:20" s="21" customFormat="1" ht="21" customHeight="1">
      <c r="A54" s="100">
        <f t="shared" si="0"/>
        <v>47</v>
      </c>
      <c r="B54" s="182">
        <v>142310449</v>
      </c>
      <c r="C54" s="193" t="s">
        <v>164</v>
      </c>
      <c r="D54" s="196" t="s">
        <v>165</v>
      </c>
      <c r="E54" s="183" t="s">
        <v>85</v>
      </c>
      <c r="F54" s="184">
        <v>10</v>
      </c>
      <c r="G54" s="178">
        <v>9</v>
      </c>
      <c r="H54" s="178">
        <v>8.3</v>
      </c>
      <c r="I54" s="125"/>
      <c r="J54" s="125"/>
      <c r="K54" s="178">
        <v>7.8</v>
      </c>
      <c r="L54" s="23"/>
      <c r="M54" s="23"/>
      <c r="N54" s="178">
        <v>4.5</v>
      </c>
      <c r="O54" s="24">
        <v>6.4</v>
      </c>
      <c r="P54" s="25" t="s">
        <v>47</v>
      </c>
      <c r="Q54" s="26"/>
      <c r="R54" s="123"/>
      <c r="S54" s="28"/>
      <c r="T54" s="29"/>
    </row>
    <row r="55" spans="1:20" s="21" customFormat="1" ht="21" customHeight="1">
      <c r="A55" s="100">
        <f t="shared" si="0"/>
        <v>48</v>
      </c>
      <c r="B55" s="182">
        <v>142320546</v>
      </c>
      <c r="C55" s="193" t="s">
        <v>166</v>
      </c>
      <c r="D55" s="196" t="s">
        <v>167</v>
      </c>
      <c r="E55" s="183" t="s">
        <v>85</v>
      </c>
      <c r="F55" s="184">
        <v>8</v>
      </c>
      <c r="G55" s="178">
        <v>9</v>
      </c>
      <c r="H55" s="178">
        <v>9</v>
      </c>
      <c r="I55" s="125"/>
      <c r="J55" s="125"/>
      <c r="K55" s="178">
        <v>8.8</v>
      </c>
      <c r="L55" s="23"/>
      <c r="M55" s="23"/>
      <c r="N55" s="178">
        <v>7</v>
      </c>
      <c r="O55" s="24">
        <v>7.8</v>
      </c>
      <c r="P55" s="25" t="s">
        <v>57</v>
      </c>
      <c r="Q55" s="26"/>
      <c r="R55" s="123"/>
      <c r="S55" s="28"/>
      <c r="T55" s="28"/>
    </row>
    <row r="56" spans="1:20" s="21" customFormat="1" ht="21" customHeight="1">
      <c r="A56" s="100">
        <f t="shared" si="0"/>
        <v>49</v>
      </c>
      <c r="B56" s="182">
        <v>142320550</v>
      </c>
      <c r="C56" s="193" t="s">
        <v>168</v>
      </c>
      <c r="D56" s="196" t="s">
        <v>128</v>
      </c>
      <c r="E56" s="183" t="s">
        <v>85</v>
      </c>
      <c r="F56" s="184">
        <v>9</v>
      </c>
      <c r="G56" s="178">
        <v>9</v>
      </c>
      <c r="H56" s="178">
        <v>8.8</v>
      </c>
      <c r="I56" s="125"/>
      <c r="J56" s="125"/>
      <c r="K56" s="178">
        <v>8</v>
      </c>
      <c r="L56" s="23"/>
      <c r="M56" s="23"/>
      <c r="N56" s="178">
        <v>4</v>
      </c>
      <c r="O56" s="24">
        <v>6.1</v>
      </c>
      <c r="P56" s="25" t="s">
        <v>45</v>
      </c>
      <c r="Q56" s="26"/>
      <c r="R56" s="123"/>
      <c r="S56" s="28"/>
      <c r="T56" s="28"/>
    </row>
    <row r="57" spans="1:20" s="21" customFormat="1" ht="21" customHeight="1">
      <c r="A57" s="100">
        <f t="shared" si="0"/>
        <v>50</v>
      </c>
      <c r="B57" s="182">
        <v>142320594</v>
      </c>
      <c r="C57" s="193" t="s">
        <v>147</v>
      </c>
      <c r="D57" s="196" t="s">
        <v>169</v>
      </c>
      <c r="E57" s="183" t="s">
        <v>85</v>
      </c>
      <c r="F57" s="184">
        <v>9</v>
      </c>
      <c r="G57" s="178">
        <v>9</v>
      </c>
      <c r="H57" s="178">
        <v>8.8</v>
      </c>
      <c r="I57" s="125"/>
      <c r="J57" s="125"/>
      <c r="K57" s="178">
        <v>9.3</v>
      </c>
      <c r="L57" s="23"/>
      <c r="M57" s="23"/>
      <c r="N57" s="178">
        <v>7.3</v>
      </c>
      <c r="O57" s="24">
        <v>8.1</v>
      </c>
      <c r="P57" s="25" t="s">
        <v>58</v>
      </c>
      <c r="Q57" s="26"/>
      <c r="R57" s="123"/>
      <c r="S57" s="28"/>
      <c r="T57" s="28"/>
    </row>
    <row r="58" spans="1:20" s="21" customFormat="1" ht="21" customHeight="1">
      <c r="A58" s="100">
        <f t="shared" si="0"/>
        <v>51</v>
      </c>
      <c r="B58" s="182">
        <v>142320645</v>
      </c>
      <c r="C58" s="193" t="s">
        <v>170</v>
      </c>
      <c r="D58" s="196" t="s">
        <v>163</v>
      </c>
      <c r="E58" s="183" t="s">
        <v>85</v>
      </c>
      <c r="F58" s="184">
        <v>8</v>
      </c>
      <c r="G58" s="178">
        <v>8.5</v>
      </c>
      <c r="H58" s="178">
        <v>7.8</v>
      </c>
      <c r="I58" s="125"/>
      <c r="J58" s="125"/>
      <c r="K58" s="178">
        <v>7.8</v>
      </c>
      <c r="L58" s="23"/>
      <c r="M58" s="23"/>
      <c r="N58" s="178">
        <v>6.5</v>
      </c>
      <c r="O58" s="24">
        <v>7.2</v>
      </c>
      <c r="P58" s="25" t="s">
        <v>53</v>
      </c>
      <c r="Q58" s="26"/>
      <c r="R58" s="123"/>
      <c r="S58" s="28"/>
      <c r="T58" s="28"/>
    </row>
    <row r="59" spans="1:20" s="21" customFormat="1" ht="21" customHeight="1">
      <c r="A59" s="100">
        <f t="shared" si="0"/>
        <v>52</v>
      </c>
      <c r="B59" s="182">
        <v>142310357</v>
      </c>
      <c r="C59" s="193" t="s">
        <v>171</v>
      </c>
      <c r="D59" s="196" t="s">
        <v>112</v>
      </c>
      <c r="E59" s="183" t="s">
        <v>172</v>
      </c>
      <c r="F59" s="184">
        <v>10</v>
      </c>
      <c r="G59" s="178">
        <v>9.5</v>
      </c>
      <c r="H59" s="178">
        <v>9</v>
      </c>
      <c r="I59" s="125"/>
      <c r="J59" s="125"/>
      <c r="K59" s="178">
        <v>9</v>
      </c>
      <c r="L59" s="23"/>
      <c r="M59" s="23"/>
      <c r="N59" s="178">
        <v>9.3</v>
      </c>
      <c r="O59" s="24">
        <v>9.3</v>
      </c>
      <c r="P59" s="25" t="s">
        <v>68</v>
      </c>
      <c r="Q59" s="26"/>
      <c r="R59" s="123"/>
      <c r="S59" s="28"/>
      <c r="T59" s="28"/>
    </row>
    <row r="60" spans="1:20" s="21" customFormat="1" ht="21" customHeight="1">
      <c r="A60" s="100">
        <f t="shared" si="0"/>
        <v>53</v>
      </c>
      <c r="B60" s="182">
        <v>142310358</v>
      </c>
      <c r="C60" s="193" t="s">
        <v>173</v>
      </c>
      <c r="D60" s="196" t="s">
        <v>174</v>
      </c>
      <c r="E60" s="183" t="s">
        <v>172</v>
      </c>
      <c r="F60" s="184">
        <v>8</v>
      </c>
      <c r="G60" s="178">
        <v>9.5</v>
      </c>
      <c r="H60" s="178">
        <v>9</v>
      </c>
      <c r="I60" s="125"/>
      <c r="J60" s="125"/>
      <c r="K60" s="178">
        <v>8.5</v>
      </c>
      <c r="L60" s="23"/>
      <c r="M60" s="23"/>
      <c r="N60" s="178">
        <v>9.8</v>
      </c>
      <c r="O60" s="24">
        <v>9.3</v>
      </c>
      <c r="P60" s="25" t="s">
        <v>68</v>
      </c>
      <c r="Q60" s="26"/>
      <c r="R60" s="123"/>
      <c r="S60" s="28"/>
      <c r="T60" s="28"/>
    </row>
    <row r="61" spans="1:20" s="21" customFormat="1" ht="21" customHeight="1">
      <c r="A61" s="100">
        <f t="shared" si="0"/>
        <v>54</v>
      </c>
      <c r="B61" s="182">
        <v>142310364</v>
      </c>
      <c r="C61" s="193" t="s">
        <v>175</v>
      </c>
      <c r="D61" s="196" t="s">
        <v>176</v>
      </c>
      <c r="E61" s="183" t="s">
        <v>172</v>
      </c>
      <c r="F61" s="184">
        <v>9</v>
      </c>
      <c r="G61" s="178">
        <v>9</v>
      </c>
      <c r="H61" s="178">
        <v>8.8</v>
      </c>
      <c r="I61" s="125"/>
      <c r="J61" s="125"/>
      <c r="K61" s="178">
        <v>8.3</v>
      </c>
      <c r="L61" s="23"/>
      <c r="M61" s="23"/>
      <c r="N61" s="178">
        <v>8</v>
      </c>
      <c r="O61" s="24">
        <v>8.3</v>
      </c>
      <c r="P61" s="25" t="s">
        <v>60</v>
      </c>
      <c r="Q61" s="26"/>
      <c r="R61" s="123"/>
      <c r="S61" s="28"/>
      <c r="T61" s="28"/>
    </row>
    <row r="62" spans="1:20" s="21" customFormat="1" ht="21" customHeight="1">
      <c r="A62" s="100">
        <f t="shared" si="0"/>
        <v>55</v>
      </c>
      <c r="B62" s="182">
        <v>142310367</v>
      </c>
      <c r="C62" s="193" t="s">
        <v>177</v>
      </c>
      <c r="D62" s="196" t="s">
        <v>18</v>
      </c>
      <c r="E62" s="183" t="s">
        <v>172</v>
      </c>
      <c r="F62" s="184">
        <v>8.5</v>
      </c>
      <c r="G62" s="178">
        <v>8.5</v>
      </c>
      <c r="H62" s="178">
        <v>8.5</v>
      </c>
      <c r="I62" s="125"/>
      <c r="J62" s="125"/>
      <c r="K62" s="178">
        <v>7</v>
      </c>
      <c r="L62" s="23"/>
      <c r="M62" s="23"/>
      <c r="N62" s="178">
        <v>5.5</v>
      </c>
      <c r="O62" s="24">
        <v>6.6</v>
      </c>
      <c r="P62" s="25" t="s">
        <v>49</v>
      </c>
      <c r="Q62" s="26"/>
      <c r="R62" s="123"/>
      <c r="S62" s="28"/>
      <c r="T62" s="28"/>
    </row>
    <row r="63" spans="1:20" s="21" customFormat="1" ht="21" customHeight="1">
      <c r="A63" s="100">
        <f t="shared" si="0"/>
        <v>56</v>
      </c>
      <c r="B63" s="182">
        <v>142310369</v>
      </c>
      <c r="C63" s="193" t="s">
        <v>178</v>
      </c>
      <c r="D63" s="196" t="s">
        <v>179</v>
      </c>
      <c r="E63" s="183" t="s">
        <v>172</v>
      </c>
      <c r="F63" s="184">
        <v>9</v>
      </c>
      <c r="G63" s="178">
        <v>8.5</v>
      </c>
      <c r="H63" s="178">
        <v>9.5</v>
      </c>
      <c r="I63" s="125"/>
      <c r="J63" s="125"/>
      <c r="K63" s="178">
        <v>5.3</v>
      </c>
      <c r="L63" s="23"/>
      <c r="M63" s="23"/>
      <c r="N63" s="178">
        <v>7.3</v>
      </c>
      <c r="O63" s="24">
        <v>7.5</v>
      </c>
      <c r="P63" s="25" t="s">
        <v>56</v>
      </c>
      <c r="Q63" s="26"/>
      <c r="R63" s="123"/>
      <c r="S63" s="28"/>
      <c r="T63" s="29"/>
    </row>
    <row r="64" spans="1:20" s="21" customFormat="1" ht="21" customHeight="1">
      <c r="A64" s="100">
        <f t="shared" si="0"/>
        <v>57</v>
      </c>
      <c r="B64" s="182">
        <v>142310371</v>
      </c>
      <c r="C64" s="193" t="s">
        <v>180</v>
      </c>
      <c r="D64" s="196" t="s">
        <v>98</v>
      </c>
      <c r="E64" s="183" t="s">
        <v>172</v>
      </c>
      <c r="F64" s="184">
        <v>8</v>
      </c>
      <c r="G64" s="178">
        <v>8.5</v>
      </c>
      <c r="H64" s="178">
        <v>7.8</v>
      </c>
      <c r="I64" s="125"/>
      <c r="J64" s="125"/>
      <c r="K64" s="178">
        <v>7</v>
      </c>
      <c r="L64" s="23"/>
      <c r="M64" s="23"/>
      <c r="N64" s="178">
        <v>7.8</v>
      </c>
      <c r="O64" s="24">
        <v>7.8</v>
      </c>
      <c r="P64" s="25" t="s">
        <v>57</v>
      </c>
      <c r="Q64" s="26"/>
      <c r="R64" s="123"/>
      <c r="S64" s="28"/>
      <c r="T64" s="28"/>
    </row>
    <row r="65" spans="1:20" s="21" customFormat="1" ht="21" customHeight="1">
      <c r="A65" s="100">
        <f t="shared" si="0"/>
        <v>58</v>
      </c>
      <c r="B65" s="182">
        <v>142310377</v>
      </c>
      <c r="C65" s="193" t="s">
        <v>171</v>
      </c>
      <c r="D65" s="196" t="s">
        <v>102</v>
      </c>
      <c r="E65" s="183" t="s">
        <v>172</v>
      </c>
      <c r="F65" s="184">
        <v>8.5</v>
      </c>
      <c r="G65" s="178">
        <v>8.5</v>
      </c>
      <c r="H65" s="178">
        <v>8</v>
      </c>
      <c r="I65" s="125"/>
      <c r="J65" s="125"/>
      <c r="K65" s="178">
        <v>7</v>
      </c>
      <c r="L65" s="23"/>
      <c r="M65" s="23"/>
      <c r="N65" s="178">
        <v>6.3</v>
      </c>
      <c r="O65" s="24">
        <v>7</v>
      </c>
      <c r="P65" s="25" t="s">
        <v>34</v>
      </c>
      <c r="Q65" s="26"/>
      <c r="R65" s="123"/>
      <c r="S65" s="28"/>
      <c r="T65" s="28"/>
    </row>
    <row r="66" spans="1:20" s="21" customFormat="1" ht="21" customHeight="1">
      <c r="A66" s="100">
        <f t="shared" si="0"/>
        <v>59</v>
      </c>
      <c r="B66" s="182">
        <v>142310379</v>
      </c>
      <c r="C66" s="193" t="s">
        <v>181</v>
      </c>
      <c r="D66" s="196" t="s">
        <v>102</v>
      </c>
      <c r="E66" s="183" t="s">
        <v>172</v>
      </c>
      <c r="F66" s="184">
        <v>10</v>
      </c>
      <c r="G66" s="178">
        <v>9.5</v>
      </c>
      <c r="H66" s="178">
        <v>8.5</v>
      </c>
      <c r="I66" s="125"/>
      <c r="J66" s="125"/>
      <c r="K66" s="178">
        <v>8.5</v>
      </c>
      <c r="L66" s="23"/>
      <c r="M66" s="23"/>
      <c r="N66" s="178">
        <v>7.8</v>
      </c>
      <c r="O66" s="24">
        <v>8.4</v>
      </c>
      <c r="P66" s="25" t="s">
        <v>61</v>
      </c>
      <c r="Q66" s="26"/>
      <c r="R66" s="123"/>
      <c r="S66" s="28"/>
      <c r="T66" s="28"/>
    </row>
    <row r="67" spans="1:20" s="21" customFormat="1" ht="21" customHeight="1">
      <c r="A67" s="100">
        <f t="shared" si="0"/>
        <v>60</v>
      </c>
      <c r="B67" s="182">
        <v>142310383</v>
      </c>
      <c r="C67" s="193" t="s">
        <v>182</v>
      </c>
      <c r="D67" s="196" t="s">
        <v>106</v>
      </c>
      <c r="E67" s="183" t="s">
        <v>172</v>
      </c>
      <c r="F67" s="184">
        <v>9</v>
      </c>
      <c r="G67" s="178">
        <v>9</v>
      </c>
      <c r="H67" s="178">
        <v>8.5</v>
      </c>
      <c r="I67" s="125"/>
      <c r="J67" s="125"/>
      <c r="K67" s="178">
        <v>7.3</v>
      </c>
      <c r="L67" s="23"/>
      <c r="M67" s="23"/>
      <c r="N67" s="178">
        <v>9.3</v>
      </c>
      <c r="O67" s="24">
        <v>8.9</v>
      </c>
      <c r="P67" s="25" t="s">
        <v>65</v>
      </c>
      <c r="Q67" s="26"/>
      <c r="R67" s="123"/>
      <c r="S67" s="28"/>
      <c r="T67" s="28"/>
    </row>
    <row r="68" spans="1:20" s="21" customFormat="1" ht="21" customHeight="1">
      <c r="A68" s="100">
        <f t="shared" si="0"/>
        <v>61</v>
      </c>
      <c r="B68" s="182">
        <v>142310384</v>
      </c>
      <c r="C68" s="193" t="s">
        <v>183</v>
      </c>
      <c r="D68" s="196" t="s">
        <v>108</v>
      </c>
      <c r="E68" s="183" t="s">
        <v>172</v>
      </c>
      <c r="F68" s="184">
        <v>8.5</v>
      </c>
      <c r="G68" s="178">
        <v>8.5</v>
      </c>
      <c r="H68" s="178">
        <v>6.3</v>
      </c>
      <c r="I68" s="125"/>
      <c r="J68" s="125"/>
      <c r="K68" s="178">
        <v>7.8</v>
      </c>
      <c r="L68" s="23"/>
      <c r="M68" s="23"/>
      <c r="N68" s="178">
        <v>4</v>
      </c>
      <c r="O68" s="24">
        <v>5.7</v>
      </c>
      <c r="P68" s="25" t="s">
        <v>43</v>
      </c>
      <c r="Q68" s="26"/>
      <c r="R68" s="123"/>
      <c r="S68" s="28"/>
      <c r="T68" s="28"/>
    </row>
    <row r="69" spans="1:20" s="21" customFormat="1" ht="21" customHeight="1">
      <c r="A69" s="100">
        <f t="shared" si="0"/>
        <v>62</v>
      </c>
      <c r="B69" s="182">
        <v>142310385</v>
      </c>
      <c r="C69" s="193" t="s">
        <v>184</v>
      </c>
      <c r="D69" s="196" t="s">
        <v>108</v>
      </c>
      <c r="E69" s="183" t="s">
        <v>172</v>
      </c>
      <c r="F69" s="184">
        <v>10</v>
      </c>
      <c r="G69" s="178">
        <v>9.5</v>
      </c>
      <c r="H69" s="178">
        <v>8.5</v>
      </c>
      <c r="I69" s="125"/>
      <c r="J69" s="125"/>
      <c r="K69" s="178">
        <v>9</v>
      </c>
      <c r="L69" s="23"/>
      <c r="M69" s="23"/>
      <c r="N69" s="178">
        <v>5.8</v>
      </c>
      <c r="O69" s="24">
        <v>7.3</v>
      </c>
      <c r="P69" s="25" t="s">
        <v>54</v>
      </c>
      <c r="Q69" s="26"/>
      <c r="R69" s="123"/>
      <c r="S69" s="28"/>
      <c r="T69" s="28"/>
    </row>
    <row r="70" spans="1:20" s="21" customFormat="1" ht="21" customHeight="1">
      <c r="A70" s="100">
        <f t="shared" si="0"/>
        <v>63</v>
      </c>
      <c r="B70" s="182">
        <v>142310387</v>
      </c>
      <c r="C70" s="193" t="s">
        <v>185</v>
      </c>
      <c r="D70" s="196" t="s">
        <v>186</v>
      </c>
      <c r="E70" s="183" t="s">
        <v>172</v>
      </c>
      <c r="F70" s="184">
        <v>6.5</v>
      </c>
      <c r="G70" s="178">
        <v>8</v>
      </c>
      <c r="H70" s="178">
        <v>9</v>
      </c>
      <c r="I70" s="125"/>
      <c r="J70" s="125"/>
      <c r="K70" s="178">
        <v>6.3</v>
      </c>
      <c r="L70" s="23"/>
      <c r="M70" s="23"/>
      <c r="N70" s="178">
        <v>7.5</v>
      </c>
      <c r="O70" s="24">
        <v>7.4</v>
      </c>
      <c r="P70" s="25" t="s">
        <v>55</v>
      </c>
      <c r="Q70" s="26"/>
      <c r="R70" s="123"/>
      <c r="S70" s="28"/>
      <c r="T70" s="28"/>
    </row>
    <row r="71" spans="1:20" s="21" customFormat="1" ht="21" customHeight="1">
      <c r="A71" s="100">
        <f t="shared" si="0"/>
        <v>64</v>
      </c>
      <c r="B71" s="182">
        <v>142310388</v>
      </c>
      <c r="C71" s="193" t="s">
        <v>187</v>
      </c>
      <c r="D71" s="196" t="s">
        <v>188</v>
      </c>
      <c r="E71" s="183" t="s">
        <v>172</v>
      </c>
      <c r="F71" s="184">
        <v>8.5</v>
      </c>
      <c r="G71" s="178">
        <v>9</v>
      </c>
      <c r="H71" s="178">
        <v>8.5</v>
      </c>
      <c r="I71" s="125"/>
      <c r="J71" s="125"/>
      <c r="K71" s="178">
        <v>7.3</v>
      </c>
      <c r="L71" s="23"/>
      <c r="M71" s="23"/>
      <c r="N71" s="178">
        <v>8</v>
      </c>
      <c r="O71" s="24">
        <v>8.1</v>
      </c>
      <c r="P71" s="25" t="s">
        <v>58</v>
      </c>
      <c r="Q71" s="26"/>
      <c r="R71" s="123"/>
      <c r="S71" s="28"/>
      <c r="T71" s="28"/>
    </row>
    <row r="72" spans="1:20" s="21" customFormat="1" ht="21" customHeight="1">
      <c r="A72" s="100">
        <f t="shared" si="0"/>
        <v>65</v>
      </c>
      <c r="B72" s="182">
        <v>142310389</v>
      </c>
      <c r="C72" s="193" t="s">
        <v>130</v>
      </c>
      <c r="D72" s="196" t="s">
        <v>110</v>
      </c>
      <c r="E72" s="183" t="s">
        <v>172</v>
      </c>
      <c r="F72" s="184">
        <v>10</v>
      </c>
      <c r="G72" s="178">
        <v>9.5</v>
      </c>
      <c r="H72" s="178">
        <v>9</v>
      </c>
      <c r="I72" s="125"/>
      <c r="J72" s="125"/>
      <c r="K72" s="178">
        <v>8.3</v>
      </c>
      <c r="L72" s="23"/>
      <c r="M72" s="23"/>
      <c r="N72" s="178">
        <v>9.3</v>
      </c>
      <c r="O72" s="24">
        <v>9.2</v>
      </c>
      <c r="P72" s="25" t="s">
        <v>67</v>
      </c>
      <c r="Q72" s="26"/>
      <c r="R72" s="123"/>
      <c r="S72" s="28"/>
      <c r="T72" s="28"/>
    </row>
    <row r="73" spans="1:20" s="21" customFormat="1" ht="21" customHeight="1">
      <c r="A73" s="100">
        <f t="shared" si="0"/>
        <v>66</v>
      </c>
      <c r="B73" s="182">
        <v>142310391</v>
      </c>
      <c r="C73" s="193" t="s">
        <v>189</v>
      </c>
      <c r="D73" s="196" t="s">
        <v>190</v>
      </c>
      <c r="E73" s="183" t="s">
        <v>172</v>
      </c>
      <c r="F73" s="184">
        <v>8.5</v>
      </c>
      <c r="G73" s="178">
        <v>8</v>
      </c>
      <c r="H73" s="178">
        <v>7.5</v>
      </c>
      <c r="I73" s="125"/>
      <c r="J73" s="125"/>
      <c r="K73" s="178">
        <v>5</v>
      </c>
      <c r="L73" s="23"/>
      <c r="M73" s="23"/>
      <c r="N73" s="178">
        <v>4</v>
      </c>
      <c r="O73" s="24">
        <v>5.4</v>
      </c>
      <c r="P73" s="25" t="s">
        <v>40</v>
      </c>
      <c r="Q73" s="26"/>
      <c r="R73" s="123"/>
      <c r="S73" s="28"/>
      <c r="T73" s="28"/>
    </row>
    <row r="74" spans="1:20" s="21" customFormat="1" ht="21" customHeight="1">
      <c r="A74" s="100">
        <f aca="true" t="shared" si="1" ref="A74:A164">A73+1</f>
        <v>67</v>
      </c>
      <c r="B74" s="182">
        <v>142310393</v>
      </c>
      <c r="C74" s="193" t="s">
        <v>191</v>
      </c>
      <c r="D74" s="196" t="s">
        <v>15</v>
      </c>
      <c r="E74" s="183" t="s">
        <v>172</v>
      </c>
      <c r="F74" s="184">
        <v>6.5</v>
      </c>
      <c r="G74" s="178">
        <v>8.5</v>
      </c>
      <c r="H74" s="178">
        <v>8</v>
      </c>
      <c r="I74" s="125"/>
      <c r="J74" s="125"/>
      <c r="K74" s="178">
        <v>7</v>
      </c>
      <c r="L74" s="23"/>
      <c r="M74" s="23"/>
      <c r="N74" s="178">
        <v>6.5</v>
      </c>
      <c r="O74" s="24">
        <v>6.9</v>
      </c>
      <c r="P74" s="25" t="s">
        <v>52</v>
      </c>
      <c r="Q74" s="26"/>
      <c r="R74" s="123"/>
      <c r="S74" s="28"/>
      <c r="T74" s="28"/>
    </row>
    <row r="75" spans="1:20" s="21" customFormat="1" ht="21" customHeight="1">
      <c r="A75" s="100">
        <f t="shared" si="1"/>
        <v>68</v>
      </c>
      <c r="B75" s="182">
        <v>142310398</v>
      </c>
      <c r="C75" s="193" t="s">
        <v>192</v>
      </c>
      <c r="D75" s="196" t="s">
        <v>119</v>
      </c>
      <c r="E75" s="183" t="s">
        <v>172</v>
      </c>
      <c r="F75" s="184">
        <v>9</v>
      </c>
      <c r="G75" s="178">
        <v>9</v>
      </c>
      <c r="H75" s="178">
        <v>9</v>
      </c>
      <c r="I75" s="125"/>
      <c r="J75" s="125"/>
      <c r="K75" s="178">
        <v>9.3</v>
      </c>
      <c r="L75" s="23"/>
      <c r="M75" s="23"/>
      <c r="N75" s="178">
        <v>7.3</v>
      </c>
      <c r="O75" s="24">
        <v>8.1</v>
      </c>
      <c r="P75" s="25" t="s">
        <v>58</v>
      </c>
      <c r="Q75" s="26"/>
      <c r="R75" s="123"/>
      <c r="S75" s="28"/>
      <c r="T75" s="28"/>
    </row>
    <row r="76" spans="1:20" s="21" customFormat="1" ht="21" customHeight="1">
      <c r="A76" s="100">
        <f t="shared" si="1"/>
        <v>69</v>
      </c>
      <c r="B76" s="182">
        <v>142310402</v>
      </c>
      <c r="C76" s="193" t="s">
        <v>92</v>
      </c>
      <c r="D76" s="196" t="s">
        <v>193</v>
      </c>
      <c r="E76" s="183" t="s">
        <v>172</v>
      </c>
      <c r="F76" s="184">
        <v>8.5</v>
      </c>
      <c r="G76" s="178">
        <v>8.5</v>
      </c>
      <c r="H76" s="178">
        <v>8.5</v>
      </c>
      <c r="I76" s="125"/>
      <c r="J76" s="125"/>
      <c r="K76" s="178">
        <v>6.3</v>
      </c>
      <c r="L76" s="23"/>
      <c r="M76" s="23"/>
      <c r="N76" s="178">
        <v>4.5</v>
      </c>
      <c r="O76" s="24">
        <v>6</v>
      </c>
      <c r="P76" s="25" t="s">
        <v>33</v>
      </c>
      <c r="Q76" s="26"/>
      <c r="R76" s="123"/>
      <c r="S76" s="28"/>
      <c r="T76" s="28"/>
    </row>
    <row r="77" spans="1:20" s="21" customFormat="1" ht="21" customHeight="1">
      <c r="A77" s="100">
        <f t="shared" si="1"/>
        <v>70</v>
      </c>
      <c r="B77" s="182">
        <v>142310403</v>
      </c>
      <c r="C77" s="193" t="s">
        <v>147</v>
      </c>
      <c r="D77" s="196" t="s">
        <v>194</v>
      </c>
      <c r="E77" s="183" t="s">
        <v>172</v>
      </c>
      <c r="F77" s="184">
        <v>10</v>
      </c>
      <c r="G77" s="178">
        <v>9</v>
      </c>
      <c r="H77" s="178">
        <v>8</v>
      </c>
      <c r="I77" s="125"/>
      <c r="J77" s="125"/>
      <c r="K77" s="178">
        <v>8</v>
      </c>
      <c r="L77" s="23"/>
      <c r="M77" s="23"/>
      <c r="N77" s="178">
        <v>8.8</v>
      </c>
      <c r="O77" s="24">
        <v>8.7</v>
      </c>
      <c r="P77" s="25" t="s">
        <v>63</v>
      </c>
      <c r="Q77" s="26"/>
      <c r="R77" s="123"/>
      <c r="S77" s="28"/>
      <c r="T77" s="28"/>
    </row>
    <row r="78" spans="1:20" s="21" customFormat="1" ht="21" customHeight="1">
      <c r="A78" s="100">
        <f t="shared" si="1"/>
        <v>71</v>
      </c>
      <c r="B78" s="182">
        <v>142310406</v>
      </c>
      <c r="C78" s="193" t="s">
        <v>195</v>
      </c>
      <c r="D78" s="196" t="s">
        <v>196</v>
      </c>
      <c r="E78" s="183" t="s">
        <v>172</v>
      </c>
      <c r="F78" s="184">
        <v>8</v>
      </c>
      <c r="G78" s="178">
        <v>6.5</v>
      </c>
      <c r="H78" s="178">
        <v>6.5</v>
      </c>
      <c r="I78" s="125"/>
      <c r="J78" s="125"/>
      <c r="K78" s="178">
        <v>5.8</v>
      </c>
      <c r="L78" s="23"/>
      <c r="M78" s="23"/>
      <c r="N78" s="178">
        <v>4</v>
      </c>
      <c r="O78" s="24">
        <v>5.2</v>
      </c>
      <c r="P78" s="25" t="s">
        <v>39</v>
      </c>
      <c r="Q78" s="26"/>
      <c r="R78" s="123"/>
      <c r="S78" s="28"/>
      <c r="T78" s="28"/>
    </row>
    <row r="79" spans="1:20" s="21" customFormat="1" ht="21" customHeight="1">
      <c r="A79" s="100">
        <f t="shared" si="1"/>
        <v>72</v>
      </c>
      <c r="B79" s="182">
        <v>142310411</v>
      </c>
      <c r="C79" s="193" t="s">
        <v>197</v>
      </c>
      <c r="D79" s="196" t="s">
        <v>198</v>
      </c>
      <c r="E79" s="183" t="s">
        <v>172</v>
      </c>
      <c r="F79" s="184">
        <v>9</v>
      </c>
      <c r="G79" s="178">
        <v>9.5</v>
      </c>
      <c r="H79" s="178">
        <v>9</v>
      </c>
      <c r="I79" s="125"/>
      <c r="J79" s="125"/>
      <c r="K79" s="178">
        <v>8.5</v>
      </c>
      <c r="L79" s="23"/>
      <c r="M79" s="23"/>
      <c r="N79" s="178">
        <v>7.8</v>
      </c>
      <c r="O79" s="24">
        <v>8.3</v>
      </c>
      <c r="P79" s="25" t="s">
        <v>60</v>
      </c>
      <c r="Q79" s="26"/>
      <c r="R79" s="123"/>
      <c r="S79" s="28"/>
      <c r="T79" s="28"/>
    </row>
    <row r="80" spans="1:20" s="21" customFormat="1" ht="21" customHeight="1">
      <c r="A80" s="100">
        <f t="shared" si="1"/>
        <v>73</v>
      </c>
      <c r="B80" s="182">
        <v>142310412</v>
      </c>
      <c r="C80" s="193" t="s">
        <v>199</v>
      </c>
      <c r="D80" s="196" t="s">
        <v>200</v>
      </c>
      <c r="E80" s="183" t="s">
        <v>172</v>
      </c>
      <c r="F80" s="184">
        <v>9</v>
      </c>
      <c r="G80" s="178">
        <v>9</v>
      </c>
      <c r="H80" s="178">
        <v>9</v>
      </c>
      <c r="I80" s="125"/>
      <c r="J80" s="125"/>
      <c r="K80" s="178">
        <v>6.3</v>
      </c>
      <c r="L80" s="23"/>
      <c r="M80" s="23"/>
      <c r="N80" s="178">
        <v>4.5</v>
      </c>
      <c r="O80" s="24">
        <v>6.1</v>
      </c>
      <c r="P80" s="25" t="s">
        <v>45</v>
      </c>
      <c r="Q80" s="26"/>
      <c r="R80" s="123"/>
      <c r="S80" s="28"/>
      <c r="T80" s="28"/>
    </row>
    <row r="81" spans="1:20" s="21" customFormat="1" ht="21" customHeight="1">
      <c r="A81" s="100">
        <f t="shared" si="1"/>
        <v>74</v>
      </c>
      <c r="B81" s="182">
        <v>142310415</v>
      </c>
      <c r="C81" s="193" t="s">
        <v>201</v>
      </c>
      <c r="D81" s="196" t="s">
        <v>84</v>
      </c>
      <c r="E81" s="183" t="s">
        <v>172</v>
      </c>
      <c r="F81" s="184">
        <v>8.5</v>
      </c>
      <c r="G81" s="178">
        <v>8.5</v>
      </c>
      <c r="H81" s="178">
        <v>8.5</v>
      </c>
      <c r="I81" s="125"/>
      <c r="J81" s="125"/>
      <c r="K81" s="178">
        <v>6.3</v>
      </c>
      <c r="L81" s="23"/>
      <c r="M81" s="23"/>
      <c r="N81" s="178">
        <v>6</v>
      </c>
      <c r="O81" s="24">
        <v>6.8</v>
      </c>
      <c r="P81" s="25" t="s">
        <v>51</v>
      </c>
      <c r="Q81" s="26"/>
      <c r="R81" s="123"/>
      <c r="S81" s="28"/>
      <c r="T81" s="28"/>
    </row>
    <row r="82" spans="1:20" s="21" customFormat="1" ht="21" customHeight="1">
      <c r="A82" s="100">
        <f t="shared" si="1"/>
        <v>75</v>
      </c>
      <c r="B82" s="182">
        <v>142310423</v>
      </c>
      <c r="C82" s="193" t="s">
        <v>202</v>
      </c>
      <c r="D82" s="196" t="s">
        <v>203</v>
      </c>
      <c r="E82" s="183" t="s">
        <v>172</v>
      </c>
      <c r="F82" s="184">
        <v>9</v>
      </c>
      <c r="G82" s="178">
        <v>9.5</v>
      </c>
      <c r="H82" s="178">
        <v>8.5</v>
      </c>
      <c r="I82" s="125"/>
      <c r="J82" s="125"/>
      <c r="K82" s="178">
        <v>8.8</v>
      </c>
      <c r="L82" s="23"/>
      <c r="M82" s="23"/>
      <c r="N82" s="178">
        <v>9</v>
      </c>
      <c r="O82" s="24">
        <v>9</v>
      </c>
      <c r="P82" s="25" t="s">
        <v>36</v>
      </c>
      <c r="Q82" s="26"/>
      <c r="R82" s="123"/>
      <c r="S82" s="28"/>
      <c r="T82" s="28"/>
    </row>
    <row r="83" spans="1:20" s="21" customFormat="1" ht="21" customHeight="1">
      <c r="A83" s="100">
        <f t="shared" si="1"/>
        <v>76</v>
      </c>
      <c r="B83" s="182">
        <v>142310425</v>
      </c>
      <c r="C83" s="193" t="s">
        <v>204</v>
      </c>
      <c r="D83" s="196" t="s">
        <v>145</v>
      </c>
      <c r="E83" s="183" t="s">
        <v>172</v>
      </c>
      <c r="F83" s="184">
        <v>5</v>
      </c>
      <c r="G83" s="178">
        <v>6</v>
      </c>
      <c r="H83" s="178">
        <v>6</v>
      </c>
      <c r="I83" s="125"/>
      <c r="J83" s="125"/>
      <c r="K83" s="178">
        <v>6.8</v>
      </c>
      <c r="L83" s="23"/>
      <c r="M83" s="23"/>
      <c r="N83" s="178">
        <v>7.8</v>
      </c>
      <c r="O83" s="24">
        <v>7</v>
      </c>
      <c r="P83" s="25" t="s">
        <v>34</v>
      </c>
      <c r="Q83" s="26"/>
      <c r="R83" s="123"/>
      <c r="S83" s="28"/>
      <c r="T83" s="28"/>
    </row>
    <row r="84" spans="1:20" s="21" customFormat="1" ht="21" customHeight="1">
      <c r="A84" s="100">
        <f t="shared" si="1"/>
        <v>77</v>
      </c>
      <c r="B84" s="182">
        <v>142310426</v>
      </c>
      <c r="C84" s="193" t="s">
        <v>205</v>
      </c>
      <c r="D84" s="196" t="s">
        <v>145</v>
      </c>
      <c r="E84" s="183" t="s">
        <v>172</v>
      </c>
      <c r="F84" s="184">
        <v>6.5</v>
      </c>
      <c r="G84" s="178">
        <v>7</v>
      </c>
      <c r="H84" s="178">
        <v>5.8</v>
      </c>
      <c r="I84" s="125"/>
      <c r="J84" s="125"/>
      <c r="K84" s="178">
        <v>8.8</v>
      </c>
      <c r="L84" s="23"/>
      <c r="M84" s="23"/>
      <c r="N84" s="178">
        <v>7.3</v>
      </c>
      <c r="O84" s="24">
        <v>7.3</v>
      </c>
      <c r="P84" s="25" t="s">
        <v>54</v>
      </c>
      <c r="Q84" s="26"/>
      <c r="R84" s="123"/>
      <c r="S84" s="28"/>
      <c r="T84" s="28"/>
    </row>
    <row r="85" spans="1:20" s="21" customFormat="1" ht="21" customHeight="1">
      <c r="A85" s="100">
        <f t="shared" si="1"/>
        <v>78</v>
      </c>
      <c r="B85" s="182">
        <v>142310428</v>
      </c>
      <c r="C85" s="193" t="s">
        <v>206</v>
      </c>
      <c r="D85" s="196" t="s">
        <v>207</v>
      </c>
      <c r="E85" s="183" t="s">
        <v>172</v>
      </c>
      <c r="F85" s="184">
        <v>10</v>
      </c>
      <c r="G85" s="178">
        <v>8</v>
      </c>
      <c r="H85" s="178">
        <v>6.8</v>
      </c>
      <c r="I85" s="125"/>
      <c r="J85" s="125"/>
      <c r="K85" s="178">
        <v>6</v>
      </c>
      <c r="L85" s="23"/>
      <c r="M85" s="23"/>
      <c r="N85" s="178">
        <v>7.3</v>
      </c>
      <c r="O85" s="24">
        <v>7.4</v>
      </c>
      <c r="P85" s="25" t="s">
        <v>55</v>
      </c>
      <c r="Q85" s="26"/>
      <c r="R85" s="123"/>
      <c r="S85" s="28"/>
      <c r="T85" s="28"/>
    </row>
    <row r="86" spans="1:20" s="21" customFormat="1" ht="21" customHeight="1">
      <c r="A86" s="100">
        <f t="shared" si="1"/>
        <v>79</v>
      </c>
      <c r="B86" s="182">
        <v>142310431</v>
      </c>
      <c r="C86" s="193" t="s">
        <v>147</v>
      </c>
      <c r="D86" s="196" t="s">
        <v>208</v>
      </c>
      <c r="E86" s="183" t="s">
        <v>172</v>
      </c>
      <c r="F86" s="184">
        <v>8</v>
      </c>
      <c r="G86" s="178">
        <v>9</v>
      </c>
      <c r="H86" s="178">
        <v>9</v>
      </c>
      <c r="I86" s="125"/>
      <c r="J86" s="125"/>
      <c r="K86" s="178">
        <v>9.8</v>
      </c>
      <c r="L86" s="23"/>
      <c r="M86" s="23"/>
      <c r="N86" s="178">
        <v>6</v>
      </c>
      <c r="O86" s="24">
        <v>7.4</v>
      </c>
      <c r="P86" s="25" t="s">
        <v>55</v>
      </c>
      <c r="Q86" s="26"/>
      <c r="R86" s="123"/>
      <c r="S86" s="28"/>
      <c r="T86" s="28"/>
    </row>
    <row r="87" spans="1:20" s="21" customFormat="1" ht="21" customHeight="1">
      <c r="A87" s="100">
        <f t="shared" si="1"/>
        <v>80</v>
      </c>
      <c r="B87" s="182">
        <v>142310433</v>
      </c>
      <c r="C87" s="193" t="s">
        <v>209</v>
      </c>
      <c r="D87" s="196" t="s">
        <v>210</v>
      </c>
      <c r="E87" s="183" t="s">
        <v>172</v>
      </c>
      <c r="F87" s="184">
        <v>8</v>
      </c>
      <c r="G87" s="178">
        <v>9</v>
      </c>
      <c r="H87" s="178">
        <v>8.3</v>
      </c>
      <c r="I87" s="125"/>
      <c r="J87" s="125"/>
      <c r="K87" s="178">
        <v>8.3</v>
      </c>
      <c r="L87" s="23"/>
      <c r="M87" s="23"/>
      <c r="N87" s="178">
        <v>5.5</v>
      </c>
      <c r="O87" s="24">
        <v>6.8</v>
      </c>
      <c r="P87" s="25" t="s">
        <v>51</v>
      </c>
      <c r="Q87" s="26"/>
      <c r="R87" s="123"/>
      <c r="S87" s="28"/>
      <c r="T87" s="28"/>
    </row>
    <row r="88" spans="1:20" s="21" customFormat="1" ht="21" customHeight="1">
      <c r="A88" s="100">
        <f t="shared" si="1"/>
        <v>81</v>
      </c>
      <c r="B88" s="182">
        <v>142310435</v>
      </c>
      <c r="C88" s="193" t="s">
        <v>147</v>
      </c>
      <c r="D88" s="196" t="s">
        <v>211</v>
      </c>
      <c r="E88" s="183" t="s">
        <v>172</v>
      </c>
      <c r="F88" s="184">
        <v>10</v>
      </c>
      <c r="G88" s="178">
        <v>8.5</v>
      </c>
      <c r="H88" s="178">
        <v>8.5</v>
      </c>
      <c r="I88" s="125"/>
      <c r="J88" s="125"/>
      <c r="K88" s="178">
        <v>6.5</v>
      </c>
      <c r="L88" s="23"/>
      <c r="M88" s="23"/>
      <c r="N88" s="178">
        <v>5.3</v>
      </c>
      <c r="O88" s="24">
        <v>6.6</v>
      </c>
      <c r="P88" s="25" t="s">
        <v>49</v>
      </c>
      <c r="Q88" s="26"/>
      <c r="R88" s="123"/>
      <c r="S88" s="28"/>
      <c r="T88" s="28"/>
    </row>
    <row r="89" spans="1:20" s="21" customFormat="1" ht="21" customHeight="1">
      <c r="A89" s="100">
        <f t="shared" si="1"/>
        <v>82</v>
      </c>
      <c r="B89" s="182">
        <v>142310439</v>
      </c>
      <c r="C89" s="193" t="s">
        <v>212</v>
      </c>
      <c r="D89" s="196" t="s">
        <v>156</v>
      </c>
      <c r="E89" s="183" t="s">
        <v>172</v>
      </c>
      <c r="F89" s="184">
        <v>9</v>
      </c>
      <c r="G89" s="178">
        <v>9</v>
      </c>
      <c r="H89" s="178">
        <v>9</v>
      </c>
      <c r="I89" s="125"/>
      <c r="J89" s="125"/>
      <c r="K89" s="178">
        <v>7.3</v>
      </c>
      <c r="L89" s="23"/>
      <c r="M89" s="23"/>
      <c r="N89" s="178">
        <v>9</v>
      </c>
      <c r="O89" s="24">
        <v>8.7</v>
      </c>
      <c r="P89" s="25" t="s">
        <v>63</v>
      </c>
      <c r="Q89" s="26"/>
      <c r="R89" s="123"/>
      <c r="S89" s="28"/>
      <c r="T89" s="28"/>
    </row>
    <row r="90" spans="1:20" s="21" customFormat="1" ht="21" customHeight="1">
      <c r="A90" s="100">
        <f t="shared" si="1"/>
        <v>83</v>
      </c>
      <c r="B90" s="182">
        <v>142310440</v>
      </c>
      <c r="C90" s="193" t="s">
        <v>213</v>
      </c>
      <c r="D90" s="196" t="s">
        <v>159</v>
      </c>
      <c r="E90" s="183" t="s">
        <v>172</v>
      </c>
      <c r="F90" s="184">
        <v>8.5</v>
      </c>
      <c r="G90" s="178">
        <v>8.5</v>
      </c>
      <c r="H90" s="178">
        <v>7.8</v>
      </c>
      <c r="I90" s="125"/>
      <c r="J90" s="125"/>
      <c r="K90" s="178">
        <v>7.8</v>
      </c>
      <c r="L90" s="23"/>
      <c r="M90" s="23"/>
      <c r="N90" s="178">
        <v>5.5</v>
      </c>
      <c r="O90" s="24">
        <v>6.7</v>
      </c>
      <c r="P90" s="25" t="s">
        <v>50</v>
      </c>
      <c r="Q90" s="26"/>
      <c r="R90" s="123"/>
      <c r="S90" s="28"/>
      <c r="T90" s="28"/>
    </row>
    <row r="91" spans="1:20" s="21" customFormat="1" ht="21" customHeight="1">
      <c r="A91" s="100">
        <f t="shared" si="1"/>
        <v>84</v>
      </c>
      <c r="B91" s="182">
        <v>142310443</v>
      </c>
      <c r="C91" s="193" t="s">
        <v>214</v>
      </c>
      <c r="D91" s="196" t="s">
        <v>215</v>
      </c>
      <c r="E91" s="183" t="s">
        <v>172</v>
      </c>
      <c r="F91" s="184">
        <v>8</v>
      </c>
      <c r="G91" s="178">
        <v>8</v>
      </c>
      <c r="H91" s="178">
        <v>6.5</v>
      </c>
      <c r="I91" s="125"/>
      <c r="J91" s="125"/>
      <c r="K91" s="178">
        <v>8.3</v>
      </c>
      <c r="L91" s="23"/>
      <c r="M91" s="23"/>
      <c r="N91" s="178">
        <v>4.3</v>
      </c>
      <c r="O91" s="24">
        <v>5.9</v>
      </c>
      <c r="P91" s="25" t="s">
        <v>44</v>
      </c>
      <c r="Q91" s="26"/>
      <c r="R91" s="123"/>
      <c r="S91" s="28"/>
      <c r="T91" s="28"/>
    </row>
    <row r="92" spans="1:20" s="21" customFormat="1" ht="21" customHeight="1">
      <c r="A92" s="100">
        <f t="shared" si="1"/>
        <v>85</v>
      </c>
      <c r="B92" s="182">
        <v>142310445</v>
      </c>
      <c r="C92" s="193" t="s">
        <v>216</v>
      </c>
      <c r="D92" s="196" t="s">
        <v>217</v>
      </c>
      <c r="E92" s="183" t="s">
        <v>172</v>
      </c>
      <c r="F92" s="184">
        <v>8.5</v>
      </c>
      <c r="G92" s="178">
        <v>8.5</v>
      </c>
      <c r="H92" s="178">
        <v>9.3</v>
      </c>
      <c r="I92" s="125"/>
      <c r="J92" s="125"/>
      <c r="K92" s="178">
        <v>7.3</v>
      </c>
      <c r="L92" s="23"/>
      <c r="M92" s="23"/>
      <c r="N92" s="178">
        <v>8.8</v>
      </c>
      <c r="O92" s="24">
        <v>8.6</v>
      </c>
      <c r="P92" s="25" t="s">
        <v>62</v>
      </c>
      <c r="Q92" s="26"/>
      <c r="R92" s="123"/>
      <c r="S92" s="28"/>
      <c r="T92" s="28"/>
    </row>
    <row r="93" spans="1:20" s="21" customFormat="1" ht="21" customHeight="1">
      <c r="A93" s="100">
        <f t="shared" si="1"/>
        <v>86</v>
      </c>
      <c r="B93" s="182">
        <v>142310448</v>
      </c>
      <c r="C93" s="193" t="s">
        <v>218</v>
      </c>
      <c r="D93" s="196" t="s">
        <v>219</v>
      </c>
      <c r="E93" s="183" t="s">
        <v>172</v>
      </c>
      <c r="F93" s="184">
        <v>10</v>
      </c>
      <c r="G93" s="178">
        <v>9</v>
      </c>
      <c r="H93" s="178">
        <v>7.8</v>
      </c>
      <c r="I93" s="125"/>
      <c r="J93" s="125"/>
      <c r="K93" s="178">
        <v>8.8</v>
      </c>
      <c r="L93" s="23"/>
      <c r="M93" s="23"/>
      <c r="N93" s="178">
        <v>4.3</v>
      </c>
      <c r="O93" s="24">
        <v>6.4</v>
      </c>
      <c r="P93" s="25" t="s">
        <v>47</v>
      </c>
      <c r="Q93" s="26"/>
      <c r="R93" s="123"/>
      <c r="S93" s="28"/>
      <c r="T93" s="28"/>
    </row>
    <row r="94" spans="1:20" s="21" customFormat="1" ht="21" customHeight="1">
      <c r="A94" s="100">
        <f t="shared" si="1"/>
        <v>87</v>
      </c>
      <c r="B94" s="182">
        <v>142320501</v>
      </c>
      <c r="C94" s="193" t="s">
        <v>220</v>
      </c>
      <c r="D94" s="196" t="s">
        <v>221</v>
      </c>
      <c r="E94" s="183" t="s">
        <v>172</v>
      </c>
      <c r="F94" s="184">
        <v>8.5</v>
      </c>
      <c r="G94" s="178">
        <v>9</v>
      </c>
      <c r="H94" s="178">
        <v>8.3</v>
      </c>
      <c r="I94" s="125"/>
      <c r="J94" s="125"/>
      <c r="K94" s="178">
        <v>9.3</v>
      </c>
      <c r="L94" s="23"/>
      <c r="M94" s="23"/>
      <c r="N94" s="178">
        <v>4</v>
      </c>
      <c r="O94" s="24">
        <v>6.2</v>
      </c>
      <c r="P94" s="25" t="s">
        <v>46</v>
      </c>
      <c r="Q94" s="26"/>
      <c r="R94" s="123"/>
      <c r="S94" s="28"/>
      <c r="T94" s="28"/>
    </row>
    <row r="95" spans="1:20" s="21" customFormat="1" ht="21" customHeight="1">
      <c r="A95" s="100">
        <f t="shared" si="1"/>
        <v>88</v>
      </c>
      <c r="B95" s="182">
        <v>142320529</v>
      </c>
      <c r="C95" s="193" t="s">
        <v>180</v>
      </c>
      <c r="D95" s="196" t="s">
        <v>222</v>
      </c>
      <c r="E95" s="183" t="s">
        <v>172</v>
      </c>
      <c r="F95" s="184">
        <v>9</v>
      </c>
      <c r="G95" s="178">
        <v>9</v>
      </c>
      <c r="H95" s="178">
        <v>9.3</v>
      </c>
      <c r="I95" s="125"/>
      <c r="J95" s="125"/>
      <c r="K95" s="178">
        <v>8.3</v>
      </c>
      <c r="L95" s="23"/>
      <c r="M95" s="23"/>
      <c r="N95" s="178">
        <v>4.5</v>
      </c>
      <c r="O95" s="24">
        <v>6.5</v>
      </c>
      <c r="P95" s="25" t="s">
        <v>48</v>
      </c>
      <c r="Q95" s="26"/>
      <c r="R95" s="123"/>
      <c r="S95" s="28"/>
      <c r="T95" s="28"/>
    </row>
    <row r="96" spans="1:20" s="21" customFormat="1" ht="21" customHeight="1">
      <c r="A96" s="100">
        <f t="shared" si="1"/>
        <v>89</v>
      </c>
      <c r="B96" s="182">
        <v>142320552</v>
      </c>
      <c r="C96" s="193" t="s">
        <v>223</v>
      </c>
      <c r="D96" s="196" t="s">
        <v>128</v>
      </c>
      <c r="E96" s="183" t="s">
        <v>172</v>
      </c>
      <c r="F96" s="184">
        <v>7.5</v>
      </c>
      <c r="G96" s="178">
        <v>8.5</v>
      </c>
      <c r="H96" s="178">
        <v>7.5</v>
      </c>
      <c r="I96" s="125"/>
      <c r="J96" s="125"/>
      <c r="K96" s="178">
        <v>6.5</v>
      </c>
      <c r="L96" s="23"/>
      <c r="M96" s="23"/>
      <c r="N96" s="178">
        <v>4.3</v>
      </c>
      <c r="O96" s="24">
        <v>5.7</v>
      </c>
      <c r="P96" s="25" t="s">
        <v>43</v>
      </c>
      <c r="Q96" s="26"/>
      <c r="R96" s="123"/>
      <c r="S96" s="28"/>
      <c r="T96" s="28"/>
    </row>
    <row r="97" spans="1:20" s="21" customFormat="1" ht="21" customHeight="1">
      <c r="A97" s="100">
        <f t="shared" si="1"/>
        <v>90</v>
      </c>
      <c r="B97" s="182">
        <v>142320621</v>
      </c>
      <c r="C97" s="193" t="s">
        <v>224</v>
      </c>
      <c r="D97" s="196" t="s">
        <v>225</v>
      </c>
      <c r="E97" s="183" t="s">
        <v>172</v>
      </c>
      <c r="F97" s="184">
        <v>9</v>
      </c>
      <c r="G97" s="178">
        <v>9.5</v>
      </c>
      <c r="H97" s="178">
        <v>9</v>
      </c>
      <c r="I97" s="125"/>
      <c r="J97" s="125"/>
      <c r="K97" s="178">
        <v>8.3</v>
      </c>
      <c r="L97" s="23"/>
      <c r="M97" s="23"/>
      <c r="N97" s="178">
        <v>4.8</v>
      </c>
      <c r="O97" s="24">
        <v>6.6</v>
      </c>
      <c r="P97" s="25" t="s">
        <v>49</v>
      </c>
      <c r="Q97" s="26"/>
      <c r="R97" s="123"/>
      <c r="S97" s="28"/>
      <c r="T97" s="28"/>
    </row>
    <row r="98" spans="1:20" s="21" customFormat="1" ht="21" customHeight="1">
      <c r="A98" s="100">
        <f t="shared" si="1"/>
        <v>91</v>
      </c>
      <c r="B98" s="182">
        <v>142320626</v>
      </c>
      <c r="C98" s="193" t="s">
        <v>226</v>
      </c>
      <c r="D98" s="196" t="s">
        <v>156</v>
      </c>
      <c r="E98" s="183" t="s">
        <v>172</v>
      </c>
      <c r="F98" s="184">
        <v>9</v>
      </c>
      <c r="G98" s="178">
        <v>9</v>
      </c>
      <c r="H98" s="178">
        <v>9.3</v>
      </c>
      <c r="I98" s="125"/>
      <c r="J98" s="125"/>
      <c r="K98" s="178">
        <v>7.5</v>
      </c>
      <c r="L98" s="23"/>
      <c r="M98" s="23"/>
      <c r="N98" s="178">
        <v>9</v>
      </c>
      <c r="O98" s="24">
        <v>8.8</v>
      </c>
      <c r="P98" s="25" t="s">
        <v>64</v>
      </c>
      <c r="Q98" s="26"/>
      <c r="R98" s="123"/>
      <c r="S98" s="28"/>
      <c r="T98" s="28"/>
    </row>
    <row r="99" spans="1:20" s="21" customFormat="1" ht="21" customHeight="1">
      <c r="A99" s="100">
        <f t="shared" si="1"/>
        <v>92</v>
      </c>
      <c r="B99" s="182">
        <v>142320893</v>
      </c>
      <c r="C99" s="193" t="s">
        <v>147</v>
      </c>
      <c r="D99" s="196" t="s">
        <v>227</v>
      </c>
      <c r="E99" s="183" t="s">
        <v>172</v>
      </c>
      <c r="F99" s="184">
        <v>9</v>
      </c>
      <c r="G99" s="178">
        <v>9</v>
      </c>
      <c r="H99" s="178">
        <v>7.5</v>
      </c>
      <c r="I99" s="125"/>
      <c r="J99" s="125"/>
      <c r="K99" s="178">
        <v>8.3</v>
      </c>
      <c r="L99" s="23"/>
      <c r="M99" s="23"/>
      <c r="N99" s="178" t="s">
        <v>239</v>
      </c>
      <c r="O99" s="24">
        <v>0</v>
      </c>
      <c r="P99" s="25" t="s">
        <v>31</v>
      </c>
      <c r="Q99" s="26"/>
      <c r="R99" s="123"/>
      <c r="S99" s="28"/>
      <c r="T99" s="28"/>
    </row>
    <row r="100" spans="1:20" s="21" customFormat="1" ht="21" customHeight="1">
      <c r="A100" s="101">
        <f t="shared" si="1"/>
        <v>93</v>
      </c>
      <c r="B100" s="190">
        <v>141320076</v>
      </c>
      <c r="C100" s="194" t="s">
        <v>236</v>
      </c>
      <c r="D100" s="197" t="s">
        <v>237</v>
      </c>
      <c r="E100" s="190" t="s">
        <v>238</v>
      </c>
      <c r="F100" s="185">
        <v>7</v>
      </c>
      <c r="G100" s="191">
        <v>7</v>
      </c>
      <c r="H100" s="191">
        <v>6.5</v>
      </c>
      <c r="I100" s="47"/>
      <c r="J100" s="47"/>
      <c r="K100" s="191">
        <v>5.5</v>
      </c>
      <c r="L100" s="30"/>
      <c r="M100" s="30"/>
      <c r="N100" s="191">
        <v>4.3</v>
      </c>
      <c r="O100" s="31">
        <v>5.2</v>
      </c>
      <c r="P100" s="32" t="s">
        <v>39</v>
      </c>
      <c r="Q100" s="33"/>
      <c r="R100" s="123"/>
      <c r="S100" s="28"/>
      <c r="T100" s="28"/>
    </row>
    <row r="101" spans="1:20" s="21" customFormat="1" ht="21" customHeight="1" hidden="1">
      <c r="A101" s="106">
        <f t="shared" si="1"/>
        <v>94</v>
      </c>
      <c r="B101" s="186"/>
      <c r="C101" s="187"/>
      <c r="D101" s="188"/>
      <c r="E101" s="189"/>
      <c r="F101" s="38"/>
      <c r="G101" s="38"/>
      <c r="H101" s="38"/>
      <c r="I101" s="38"/>
      <c r="J101" s="38"/>
      <c r="K101" s="38"/>
      <c r="L101" s="108"/>
      <c r="M101" s="108"/>
      <c r="N101" s="109"/>
      <c r="O101" s="40">
        <f aca="true" t="shared" si="2" ref="O73:O162">IF(OR($O$7=0,N101&lt;4),0,IF(OR(N101="HP",N101="LP",N101="V",N101="DC"),0,ROUND(SUMPRODUCT(F101:N101,$F$7:$N$7)/$O$7,1)))</f>
        <v>0</v>
      </c>
      <c r="P101" s="110" t="e">
        <f aca="true" t="shared" si="3" ref="P72:P162">VLOOKUP(O101,$S$9:$T$106,2,0)</f>
        <v>#N/A</v>
      </c>
      <c r="Q101" s="111"/>
      <c r="R101" s="123"/>
      <c r="S101" s="28"/>
      <c r="T101" s="28"/>
    </row>
    <row r="102" spans="1:20" s="21" customFormat="1" ht="21" customHeight="1" hidden="1">
      <c r="A102" s="100">
        <f t="shared" si="1"/>
        <v>95</v>
      </c>
      <c r="B102" s="138"/>
      <c r="C102" s="139"/>
      <c r="D102" s="150"/>
      <c r="E102" s="140"/>
      <c r="F102" s="125"/>
      <c r="G102" s="125"/>
      <c r="H102" s="125"/>
      <c r="I102" s="125"/>
      <c r="J102" s="125"/>
      <c r="K102" s="125"/>
      <c r="L102" s="23"/>
      <c r="M102" s="23"/>
      <c r="N102" s="97"/>
      <c r="O102" s="24">
        <f t="shared" si="2"/>
        <v>0</v>
      </c>
      <c r="P102" s="25" t="e">
        <f t="shared" si="3"/>
        <v>#N/A</v>
      </c>
      <c r="Q102" s="26"/>
      <c r="R102" s="123"/>
      <c r="S102" s="28"/>
      <c r="T102" s="28"/>
    </row>
    <row r="103" spans="1:20" s="21" customFormat="1" ht="21" customHeight="1" hidden="1">
      <c r="A103" s="100">
        <f t="shared" si="1"/>
        <v>96</v>
      </c>
      <c r="B103" s="138"/>
      <c r="C103" s="139"/>
      <c r="D103" s="150"/>
      <c r="E103" s="140"/>
      <c r="F103" s="125"/>
      <c r="G103" s="125"/>
      <c r="H103" s="125"/>
      <c r="I103" s="125"/>
      <c r="J103" s="125"/>
      <c r="K103" s="125"/>
      <c r="L103" s="23"/>
      <c r="M103" s="23"/>
      <c r="N103" s="97"/>
      <c r="O103" s="24">
        <f t="shared" si="2"/>
        <v>0</v>
      </c>
      <c r="P103" s="25" t="e">
        <f t="shared" si="3"/>
        <v>#N/A</v>
      </c>
      <c r="Q103" s="26"/>
      <c r="R103" s="123"/>
      <c r="S103" s="28"/>
      <c r="T103" s="28"/>
    </row>
    <row r="104" spans="1:20" s="21" customFormat="1" ht="21" customHeight="1" hidden="1">
      <c r="A104" s="100">
        <f t="shared" si="1"/>
        <v>97</v>
      </c>
      <c r="B104" s="138"/>
      <c r="C104" s="139"/>
      <c r="D104" s="150"/>
      <c r="E104" s="140"/>
      <c r="F104" s="125"/>
      <c r="G104" s="125"/>
      <c r="H104" s="125"/>
      <c r="I104" s="125"/>
      <c r="J104" s="125"/>
      <c r="K104" s="125"/>
      <c r="L104" s="23"/>
      <c r="M104" s="23"/>
      <c r="N104" s="97"/>
      <c r="O104" s="24">
        <f t="shared" si="2"/>
        <v>0</v>
      </c>
      <c r="P104" s="25" t="e">
        <f t="shared" si="3"/>
        <v>#N/A</v>
      </c>
      <c r="Q104" s="26"/>
      <c r="R104" s="123"/>
      <c r="S104" s="28"/>
      <c r="T104" s="28"/>
    </row>
    <row r="105" spans="1:20" s="21" customFormat="1" ht="21" customHeight="1" hidden="1">
      <c r="A105" s="100">
        <f t="shared" si="1"/>
        <v>98</v>
      </c>
      <c r="B105" s="138"/>
      <c r="C105" s="139"/>
      <c r="D105" s="150"/>
      <c r="E105" s="140"/>
      <c r="F105" s="125"/>
      <c r="G105" s="125"/>
      <c r="H105" s="125"/>
      <c r="I105" s="125"/>
      <c r="J105" s="125"/>
      <c r="K105" s="125"/>
      <c r="L105" s="23"/>
      <c r="M105" s="23"/>
      <c r="N105" s="97"/>
      <c r="O105" s="24">
        <f t="shared" si="2"/>
        <v>0</v>
      </c>
      <c r="P105" s="25" t="e">
        <f t="shared" si="3"/>
        <v>#N/A</v>
      </c>
      <c r="Q105" s="26"/>
      <c r="R105" s="123"/>
      <c r="S105" s="28"/>
      <c r="T105" s="28"/>
    </row>
    <row r="106" spans="1:20" s="21" customFormat="1" ht="21" customHeight="1" hidden="1">
      <c r="A106" s="100">
        <f t="shared" si="1"/>
        <v>99</v>
      </c>
      <c r="B106" s="138"/>
      <c r="C106" s="139"/>
      <c r="D106" s="150"/>
      <c r="E106" s="140"/>
      <c r="F106" s="125"/>
      <c r="G106" s="125"/>
      <c r="H106" s="125"/>
      <c r="I106" s="125"/>
      <c r="J106" s="125"/>
      <c r="K106" s="125"/>
      <c r="L106" s="23"/>
      <c r="M106" s="23"/>
      <c r="N106" s="97"/>
      <c r="O106" s="24">
        <f t="shared" si="2"/>
        <v>0</v>
      </c>
      <c r="P106" s="25" t="e">
        <f t="shared" si="3"/>
        <v>#N/A</v>
      </c>
      <c r="Q106" s="26"/>
      <c r="R106" s="123"/>
      <c r="S106" s="28"/>
      <c r="T106" s="28"/>
    </row>
    <row r="107" spans="1:20" s="21" customFormat="1" ht="21" customHeight="1" hidden="1">
      <c r="A107" s="100">
        <f t="shared" si="1"/>
        <v>100</v>
      </c>
      <c r="B107" s="138"/>
      <c r="C107" s="139"/>
      <c r="D107" s="150"/>
      <c r="E107" s="140"/>
      <c r="F107" s="125"/>
      <c r="G107" s="125"/>
      <c r="H107" s="125"/>
      <c r="I107" s="125"/>
      <c r="J107" s="125"/>
      <c r="K107" s="125"/>
      <c r="L107" s="23"/>
      <c r="M107" s="23"/>
      <c r="N107" s="97"/>
      <c r="O107" s="24">
        <f t="shared" si="2"/>
        <v>0</v>
      </c>
      <c r="P107" s="25" t="e">
        <f t="shared" si="3"/>
        <v>#N/A</v>
      </c>
      <c r="Q107" s="26"/>
      <c r="R107" s="123"/>
      <c r="S107" s="28"/>
      <c r="T107" s="28"/>
    </row>
    <row r="108" spans="1:20" s="21" customFormat="1" ht="21" customHeight="1" hidden="1">
      <c r="A108" s="100">
        <f t="shared" si="1"/>
        <v>101</v>
      </c>
      <c r="B108" s="138"/>
      <c r="C108" s="139"/>
      <c r="D108" s="150"/>
      <c r="E108" s="140"/>
      <c r="F108" s="125"/>
      <c r="G108" s="125"/>
      <c r="H108" s="125"/>
      <c r="I108" s="125"/>
      <c r="J108" s="125"/>
      <c r="K108" s="125"/>
      <c r="L108" s="23"/>
      <c r="M108" s="23"/>
      <c r="N108" s="97"/>
      <c r="O108" s="24">
        <f t="shared" si="2"/>
        <v>0</v>
      </c>
      <c r="P108" s="25" t="e">
        <f t="shared" si="3"/>
        <v>#N/A</v>
      </c>
      <c r="Q108" s="26"/>
      <c r="R108" s="123"/>
      <c r="S108" s="28"/>
      <c r="T108" s="28"/>
    </row>
    <row r="109" spans="1:20" s="21" customFormat="1" ht="21" customHeight="1" hidden="1">
      <c r="A109" s="100">
        <f t="shared" si="1"/>
        <v>102</v>
      </c>
      <c r="B109" s="138"/>
      <c r="C109" s="139"/>
      <c r="D109" s="150"/>
      <c r="E109" s="140"/>
      <c r="F109" s="125"/>
      <c r="G109" s="125"/>
      <c r="H109" s="125"/>
      <c r="I109" s="125"/>
      <c r="J109" s="125"/>
      <c r="K109" s="125"/>
      <c r="L109" s="23"/>
      <c r="M109" s="23"/>
      <c r="N109" s="97"/>
      <c r="O109" s="24">
        <f t="shared" si="2"/>
        <v>0</v>
      </c>
      <c r="P109" s="25" t="e">
        <f t="shared" si="3"/>
        <v>#N/A</v>
      </c>
      <c r="Q109" s="26"/>
      <c r="R109" s="123"/>
      <c r="S109" s="28"/>
      <c r="T109" s="28"/>
    </row>
    <row r="110" spans="1:20" s="21" customFormat="1" ht="21" customHeight="1" hidden="1">
      <c r="A110" s="100">
        <f t="shared" si="1"/>
        <v>103</v>
      </c>
      <c r="B110" s="138"/>
      <c r="C110" s="139"/>
      <c r="D110" s="150"/>
      <c r="E110" s="140"/>
      <c r="F110" s="125"/>
      <c r="G110" s="125"/>
      <c r="H110" s="125"/>
      <c r="I110" s="125"/>
      <c r="J110" s="125"/>
      <c r="K110" s="125"/>
      <c r="L110" s="23"/>
      <c r="M110" s="23"/>
      <c r="N110" s="97"/>
      <c r="O110" s="24">
        <f t="shared" si="2"/>
        <v>0</v>
      </c>
      <c r="P110" s="25" t="e">
        <f t="shared" si="3"/>
        <v>#N/A</v>
      </c>
      <c r="Q110" s="26"/>
      <c r="R110" s="123"/>
      <c r="S110" s="28"/>
      <c r="T110" s="28"/>
    </row>
    <row r="111" spans="1:20" s="21" customFormat="1" ht="21" customHeight="1" hidden="1">
      <c r="A111" s="100">
        <f t="shared" si="1"/>
        <v>104</v>
      </c>
      <c r="B111" s="138"/>
      <c r="C111" s="139"/>
      <c r="D111" s="150"/>
      <c r="E111" s="140"/>
      <c r="F111" s="125"/>
      <c r="G111" s="125"/>
      <c r="H111" s="125"/>
      <c r="I111" s="125"/>
      <c r="J111" s="125"/>
      <c r="K111" s="125"/>
      <c r="L111" s="23"/>
      <c r="M111" s="23"/>
      <c r="N111" s="97"/>
      <c r="O111" s="24">
        <f t="shared" si="2"/>
        <v>0</v>
      </c>
      <c r="P111" s="25" t="e">
        <f t="shared" si="3"/>
        <v>#N/A</v>
      </c>
      <c r="Q111" s="26"/>
      <c r="R111" s="123"/>
      <c r="S111" s="28"/>
      <c r="T111" s="28"/>
    </row>
    <row r="112" spans="1:20" s="21" customFormat="1" ht="21" customHeight="1" hidden="1">
      <c r="A112" s="100">
        <f t="shared" si="1"/>
        <v>105</v>
      </c>
      <c r="B112" s="138"/>
      <c r="C112" s="139"/>
      <c r="D112" s="150"/>
      <c r="E112" s="140"/>
      <c r="F112" s="125"/>
      <c r="G112" s="125"/>
      <c r="H112" s="125"/>
      <c r="I112" s="125"/>
      <c r="J112" s="125"/>
      <c r="K112" s="125"/>
      <c r="L112" s="23"/>
      <c r="M112" s="23"/>
      <c r="N112" s="97"/>
      <c r="O112" s="24">
        <f t="shared" si="2"/>
        <v>0</v>
      </c>
      <c r="P112" s="25" t="e">
        <f t="shared" si="3"/>
        <v>#N/A</v>
      </c>
      <c r="Q112" s="26"/>
      <c r="R112" s="123"/>
      <c r="S112" s="28"/>
      <c r="T112" s="28"/>
    </row>
    <row r="113" spans="1:20" s="21" customFormat="1" ht="21" customHeight="1" hidden="1">
      <c r="A113" s="100">
        <f t="shared" si="1"/>
        <v>106</v>
      </c>
      <c r="B113" s="138"/>
      <c r="C113" s="139"/>
      <c r="D113" s="150"/>
      <c r="E113" s="140"/>
      <c r="F113" s="125"/>
      <c r="G113" s="125"/>
      <c r="H113" s="125"/>
      <c r="I113" s="125"/>
      <c r="J113" s="125"/>
      <c r="K113" s="125"/>
      <c r="L113" s="23"/>
      <c r="M113" s="23"/>
      <c r="N113" s="97"/>
      <c r="O113" s="24">
        <f t="shared" si="2"/>
        <v>0</v>
      </c>
      <c r="P113" s="25" t="e">
        <f t="shared" si="3"/>
        <v>#N/A</v>
      </c>
      <c r="Q113" s="26"/>
      <c r="R113" s="123"/>
      <c r="S113" s="28"/>
      <c r="T113" s="28"/>
    </row>
    <row r="114" spans="1:20" s="21" customFormat="1" ht="21" customHeight="1" hidden="1">
      <c r="A114" s="100">
        <f t="shared" si="1"/>
        <v>107</v>
      </c>
      <c r="B114" s="138"/>
      <c r="C114" s="139"/>
      <c r="D114" s="150"/>
      <c r="E114" s="140"/>
      <c r="F114" s="125"/>
      <c r="G114" s="125"/>
      <c r="H114" s="125"/>
      <c r="I114" s="125"/>
      <c r="J114" s="125"/>
      <c r="K114" s="125"/>
      <c r="L114" s="23"/>
      <c r="M114" s="23"/>
      <c r="N114" s="97"/>
      <c r="O114" s="24">
        <f t="shared" si="2"/>
        <v>0</v>
      </c>
      <c r="P114" s="25" t="e">
        <f t="shared" si="3"/>
        <v>#N/A</v>
      </c>
      <c r="Q114" s="26"/>
      <c r="R114" s="123"/>
      <c r="S114" s="28"/>
      <c r="T114" s="28"/>
    </row>
    <row r="115" spans="1:20" s="21" customFormat="1" ht="21" customHeight="1" hidden="1">
      <c r="A115" s="100">
        <f t="shared" si="1"/>
        <v>108</v>
      </c>
      <c r="B115" s="138"/>
      <c r="C115" s="139"/>
      <c r="D115" s="150"/>
      <c r="E115" s="140"/>
      <c r="F115" s="125"/>
      <c r="G115" s="125"/>
      <c r="H115" s="125"/>
      <c r="I115" s="125"/>
      <c r="J115" s="125"/>
      <c r="K115" s="125"/>
      <c r="L115" s="23"/>
      <c r="M115" s="23"/>
      <c r="N115" s="97"/>
      <c r="O115" s="24">
        <f t="shared" si="2"/>
        <v>0</v>
      </c>
      <c r="P115" s="25" t="e">
        <f t="shared" si="3"/>
        <v>#N/A</v>
      </c>
      <c r="Q115" s="26"/>
      <c r="R115" s="123"/>
      <c r="S115" s="28"/>
      <c r="T115" s="28"/>
    </row>
    <row r="116" spans="1:20" s="21" customFormat="1" ht="21" customHeight="1" hidden="1">
      <c r="A116" s="100">
        <f t="shared" si="1"/>
        <v>109</v>
      </c>
      <c r="B116" s="138"/>
      <c r="C116" s="139"/>
      <c r="D116" s="150"/>
      <c r="E116" s="140"/>
      <c r="F116" s="125"/>
      <c r="G116" s="125"/>
      <c r="H116" s="125"/>
      <c r="I116" s="125"/>
      <c r="J116" s="125"/>
      <c r="K116" s="125"/>
      <c r="L116" s="23"/>
      <c r="M116" s="23"/>
      <c r="N116" s="97"/>
      <c r="O116" s="24">
        <f t="shared" si="2"/>
        <v>0</v>
      </c>
      <c r="P116" s="25" t="e">
        <f t="shared" si="3"/>
        <v>#N/A</v>
      </c>
      <c r="Q116" s="26"/>
      <c r="R116" s="123"/>
      <c r="S116" s="28"/>
      <c r="T116" s="28"/>
    </row>
    <row r="117" spans="1:20" s="21" customFormat="1" ht="21" customHeight="1" hidden="1">
      <c r="A117" s="100">
        <f t="shared" si="1"/>
        <v>110</v>
      </c>
      <c r="B117" s="136"/>
      <c r="C117" s="137"/>
      <c r="D117" s="151"/>
      <c r="E117" s="134"/>
      <c r="F117" s="125"/>
      <c r="G117" s="125"/>
      <c r="H117" s="125"/>
      <c r="I117" s="125"/>
      <c r="J117" s="125"/>
      <c r="K117" s="125"/>
      <c r="L117" s="23"/>
      <c r="M117" s="23"/>
      <c r="N117" s="97"/>
      <c r="O117" s="24">
        <f t="shared" si="2"/>
        <v>0</v>
      </c>
      <c r="P117" s="25" t="e">
        <f t="shared" si="3"/>
        <v>#N/A</v>
      </c>
      <c r="Q117" s="26"/>
      <c r="R117" s="123"/>
      <c r="S117" s="28"/>
      <c r="T117" s="28"/>
    </row>
    <row r="118" spans="1:20" s="21" customFormat="1" ht="21" customHeight="1" hidden="1">
      <c r="A118" s="100">
        <f t="shared" si="1"/>
        <v>111</v>
      </c>
      <c r="B118" s="138"/>
      <c r="C118" s="139"/>
      <c r="D118" s="150"/>
      <c r="E118" s="140"/>
      <c r="F118" s="125"/>
      <c r="G118" s="125"/>
      <c r="H118" s="125"/>
      <c r="I118" s="125"/>
      <c r="J118" s="125"/>
      <c r="K118" s="125"/>
      <c r="L118" s="23"/>
      <c r="M118" s="23"/>
      <c r="N118" s="97"/>
      <c r="O118" s="24">
        <f t="shared" si="2"/>
        <v>0</v>
      </c>
      <c r="P118" s="25" t="e">
        <f t="shared" si="3"/>
        <v>#N/A</v>
      </c>
      <c r="Q118" s="26"/>
      <c r="R118" s="123"/>
      <c r="S118" s="28"/>
      <c r="T118" s="28"/>
    </row>
    <row r="119" spans="1:20" s="21" customFormat="1" ht="21" customHeight="1" hidden="1">
      <c r="A119" s="100">
        <f t="shared" si="1"/>
        <v>112</v>
      </c>
      <c r="B119" s="135"/>
      <c r="C119" s="141"/>
      <c r="D119" s="152"/>
      <c r="E119" s="140"/>
      <c r="F119" s="125"/>
      <c r="G119" s="125"/>
      <c r="H119" s="125"/>
      <c r="I119" s="125"/>
      <c r="J119" s="125"/>
      <c r="K119" s="125"/>
      <c r="L119" s="23"/>
      <c r="M119" s="23"/>
      <c r="N119" s="97"/>
      <c r="O119" s="24">
        <f t="shared" si="2"/>
        <v>0</v>
      </c>
      <c r="P119" s="25" t="e">
        <f t="shared" si="3"/>
        <v>#N/A</v>
      </c>
      <c r="Q119" s="26"/>
      <c r="R119" s="123"/>
      <c r="S119" s="28"/>
      <c r="T119" s="28"/>
    </row>
    <row r="120" spans="1:20" s="21" customFormat="1" ht="21" customHeight="1" hidden="1">
      <c r="A120" s="100">
        <f t="shared" si="1"/>
        <v>113</v>
      </c>
      <c r="B120" s="138"/>
      <c r="C120" s="139"/>
      <c r="D120" s="150"/>
      <c r="E120" s="140"/>
      <c r="F120" s="125"/>
      <c r="G120" s="125"/>
      <c r="H120" s="125"/>
      <c r="I120" s="125"/>
      <c r="J120" s="125"/>
      <c r="K120" s="125"/>
      <c r="L120" s="23"/>
      <c r="M120" s="23"/>
      <c r="N120" s="97"/>
      <c r="O120" s="24">
        <f t="shared" si="2"/>
        <v>0</v>
      </c>
      <c r="P120" s="25" t="e">
        <f t="shared" si="3"/>
        <v>#N/A</v>
      </c>
      <c r="Q120" s="26"/>
      <c r="R120" s="123"/>
      <c r="S120" s="28"/>
      <c r="T120" s="28"/>
    </row>
    <row r="121" spans="1:20" s="21" customFormat="1" ht="21" customHeight="1" hidden="1">
      <c r="A121" s="100">
        <f t="shared" si="1"/>
        <v>114</v>
      </c>
      <c r="B121" s="138"/>
      <c r="C121" s="139"/>
      <c r="D121" s="150"/>
      <c r="E121" s="140"/>
      <c r="F121" s="125"/>
      <c r="G121" s="125"/>
      <c r="H121" s="125"/>
      <c r="I121" s="125"/>
      <c r="J121" s="125"/>
      <c r="K121" s="125"/>
      <c r="L121" s="23"/>
      <c r="M121" s="23"/>
      <c r="N121" s="97"/>
      <c r="O121" s="24">
        <f t="shared" si="2"/>
        <v>0</v>
      </c>
      <c r="P121" s="25" t="e">
        <f t="shared" si="3"/>
        <v>#N/A</v>
      </c>
      <c r="Q121" s="26"/>
      <c r="R121" s="123"/>
      <c r="S121" s="28"/>
      <c r="T121" s="28"/>
    </row>
    <row r="122" spans="1:20" s="21" customFormat="1" ht="21" customHeight="1" hidden="1">
      <c r="A122" s="100">
        <f t="shared" si="1"/>
        <v>115</v>
      </c>
      <c r="B122" s="138"/>
      <c r="C122" s="139"/>
      <c r="D122" s="150"/>
      <c r="E122" s="140"/>
      <c r="F122" s="125"/>
      <c r="G122" s="125"/>
      <c r="H122" s="125"/>
      <c r="I122" s="125"/>
      <c r="J122" s="125"/>
      <c r="K122" s="125"/>
      <c r="L122" s="23"/>
      <c r="M122" s="23"/>
      <c r="N122" s="97"/>
      <c r="O122" s="24">
        <f t="shared" si="2"/>
        <v>0</v>
      </c>
      <c r="P122" s="25" t="e">
        <f t="shared" si="3"/>
        <v>#N/A</v>
      </c>
      <c r="Q122" s="26"/>
      <c r="R122" s="123"/>
      <c r="S122" s="28"/>
      <c r="T122" s="28"/>
    </row>
    <row r="123" spans="1:20" s="21" customFormat="1" ht="21" customHeight="1" hidden="1">
      <c r="A123" s="100">
        <f t="shared" si="1"/>
        <v>116</v>
      </c>
      <c r="B123" s="138"/>
      <c r="C123" s="139"/>
      <c r="D123" s="150"/>
      <c r="E123" s="140"/>
      <c r="F123" s="125"/>
      <c r="G123" s="125"/>
      <c r="H123" s="125"/>
      <c r="I123" s="125"/>
      <c r="J123" s="125"/>
      <c r="K123" s="125"/>
      <c r="L123" s="23"/>
      <c r="M123" s="23"/>
      <c r="N123" s="97"/>
      <c r="O123" s="24">
        <f t="shared" si="2"/>
        <v>0</v>
      </c>
      <c r="P123" s="25" t="e">
        <f t="shared" si="3"/>
        <v>#N/A</v>
      </c>
      <c r="Q123" s="26"/>
      <c r="R123" s="123"/>
      <c r="S123" s="28"/>
      <c r="T123" s="28"/>
    </row>
    <row r="124" spans="1:20" s="21" customFormat="1" ht="21" customHeight="1" hidden="1">
      <c r="A124" s="100">
        <f t="shared" si="1"/>
        <v>117</v>
      </c>
      <c r="B124" s="135"/>
      <c r="C124" s="141"/>
      <c r="D124" s="152"/>
      <c r="E124" s="140"/>
      <c r="F124" s="125"/>
      <c r="G124" s="125"/>
      <c r="H124" s="125"/>
      <c r="I124" s="125"/>
      <c r="J124" s="125"/>
      <c r="K124" s="125"/>
      <c r="L124" s="23"/>
      <c r="M124" s="23"/>
      <c r="N124" s="97"/>
      <c r="O124" s="24">
        <f t="shared" si="2"/>
        <v>0</v>
      </c>
      <c r="P124" s="25" t="e">
        <f t="shared" si="3"/>
        <v>#N/A</v>
      </c>
      <c r="Q124" s="26"/>
      <c r="R124" s="123"/>
      <c r="S124" s="28"/>
      <c r="T124" s="28"/>
    </row>
    <row r="125" spans="1:20" s="21" customFormat="1" ht="21" customHeight="1" hidden="1">
      <c r="A125" s="100">
        <f t="shared" si="1"/>
        <v>118</v>
      </c>
      <c r="B125" s="142"/>
      <c r="C125" s="143"/>
      <c r="D125" s="153"/>
      <c r="E125" s="145"/>
      <c r="F125" s="125"/>
      <c r="G125" s="125"/>
      <c r="H125" s="125"/>
      <c r="I125" s="125"/>
      <c r="J125" s="125"/>
      <c r="K125" s="125"/>
      <c r="L125" s="23"/>
      <c r="M125" s="23"/>
      <c r="N125" s="97"/>
      <c r="O125" s="24">
        <f t="shared" si="2"/>
        <v>0</v>
      </c>
      <c r="P125" s="25" t="e">
        <f t="shared" si="3"/>
        <v>#N/A</v>
      </c>
      <c r="Q125" s="26"/>
      <c r="R125" s="123"/>
      <c r="S125" s="28"/>
      <c r="T125" s="28"/>
    </row>
    <row r="126" spans="1:20" s="21" customFormat="1" ht="21" customHeight="1" hidden="1">
      <c r="A126" s="100">
        <f t="shared" si="1"/>
        <v>119</v>
      </c>
      <c r="B126" s="142"/>
      <c r="C126" s="143"/>
      <c r="D126" s="153"/>
      <c r="E126" s="145"/>
      <c r="F126" s="125"/>
      <c r="G126" s="125"/>
      <c r="H126" s="125"/>
      <c r="I126" s="125"/>
      <c r="J126" s="125"/>
      <c r="K126" s="125"/>
      <c r="L126" s="23"/>
      <c r="M126" s="23"/>
      <c r="N126" s="97"/>
      <c r="O126" s="24">
        <f t="shared" si="2"/>
        <v>0</v>
      </c>
      <c r="P126" s="25" t="e">
        <f t="shared" si="3"/>
        <v>#N/A</v>
      </c>
      <c r="Q126" s="26"/>
      <c r="R126" s="123"/>
      <c r="S126" s="28"/>
      <c r="T126" s="28"/>
    </row>
    <row r="127" spans="1:20" s="21" customFormat="1" ht="21" customHeight="1" hidden="1">
      <c r="A127" s="100">
        <f t="shared" si="1"/>
        <v>120</v>
      </c>
      <c r="B127" s="142"/>
      <c r="C127" s="143"/>
      <c r="D127" s="153"/>
      <c r="E127" s="145"/>
      <c r="F127" s="125"/>
      <c r="G127" s="125"/>
      <c r="H127" s="125"/>
      <c r="I127" s="125"/>
      <c r="J127" s="125"/>
      <c r="K127" s="125"/>
      <c r="L127" s="23"/>
      <c r="M127" s="23"/>
      <c r="N127" s="97"/>
      <c r="O127" s="24">
        <f t="shared" si="2"/>
        <v>0</v>
      </c>
      <c r="P127" s="25" t="e">
        <f t="shared" si="3"/>
        <v>#N/A</v>
      </c>
      <c r="Q127" s="26"/>
      <c r="R127" s="123"/>
      <c r="S127" s="28"/>
      <c r="T127" s="28"/>
    </row>
    <row r="128" spans="1:20" s="21" customFormat="1" ht="21" customHeight="1" hidden="1">
      <c r="A128" s="100">
        <f t="shared" si="1"/>
        <v>121</v>
      </c>
      <c r="B128" s="142"/>
      <c r="C128" s="143"/>
      <c r="D128" s="153"/>
      <c r="E128" s="145"/>
      <c r="F128" s="125"/>
      <c r="G128" s="125"/>
      <c r="H128" s="125"/>
      <c r="I128" s="125"/>
      <c r="J128" s="125"/>
      <c r="K128" s="125"/>
      <c r="L128" s="23"/>
      <c r="M128" s="23"/>
      <c r="N128" s="97"/>
      <c r="O128" s="24">
        <f t="shared" si="2"/>
        <v>0</v>
      </c>
      <c r="P128" s="25" t="e">
        <f t="shared" si="3"/>
        <v>#N/A</v>
      </c>
      <c r="Q128" s="26"/>
      <c r="R128" s="123"/>
      <c r="S128" s="28"/>
      <c r="T128" s="28"/>
    </row>
    <row r="129" spans="1:20" s="21" customFormat="1" ht="21" customHeight="1" hidden="1">
      <c r="A129" s="100">
        <f t="shared" si="1"/>
        <v>122</v>
      </c>
      <c r="B129" s="142"/>
      <c r="C129" s="143"/>
      <c r="D129" s="153"/>
      <c r="E129" s="145"/>
      <c r="F129" s="125"/>
      <c r="G129" s="125"/>
      <c r="H129" s="125"/>
      <c r="I129" s="125"/>
      <c r="J129" s="125"/>
      <c r="K129" s="125"/>
      <c r="L129" s="23"/>
      <c r="M129" s="23"/>
      <c r="N129" s="97"/>
      <c r="O129" s="24">
        <f t="shared" si="2"/>
        <v>0</v>
      </c>
      <c r="P129" s="25" t="e">
        <f t="shared" si="3"/>
        <v>#N/A</v>
      </c>
      <c r="Q129" s="26"/>
      <c r="R129" s="123"/>
      <c r="S129" s="28"/>
      <c r="T129" s="28"/>
    </row>
    <row r="130" spans="1:20" s="21" customFormat="1" ht="7.5" customHeight="1" hidden="1">
      <c r="A130" s="101"/>
      <c r="B130" s="147"/>
      <c r="C130" s="148"/>
      <c r="D130" s="154"/>
      <c r="E130" s="146"/>
      <c r="F130" s="47"/>
      <c r="G130" s="47"/>
      <c r="H130" s="47"/>
      <c r="I130" s="47"/>
      <c r="J130" s="47"/>
      <c r="K130" s="47"/>
      <c r="L130" s="30"/>
      <c r="M130" s="30"/>
      <c r="N130" s="98"/>
      <c r="O130" s="31"/>
      <c r="P130" s="32"/>
      <c r="Q130" s="33"/>
      <c r="R130" s="123"/>
      <c r="S130" s="28"/>
      <c r="T130" s="28"/>
    </row>
    <row r="131" spans="1:20" s="21" customFormat="1" ht="22.5" customHeight="1" hidden="1">
      <c r="A131" s="106"/>
      <c r="B131" s="112"/>
      <c r="C131" s="113"/>
      <c r="D131" s="118"/>
      <c r="E131" s="115"/>
      <c r="F131" s="38"/>
      <c r="G131" s="38"/>
      <c r="H131" s="38"/>
      <c r="I131" s="38"/>
      <c r="J131" s="38"/>
      <c r="K131" s="38"/>
      <c r="L131" s="108"/>
      <c r="M131" s="108"/>
      <c r="N131" s="144"/>
      <c r="O131" s="40">
        <f t="shared" si="2"/>
        <v>0</v>
      </c>
      <c r="P131" s="110" t="e">
        <f t="shared" si="3"/>
        <v>#N/A</v>
      </c>
      <c r="Q131" s="111"/>
      <c r="R131" s="123"/>
      <c r="S131" s="28"/>
      <c r="T131" s="28"/>
    </row>
    <row r="132" spans="1:20" s="21" customFormat="1" ht="22.5" customHeight="1" hidden="1">
      <c r="A132" s="100">
        <f t="shared" si="1"/>
        <v>1</v>
      </c>
      <c r="B132" s="116"/>
      <c r="C132" s="117"/>
      <c r="D132" s="118"/>
      <c r="E132" s="115"/>
      <c r="F132" s="125"/>
      <c r="G132" s="125"/>
      <c r="H132" s="125"/>
      <c r="I132" s="125"/>
      <c r="J132" s="125"/>
      <c r="K132" s="125"/>
      <c r="L132" s="23"/>
      <c r="M132" s="23"/>
      <c r="N132" s="105"/>
      <c r="O132" s="24">
        <f t="shared" si="2"/>
        <v>0</v>
      </c>
      <c r="P132" s="25" t="e">
        <f t="shared" si="3"/>
        <v>#N/A</v>
      </c>
      <c r="Q132" s="26"/>
      <c r="R132" s="123"/>
      <c r="S132" s="28"/>
      <c r="T132" s="28"/>
    </row>
    <row r="133" spans="1:20" s="21" customFormat="1" ht="22.5" customHeight="1" hidden="1">
      <c r="A133" s="100">
        <f t="shared" si="1"/>
        <v>2</v>
      </c>
      <c r="B133" s="116"/>
      <c r="C133" s="117"/>
      <c r="D133" s="118"/>
      <c r="E133" s="115"/>
      <c r="F133" s="125"/>
      <c r="G133" s="125"/>
      <c r="H133" s="125"/>
      <c r="I133" s="125"/>
      <c r="J133" s="125"/>
      <c r="K133" s="125"/>
      <c r="L133" s="23"/>
      <c r="M133" s="23"/>
      <c r="N133" s="105"/>
      <c r="O133" s="24">
        <f t="shared" si="2"/>
        <v>0</v>
      </c>
      <c r="P133" s="25" t="e">
        <f t="shared" si="3"/>
        <v>#N/A</v>
      </c>
      <c r="Q133" s="26"/>
      <c r="R133" s="123"/>
      <c r="S133" s="28"/>
      <c r="T133" s="28"/>
    </row>
    <row r="134" spans="1:20" s="21" customFormat="1" ht="22.5" customHeight="1" hidden="1">
      <c r="A134" s="100">
        <f t="shared" si="1"/>
        <v>3</v>
      </c>
      <c r="B134" s="116"/>
      <c r="C134" s="117"/>
      <c r="D134" s="118"/>
      <c r="E134" s="120"/>
      <c r="F134" s="125"/>
      <c r="G134" s="125"/>
      <c r="H134" s="125"/>
      <c r="I134" s="125"/>
      <c r="J134" s="125"/>
      <c r="K134" s="125"/>
      <c r="L134" s="23"/>
      <c r="M134" s="23"/>
      <c r="N134" s="105"/>
      <c r="O134" s="24">
        <f t="shared" si="2"/>
        <v>0</v>
      </c>
      <c r="P134" s="25" t="e">
        <f t="shared" si="3"/>
        <v>#N/A</v>
      </c>
      <c r="Q134" s="26"/>
      <c r="R134" s="123"/>
      <c r="S134" s="28"/>
      <c r="T134" s="28"/>
    </row>
    <row r="135" spans="1:20" s="21" customFormat="1" ht="22.5" customHeight="1" hidden="1">
      <c r="A135" s="100">
        <f t="shared" si="1"/>
        <v>4</v>
      </c>
      <c r="B135" s="116"/>
      <c r="C135" s="117"/>
      <c r="D135" s="118"/>
      <c r="E135" s="115"/>
      <c r="F135" s="125"/>
      <c r="G135" s="125"/>
      <c r="H135" s="125"/>
      <c r="I135" s="125"/>
      <c r="J135" s="125"/>
      <c r="K135" s="125"/>
      <c r="L135" s="23"/>
      <c r="M135" s="23"/>
      <c r="N135" s="105"/>
      <c r="O135" s="24">
        <f t="shared" si="2"/>
        <v>0</v>
      </c>
      <c r="P135" s="25" t="e">
        <f t="shared" si="3"/>
        <v>#N/A</v>
      </c>
      <c r="Q135" s="26"/>
      <c r="R135" s="123"/>
      <c r="S135" s="28"/>
      <c r="T135" s="28"/>
    </row>
    <row r="136" spans="1:20" s="21" customFormat="1" ht="22.5" customHeight="1" hidden="1">
      <c r="A136" s="100">
        <f t="shared" si="1"/>
        <v>5</v>
      </c>
      <c r="B136" s="116"/>
      <c r="C136" s="117"/>
      <c r="D136" s="118"/>
      <c r="E136" s="115"/>
      <c r="F136" s="125"/>
      <c r="G136" s="125"/>
      <c r="H136" s="125"/>
      <c r="I136" s="125"/>
      <c r="J136" s="125"/>
      <c r="K136" s="125"/>
      <c r="L136" s="23"/>
      <c r="M136" s="23"/>
      <c r="N136" s="105"/>
      <c r="O136" s="24">
        <f t="shared" si="2"/>
        <v>0</v>
      </c>
      <c r="P136" s="25" t="e">
        <f t="shared" si="3"/>
        <v>#N/A</v>
      </c>
      <c r="Q136" s="26"/>
      <c r="R136" s="123"/>
      <c r="S136" s="28"/>
      <c r="T136" s="28"/>
    </row>
    <row r="137" spans="1:20" s="21" customFormat="1" ht="22.5" customHeight="1" hidden="1">
      <c r="A137" s="100">
        <f t="shared" si="1"/>
        <v>6</v>
      </c>
      <c r="B137" s="121"/>
      <c r="C137" s="122"/>
      <c r="D137" s="118"/>
      <c r="E137" s="115"/>
      <c r="F137" s="125"/>
      <c r="G137" s="125"/>
      <c r="H137" s="125"/>
      <c r="I137" s="125"/>
      <c r="J137" s="125"/>
      <c r="K137" s="125"/>
      <c r="L137" s="23"/>
      <c r="M137" s="23"/>
      <c r="N137" s="105"/>
      <c r="O137" s="24">
        <f t="shared" si="2"/>
        <v>0</v>
      </c>
      <c r="P137" s="25" t="e">
        <f t="shared" si="3"/>
        <v>#N/A</v>
      </c>
      <c r="Q137" s="26"/>
      <c r="R137" s="123"/>
      <c r="S137" s="28"/>
      <c r="T137" s="28"/>
    </row>
    <row r="138" spans="1:20" s="21" customFormat="1" ht="22.5" customHeight="1" hidden="1">
      <c r="A138" s="100">
        <f t="shared" si="1"/>
        <v>7</v>
      </c>
      <c r="B138" s="121"/>
      <c r="C138" s="122"/>
      <c r="D138" s="118"/>
      <c r="E138" s="119"/>
      <c r="F138" s="125"/>
      <c r="G138" s="125"/>
      <c r="H138" s="125"/>
      <c r="I138" s="125"/>
      <c r="J138" s="125"/>
      <c r="K138" s="125"/>
      <c r="L138" s="23"/>
      <c r="M138" s="23"/>
      <c r="N138" s="105"/>
      <c r="O138" s="24">
        <f t="shared" si="2"/>
        <v>0</v>
      </c>
      <c r="P138" s="25" t="e">
        <f t="shared" si="3"/>
        <v>#N/A</v>
      </c>
      <c r="Q138" s="26"/>
      <c r="R138" s="123"/>
      <c r="S138" s="28"/>
      <c r="T138" s="28"/>
    </row>
    <row r="139" spans="1:20" s="21" customFormat="1" ht="22.5" customHeight="1" hidden="1">
      <c r="A139" s="100">
        <f t="shared" si="1"/>
        <v>8</v>
      </c>
      <c r="B139" s="121"/>
      <c r="C139" s="122"/>
      <c r="D139" s="118"/>
      <c r="E139" s="115"/>
      <c r="F139" s="125"/>
      <c r="G139" s="125"/>
      <c r="H139" s="125"/>
      <c r="I139" s="125"/>
      <c r="J139" s="125"/>
      <c r="K139" s="125"/>
      <c r="L139" s="23"/>
      <c r="M139" s="23"/>
      <c r="N139" s="105"/>
      <c r="O139" s="24">
        <f t="shared" si="2"/>
        <v>0</v>
      </c>
      <c r="P139" s="25" t="e">
        <f t="shared" si="3"/>
        <v>#N/A</v>
      </c>
      <c r="Q139" s="26"/>
      <c r="R139" s="123"/>
      <c r="S139" s="28"/>
      <c r="T139" s="28"/>
    </row>
    <row r="140" spans="1:20" s="21" customFormat="1" ht="22.5" customHeight="1" hidden="1">
      <c r="A140" s="100">
        <f t="shared" si="1"/>
        <v>9</v>
      </c>
      <c r="B140" s="121"/>
      <c r="C140" s="122"/>
      <c r="D140" s="118"/>
      <c r="E140" s="115"/>
      <c r="F140" s="125"/>
      <c r="G140" s="125"/>
      <c r="H140" s="125"/>
      <c r="I140" s="125"/>
      <c r="J140" s="125"/>
      <c r="K140" s="125"/>
      <c r="L140" s="23"/>
      <c r="M140" s="23"/>
      <c r="N140" s="105"/>
      <c r="O140" s="24">
        <f t="shared" si="2"/>
        <v>0</v>
      </c>
      <c r="P140" s="25" t="e">
        <f t="shared" si="3"/>
        <v>#N/A</v>
      </c>
      <c r="Q140" s="26"/>
      <c r="R140" s="123"/>
      <c r="S140" s="28"/>
      <c r="T140" s="28"/>
    </row>
    <row r="141" spans="1:20" s="21" customFormat="1" ht="22.5" customHeight="1" hidden="1">
      <c r="A141" s="100">
        <f t="shared" si="1"/>
        <v>10</v>
      </c>
      <c r="B141" s="121"/>
      <c r="C141" s="122"/>
      <c r="D141" s="118"/>
      <c r="E141" s="115"/>
      <c r="F141" s="125"/>
      <c r="G141" s="125"/>
      <c r="H141" s="125"/>
      <c r="I141" s="125"/>
      <c r="J141" s="125"/>
      <c r="K141" s="125"/>
      <c r="L141" s="23"/>
      <c r="M141" s="23"/>
      <c r="N141" s="105"/>
      <c r="O141" s="24">
        <f t="shared" si="2"/>
        <v>0</v>
      </c>
      <c r="P141" s="25" t="e">
        <f t="shared" si="3"/>
        <v>#N/A</v>
      </c>
      <c r="Q141" s="26"/>
      <c r="R141" s="123"/>
      <c r="S141" s="28"/>
      <c r="T141" s="28"/>
    </row>
    <row r="142" spans="1:20" s="21" customFormat="1" ht="22.5" customHeight="1" hidden="1">
      <c r="A142" s="100">
        <f t="shared" si="1"/>
        <v>11</v>
      </c>
      <c r="B142" s="116"/>
      <c r="C142" s="117"/>
      <c r="D142" s="114"/>
      <c r="E142" s="119"/>
      <c r="F142" s="125"/>
      <c r="G142" s="125"/>
      <c r="H142" s="125"/>
      <c r="I142" s="125"/>
      <c r="J142" s="125"/>
      <c r="K142" s="125"/>
      <c r="L142" s="23"/>
      <c r="M142" s="23"/>
      <c r="N142" s="105"/>
      <c r="O142" s="24">
        <f t="shared" si="2"/>
        <v>0</v>
      </c>
      <c r="P142" s="25" t="e">
        <f t="shared" si="3"/>
        <v>#N/A</v>
      </c>
      <c r="Q142" s="26"/>
      <c r="R142" s="123"/>
      <c r="S142" s="28"/>
      <c r="T142" s="28"/>
    </row>
    <row r="143" spans="1:20" s="21" customFormat="1" ht="22.5" customHeight="1" hidden="1">
      <c r="A143" s="100">
        <f t="shared" si="1"/>
        <v>12</v>
      </c>
      <c r="B143" s="116"/>
      <c r="C143" s="117"/>
      <c r="D143" s="114"/>
      <c r="E143" s="119"/>
      <c r="F143" s="125"/>
      <c r="G143" s="125"/>
      <c r="H143" s="125"/>
      <c r="I143" s="125"/>
      <c r="J143" s="125"/>
      <c r="K143" s="125"/>
      <c r="L143" s="23"/>
      <c r="M143" s="23"/>
      <c r="N143" s="105"/>
      <c r="O143" s="24">
        <f t="shared" si="2"/>
        <v>0</v>
      </c>
      <c r="P143" s="25" t="e">
        <f t="shared" si="3"/>
        <v>#N/A</v>
      </c>
      <c r="Q143" s="26"/>
      <c r="R143" s="123"/>
      <c r="S143" s="28"/>
      <c r="T143" s="28"/>
    </row>
    <row r="144" spans="1:20" s="21" customFormat="1" ht="22.5" customHeight="1" hidden="1">
      <c r="A144" s="100">
        <f t="shared" si="1"/>
        <v>13</v>
      </c>
      <c r="B144" s="116"/>
      <c r="C144" s="117"/>
      <c r="D144" s="114"/>
      <c r="E144" s="119"/>
      <c r="F144" s="125"/>
      <c r="G144" s="125"/>
      <c r="H144" s="125"/>
      <c r="I144" s="125"/>
      <c r="J144" s="125"/>
      <c r="K144" s="125"/>
      <c r="L144" s="23"/>
      <c r="M144" s="23"/>
      <c r="N144" s="105"/>
      <c r="O144" s="24">
        <f t="shared" si="2"/>
        <v>0</v>
      </c>
      <c r="P144" s="25" t="e">
        <f t="shared" si="3"/>
        <v>#N/A</v>
      </c>
      <c r="Q144" s="26"/>
      <c r="R144" s="123"/>
      <c r="S144" s="28"/>
      <c r="T144" s="28"/>
    </row>
    <row r="145" spans="1:20" s="21" customFormat="1" ht="22.5" customHeight="1" hidden="1">
      <c r="A145" s="100">
        <f t="shared" si="1"/>
        <v>14</v>
      </c>
      <c r="B145" s="116"/>
      <c r="C145" s="117"/>
      <c r="D145" s="114"/>
      <c r="E145" s="119"/>
      <c r="F145" s="125"/>
      <c r="G145" s="125"/>
      <c r="H145" s="125"/>
      <c r="I145" s="125"/>
      <c r="J145" s="125"/>
      <c r="K145" s="125"/>
      <c r="L145" s="23"/>
      <c r="M145" s="23"/>
      <c r="N145" s="105"/>
      <c r="O145" s="24">
        <f t="shared" si="2"/>
        <v>0</v>
      </c>
      <c r="P145" s="25" t="e">
        <f t="shared" si="3"/>
        <v>#N/A</v>
      </c>
      <c r="Q145" s="26"/>
      <c r="R145" s="123"/>
      <c r="S145" s="28"/>
      <c r="T145" s="28"/>
    </row>
    <row r="146" spans="1:20" s="21" customFormat="1" ht="22.5" customHeight="1" hidden="1">
      <c r="A146" s="100">
        <f t="shared" si="1"/>
        <v>15</v>
      </c>
      <c r="B146" s="116"/>
      <c r="C146" s="117"/>
      <c r="D146" s="114"/>
      <c r="E146" s="119"/>
      <c r="F146" s="125"/>
      <c r="G146" s="125"/>
      <c r="H146" s="125"/>
      <c r="I146" s="125"/>
      <c r="J146" s="125"/>
      <c r="K146" s="125"/>
      <c r="L146" s="23"/>
      <c r="M146" s="23"/>
      <c r="N146" s="105"/>
      <c r="O146" s="24">
        <f t="shared" si="2"/>
        <v>0</v>
      </c>
      <c r="P146" s="25" t="e">
        <f t="shared" si="3"/>
        <v>#N/A</v>
      </c>
      <c r="Q146" s="26"/>
      <c r="R146" s="123"/>
      <c r="S146" s="28"/>
      <c r="T146" s="28"/>
    </row>
    <row r="147" spans="1:20" s="21" customFormat="1" ht="22.5" customHeight="1" hidden="1">
      <c r="A147" s="101">
        <f t="shared" si="1"/>
        <v>16</v>
      </c>
      <c r="B147" s="130"/>
      <c r="C147" s="131"/>
      <c r="D147" s="132"/>
      <c r="E147" s="133"/>
      <c r="F147" s="47"/>
      <c r="G147" s="47"/>
      <c r="H147" s="47"/>
      <c r="I147" s="47"/>
      <c r="J147" s="47"/>
      <c r="K147" s="47"/>
      <c r="L147" s="30"/>
      <c r="M147" s="30"/>
      <c r="N147" s="126"/>
      <c r="O147" s="31">
        <f t="shared" si="2"/>
        <v>0</v>
      </c>
      <c r="P147" s="32" t="e">
        <f t="shared" si="3"/>
        <v>#N/A</v>
      </c>
      <c r="Q147" s="33"/>
      <c r="R147" s="123"/>
      <c r="S147" s="28"/>
      <c r="T147" s="28"/>
    </row>
    <row r="148" spans="1:20" s="21" customFormat="1" ht="20.25" customHeight="1" hidden="1">
      <c r="A148" s="106">
        <f t="shared" si="1"/>
        <v>17</v>
      </c>
      <c r="B148" s="127"/>
      <c r="C148" s="128"/>
      <c r="D148" s="129"/>
      <c r="E148" s="107"/>
      <c r="F148" s="108"/>
      <c r="G148" s="108"/>
      <c r="H148" s="108"/>
      <c r="I148" s="108"/>
      <c r="J148" s="108"/>
      <c r="K148" s="108"/>
      <c r="L148" s="108"/>
      <c r="M148" s="108"/>
      <c r="N148" s="109"/>
      <c r="O148" s="40">
        <f t="shared" si="2"/>
        <v>0</v>
      </c>
      <c r="P148" s="110" t="e">
        <f t="shared" si="3"/>
        <v>#N/A</v>
      </c>
      <c r="Q148" s="111"/>
      <c r="R148" s="123"/>
      <c r="S148" s="28"/>
      <c r="T148" s="28"/>
    </row>
    <row r="149" spans="1:20" s="21" customFormat="1" ht="20.25" customHeight="1" hidden="1">
      <c r="A149" s="100">
        <f t="shared" si="1"/>
        <v>18</v>
      </c>
      <c r="B149" s="103"/>
      <c r="C149" s="6"/>
      <c r="D149" s="7"/>
      <c r="E149" s="81"/>
      <c r="F149" s="23"/>
      <c r="G149" s="23"/>
      <c r="H149" s="23"/>
      <c r="I149" s="23"/>
      <c r="J149" s="23"/>
      <c r="K149" s="23"/>
      <c r="L149" s="23"/>
      <c r="M149" s="23"/>
      <c r="N149" s="97">
        <v>6</v>
      </c>
      <c r="O149" s="24">
        <f t="shared" si="2"/>
        <v>3.3</v>
      </c>
      <c r="P149" s="25" t="e">
        <f t="shared" si="3"/>
        <v>#N/A</v>
      </c>
      <c r="Q149" s="26"/>
      <c r="R149" s="123"/>
      <c r="S149" s="28"/>
      <c r="T149" s="28"/>
    </row>
    <row r="150" spans="1:20" s="21" customFormat="1" ht="20.25" customHeight="1" hidden="1">
      <c r="A150" s="100">
        <f t="shared" si="1"/>
        <v>19</v>
      </c>
      <c r="B150" s="102"/>
      <c r="C150" s="4"/>
      <c r="D150" s="5"/>
      <c r="E150" s="81"/>
      <c r="F150" s="23"/>
      <c r="G150" s="23"/>
      <c r="H150" s="23"/>
      <c r="I150" s="23"/>
      <c r="J150" s="23"/>
      <c r="K150" s="23"/>
      <c r="L150" s="23"/>
      <c r="M150" s="23"/>
      <c r="N150" s="97">
        <v>5</v>
      </c>
      <c r="O150" s="24">
        <f t="shared" si="2"/>
        <v>2.8</v>
      </c>
      <c r="P150" s="25" t="e">
        <f t="shared" si="3"/>
        <v>#N/A</v>
      </c>
      <c r="Q150" s="26"/>
      <c r="R150" s="123"/>
      <c r="S150" s="28"/>
      <c r="T150" s="28"/>
    </row>
    <row r="151" spans="1:20" s="21" customFormat="1" ht="20.25" customHeight="1" hidden="1">
      <c r="A151" s="100">
        <f t="shared" si="1"/>
        <v>20</v>
      </c>
      <c r="B151" s="102"/>
      <c r="C151" s="4"/>
      <c r="D151" s="5"/>
      <c r="E151" s="81"/>
      <c r="F151" s="23"/>
      <c r="G151" s="23"/>
      <c r="H151" s="23"/>
      <c r="I151" s="23"/>
      <c r="J151" s="23"/>
      <c r="K151" s="23"/>
      <c r="L151" s="23"/>
      <c r="M151" s="23"/>
      <c r="N151" s="97">
        <v>6</v>
      </c>
      <c r="O151" s="24">
        <f t="shared" si="2"/>
        <v>3.3</v>
      </c>
      <c r="P151" s="25" t="e">
        <f t="shared" si="3"/>
        <v>#N/A</v>
      </c>
      <c r="Q151" s="26"/>
      <c r="R151" s="123"/>
      <c r="S151" s="28"/>
      <c r="T151" s="28"/>
    </row>
    <row r="152" spans="1:22" s="21" customFormat="1" ht="20.25" customHeight="1" hidden="1">
      <c r="A152" s="100">
        <f t="shared" si="1"/>
        <v>21</v>
      </c>
      <c r="B152" s="102"/>
      <c r="C152" s="4"/>
      <c r="D152" s="5"/>
      <c r="E152" s="81"/>
      <c r="F152" s="23"/>
      <c r="G152" s="23"/>
      <c r="H152" s="23"/>
      <c r="I152" s="23"/>
      <c r="J152" s="23"/>
      <c r="K152" s="23"/>
      <c r="L152" s="23"/>
      <c r="M152" s="23"/>
      <c r="N152" s="97">
        <v>7</v>
      </c>
      <c r="O152" s="24">
        <f t="shared" si="2"/>
        <v>3.9</v>
      </c>
      <c r="P152" s="25" t="e">
        <f t="shared" si="3"/>
        <v>#N/A</v>
      </c>
      <c r="Q152" s="26"/>
      <c r="R152" s="123"/>
      <c r="S152" s="28"/>
      <c r="T152" s="28"/>
      <c r="V152" s="22"/>
    </row>
    <row r="153" spans="1:22" s="21" customFormat="1" ht="20.25" customHeight="1" hidden="1">
      <c r="A153" s="100">
        <f t="shared" si="1"/>
        <v>22</v>
      </c>
      <c r="B153" s="102"/>
      <c r="C153" s="4"/>
      <c r="D153" s="5"/>
      <c r="E153" s="81"/>
      <c r="F153" s="23"/>
      <c r="G153" s="23"/>
      <c r="H153" s="23"/>
      <c r="I153" s="23"/>
      <c r="J153" s="23"/>
      <c r="K153" s="23"/>
      <c r="L153" s="23"/>
      <c r="M153" s="23"/>
      <c r="N153" s="97">
        <v>5</v>
      </c>
      <c r="O153" s="24">
        <f t="shared" si="2"/>
        <v>2.8</v>
      </c>
      <c r="P153" s="25" t="e">
        <f t="shared" si="3"/>
        <v>#N/A</v>
      </c>
      <c r="Q153" s="26"/>
      <c r="R153" s="123"/>
      <c r="S153" s="28"/>
      <c r="T153" s="28"/>
      <c r="V153" s="22"/>
    </row>
    <row r="154" spans="1:22" s="21" customFormat="1" ht="20.25" customHeight="1" hidden="1">
      <c r="A154" s="100">
        <f t="shared" si="1"/>
        <v>23</v>
      </c>
      <c r="B154" s="102"/>
      <c r="C154" s="4"/>
      <c r="D154" s="5"/>
      <c r="E154" s="81"/>
      <c r="F154" s="23"/>
      <c r="G154" s="23"/>
      <c r="H154" s="23"/>
      <c r="I154" s="23"/>
      <c r="J154" s="23"/>
      <c r="K154" s="23"/>
      <c r="L154" s="23"/>
      <c r="M154" s="23"/>
      <c r="N154" s="97">
        <v>5</v>
      </c>
      <c r="O154" s="24">
        <f t="shared" si="2"/>
        <v>2.8</v>
      </c>
      <c r="P154" s="25" t="e">
        <f t="shared" si="3"/>
        <v>#N/A</v>
      </c>
      <c r="Q154" s="26"/>
      <c r="R154" s="123"/>
      <c r="S154" s="28"/>
      <c r="T154" s="28"/>
      <c r="V154" s="22"/>
    </row>
    <row r="155" spans="1:22" s="21" customFormat="1" ht="20.25" customHeight="1" hidden="1">
      <c r="A155" s="100">
        <f t="shared" si="1"/>
        <v>24</v>
      </c>
      <c r="B155" s="102"/>
      <c r="C155" s="4"/>
      <c r="D155" s="5"/>
      <c r="E155" s="81"/>
      <c r="F155" s="23"/>
      <c r="G155" s="23"/>
      <c r="H155" s="23"/>
      <c r="I155" s="23"/>
      <c r="J155" s="23"/>
      <c r="K155" s="23"/>
      <c r="L155" s="23"/>
      <c r="M155" s="23"/>
      <c r="N155" s="97" t="s">
        <v>14</v>
      </c>
      <c r="O155" s="24">
        <f t="shared" si="2"/>
        <v>0</v>
      </c>
      <c r="P155" s="25" t="e">
        <f t="shared" si="3"/>
        <v>#N/A</v>
      </c>
      <c r="Q155" s="26"/>
      <c r="R155" s="123"/>
      <c r="S155" s="28"/>
      <c r="T155" s="28"/>
      <c r="V155" s="22"/>
    </row>
    <row r="156" spans="1:22" s="21" customFormat="1" ht="20.25" customHeight="1" hidden="1">
      <c r="A156" s="100">
        <f t="shared" si="1"/>
        <v>25</v>
      </c>
      <c r="B156" s="102"/>
      <c r="C156" s="4"/>
      <c r="D156" s="5"/>
      <c r="E156" s="81"/>
      <c r="F156" s="23"/>
      <c r="G156" s="23"/>
      <c r="H156" s="23"/>
      <c r="I156" s="23"/>
      <c r="J156" s="23"/>
      <c r="K156" s="23"/>
      <c r="L156" s="23"/>
      <c r="M156" s="23"/>
      <c r="N156" s="97">
        <v>7</v>
      </c>
      <c r="O156" s="24">
        <f t="shared" si="2"/>
        <v>3.9</v>
      </c>
      <c r="P156" s="25" t="e">
        <f t="shared" si="3"/>
        <v>#N/A</v>
      </c>
      <c r="Q156" s="26"/>
      <c r="R156" s="123"/>
      <c r="S156" s="28"/>
      <c r="T156" s="28"/>
      <c r="V156" s="22"/>
    </row>
    <row r="157" spans="1:22" s="21" customFormat="1" ht="20.25" customHeight="1" hidden="1">
      <c r="A157" s="100">
        <f t="shared" si="1"/>
        <v>26</v>
      </c>
      <c r="B157" s="102"/>
      <c r="C157" s="4"/>
      <c r="D157" s="5"/>
      <c r="E157" s="81"/>
      <c r="F157" s="23"/>
      <c r="G157" s="23"/>
      <c r="H157" s="23"/>
      <c r="I157" s="23"/>
      <c r="J157" s="23"/>
      <c r="K157" s="23"/>
      <c r="L157" s="23"/>
      <c r="M157" s="23"/>
      <c r="N157" s="97" t="s">
        <v>14</v>
      </c>
      <c r="O157" s="24">
        <f t="shared" si="2"/>
        <v>0</v>
      </c>
      <c r="P157" s="25" t="e">
        <f t="shared" si="3"/>
        <v>#N/A</v>
      </c>
      <c r="Q157" s="26"/>
      <c r="R157" s="123"/>
      <c r="S157" s="28"/>
      <c r="T157" s="28"/>
      <c r="V157" s="22"/>
    </row>
    <row r="158" spans="1:22" s="21" customFormat="1" ht="20.25" customHeight="1" hidden="1">
      <c r="A158" s="100">
        <f t="shared" si="1"/>
        <v>27</v>
      </c>
      <c r="B158" s="102"/>
      <c r="C158" s="4"/>
      <c r="D158" s="5"/>
      <c r="E158" s="81"/>
      <c r="F158" s="23"/>
      <c r="G158" s="23"/>
      <c r="H158" s="23"/>
      <c r="I158" s="23"/>
      <c r="J158" s="23"/>
      <c r="K158" s="23"/>
      <c r="L158" s="23"/>
      <c r="M158" s="23"/>
      <c r="N158" s="97">
        <v>6</v>
      </c>
      <c r="O158" s="24">
        <f t="shared" si="2"/>
        <v>3.3</v>
      </c>
      <c r="P158" s="25" t="e">
        <f t="shared" si="3"/>
        <v>#N/A</v>
      </c>
      <c r="Q158" s="26"/>
      <c r="R158" s="123"/>
      <c r="S158" s="28"/>
      <c r="T158" s="28"/>
      <c r="V158" s="22"/>
    </row>
    <row r="159" spans="1:22" s="21" customFormat="1" ht="20.25" customHeight="1" hidden="1">
      <c r="A159" s="100">
        <f t="shared" si="1"/>
        <v>28</v>
      </c>
      <c r="B159" s="102"/>
      <c r="C159" s="4"/>
      <c r="D159" s="5"/>
      <c r="E159" s="81"/>
      <c r="F159" s="23"/>
      <c r="G159" s="23"/>
      <c r="H159" s="23"/>
      <c r="I159" s="23"/>
      <c r="J159" s="23"/>
      <c r="K159" s="23"/>
      <c r="L159" s="23"/>
      <c r="M159" s="23"/>
      <c r="N159" s="97">
        <v>5</v>
      </c>
      <c r="O159" s="24">
        <f t="shared" si="2"/>
        <v>2.8</v>
      </c>
      <c r="P159" s="25" t="e">
        <f t="shared" si="3"/>
        <v>#N/A</v>
      </c>
      <c r="Q159" s="26"/>
      <c r="R159" s="123"/>
      <c r="S159" s="28"/>
      <c r="T159" s="28"/>
      <c r="V159" s="22"/>
    </row>
    <row r="160" spans="1:20" s="21" customFormat="1" ht="20.25" customHeight="1" hidden="1">
      <c r="A160" s="100">
        <f t="shared" si="1"/>
        <v>29</v>
      </c>
      <c r="B160" s="102"/>
      <c r="C160" s="4"/>
      <c r="D160" s="5"/>
      <c r="E160" s="81"/>
      <c r="F160" s="23"/>
      <c r="G160" s="23"/>
      <c r="H160" s="23"/>
      <c r="I160" s="23"/>
      <c r="J160" s="23"/>
      <c r="K160" s="23"/>
      <c r="L160" s="23"/>
      <c r="M160" s="23"/>
      <c r="N160" s="97">
        <v>7</v>
      </c>
      <c r="O160" s="24">
        <f t="shared" si="2"/>
        <v>3.9</v>
      </c>
      <c r="P160" s="25" t="e">
        <f t="shared" si="3"/>
        <v>#N/A</v>
      </c>
      <c r="Q160" s="26"/>
      <c r="R160" s="123"/>
      <c r="S160" s="28"/>
      <c r="T160" s="28"/>
    </row>
    <row r="161" spans="1:20" s="21" customFormat="1" ht="20.25" customHeight="1" hidden="1">
      <c r="A161" s="100">
        <f t="shared" si="1"/>
        <v>30</v>
      </c>
      <c r="B161" s="102"/>
      <c r="C161" s="4"/>
      <c r="D161" s="5"/>
      <c r="E161" s="81"/>
      <c r="F161" s="23"/>
      <c r="G161" s="23"/>
      <c r="H161" s="23"/>
      <c r="I161" s="23"/>
      <c r="J161" s="23"/>
      <c r="K161" s="23"/>
      <c r="L161" s="23"/>
      <c r="M161" s="23"/>
      <c r="N161" s="97">
        <v>8</v>
      </c>
      <c r="O161" s="24">
        <f t="shared" si="2"/>
        <v>4.4</v>
      </c>
      <c r="P161" s="25" t="e">
        <f t="shared" si="3"/>
        <v>#N/A</v>
      </c>
      <c r="Q161" s="26"/>
      <c r="R161" s="123"/>
      <c r="S161" s="28"/>
      <c r="T161" s="28"/>
    </row>
    <row r="162" spans="1:20" s="21" customFormat="1" ht="20.25" customHeight="1" hidden="1">
      <c r="A162" s="100">
        <f t="shared" si="1"/>
        <v>31</v>
      </c>
      <c r="B162" s="102"/>
      <c r="C162" s="4"/>
      <c r="D162" s="5"/>
      <c r="E162" s="81"/>
      <c r="F162" s="23"/>
      <c r="G162" s="23"/>
      <c r="H162" s="23"/>
      <c r="I162" s="23"/>
      <c r="J162" s="23"/>
      <c r="K162" s="23"/>
      <c r="L162" s="23"/>
      <c r="M162" s="23"/>
      <c r="N162" s="97">
        <v>5</v>
      </c>
      <c r="O162" s="24">
        <f t="shared" si="2"/>
        <v>2.8</v>
      </c>
      <c r="P162" s="25" t="e">
        <f t="shared" si="3"/>
        <v>#N/A</v>
      </c>
      <c r="Q162" s="26"/>
      <c r="R162" s="123"/>
      <c r="S162" s="28"/>
      <c r="T162" s="28"/>
    </row>
    <row r="163" spans="1:22" s="21" customFormat="1" ht="19.5" customHeight="1" hidden="1">
      <c r="A163" s="100">
        <f t="shared" si="1"/>
        <v>32</v>
      </c>
      <c r="B163" s="104"/>
      <c r="C163" s="92"/>
      <c r="D163" s="93"/>
      <c r="E163" s="91"/>
      <c r="F163" s="30"/>
      <c r="G163" s="30"/>
      <c r="H163" s="30"/>
      <c r="I163" s="30"/>
      <c r="J163" s="30"/>
      <c r="K163" s="30"/>
      <c r="L163" s="30"/>
      <c r="M163" s="30"/>
      <c r="N163" s="98">
        <v>0</v>
      </c>
      <c r="O163" s="31">
        <f>IF(OR($O$7=0,N163&lt;4),0,IF(OR(N163="HP",N163="LP",N163="V",N163="DC"),0,ROUND(SUMPRODUCT(F163:N163,$F$7:$N$7)/$O$7,1)))</f>
        <v>0</v>
      </c>
      <c r="P163" s="32" t="e">
        <f>VLOOKUP(O163,$S$9:$T$106,2,0)</f>
        <v>#N/A</v>
      </c>
      <c r="Q163" s="33"/>
      <c r="R163" s="123"/>
      <c r="S163" s="3"/>
      <c r="T163" s="28"/>
      <c r="V163" s="22"/>
    </row>
    <row r="164" spans="1:20" s="21" customFormat="1" ht="19.5" customHeight="1" hidden="1">
      <c r="A164" s="100">
        <f t="shared" si="1"/>
        <v>33</v>
      </c>
      <c r="B164" s="82"/>
      <c r="C164" s="83"/>
      <c r="D164" s="84"/>
      <c r="E164" s="85"/>
      <c r="F164" s="86"/>
      <c r="G164" s="86"/>
      <c r="H164" s="86"/>
      <c r="I164" s="86"/>
      <c r="J164" s="86"/>
      <c r="K164" s="86"/>
      <c r="L164" s="86"/>
      <c r="M164" s="86"/>
      <c r="N164" s="87"/>
      <c r="O164" s="88"/>
      <c r="P164" s="89"/>
      <c r="Q164" s="90"/>
      <c r="R164" s="95"/>
      <c r="S164" s="28"/>
      <c r="T164" s="28"/>
    </row>
    <row r="165" spans="1:20" s="21" customFormat="1" ht="18.75" customHeight="1" hidden="1">
      <c r="A165" s="100">
        <f>A164+1</f>
        <v>34</v>
      </c>
      <c r="B165" s="34"/>
      <c r="C165" s="35"/>
      <c r="D165" s="36"/>
      <c r="E165" s="37"/>
      <c r="F165" s="38"/>
      <c r="G165" s="38"/>
      <c r="H165" s="38"/>
      <c r="I165" s="38"/>
      <c r="J165" s="38"/>
      <c r="K165" s="38"/>
      <c r="L165" s="38"/>
      <c r="M165" s="38"/>
      <c r="N165" s="39"/>
      <c r="O165" s="40"/>
      <c r="P165" s="41"/>
      <c r="Q165" s="42"/>
      <c r="R165" s="96"/>
      <c r="S165" s="28"/>
      <c r="T165" s="28"/>
    </row>
    <row r="166" spans="1:20" s="21" customFormat="1" ht="18.75" customHeight="1" hidden="1">
      <c r="A166" s="100">
        <f>A165+1</f>
        <v>35</v>
      </c>
      <c r="B166" s="43"/>
      <c r="C166" s="44"/>
      <c r="D166" s="45"/>
      <c r="E166" s="46"/>
      <c r="F166" s="47"/>
      <c r="G166" s="47"/>
      <c r="H166" s="47"/>
      <c r="I166" s="47"/>
      <c r="J166" s="47"/>
      <c r="K166" s="47"/>
      <c r="L166" s="47"/>
      <c r="M166" s="47"/>
      <c r="N166" s="48"/>
      <c r="O166" s="31"/>
      <c r="P166" s="49"/>
      <c r="Q166" s="50"/>
      <c r="R166" s="96"/>
      <c r="S166" s="28"/>
      <c r="T166" s="28"/>
    </row>
    <row r="167" spans="1:18" s="21" customFormat="1" ht="9" customHeight="1">
      <c r="A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ht="4.5" customHeight="1"/>
    <row r="169" spans="1:18" ht="15" customHeight="1">
      <c r="A169" s="57"/>
      <c r="B169" s="57"/>
      <c r="C169" s="58" t="s">
        <v>72</v>
      </c>
      <c r="D169" s="59"/>
      <c r="E169" s="6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0"/>
      <c r="Q169" s="61"/>
      <c r="R169" s="61"/>
    </row>
    <row r="170" spans="1:18" ht="15" customHeight="1">
      <c r="A170" s="57"/>
      <c r="B170" s="62" t="s">
        <v>3</v>
      </c>
      <c r="C170" s="63" t="s">
        <v>73</v>
      </c>
      <c r="D170" s="62" t="s">
        <v>74</v>
      </c>
      <c r="E170" s="62" t="s">
        <v>75</v>
      </c>
      <c r="F170" s="61"/>
      <c r="G170"/>
      <c r="H170"/>
      <c r="I170"/>
      <c r="J170"/>
      <c r="K170"/>
      <c r="L170" s="61"/>
      <c r="M170" s="61"/>
      <c r="N170" s="61"/>
      <c r="O170" s="61"/>
      <c r="P170" s="60"/>
      <c r="Q170" s="61"/>
      <c r="R170" s="61"/>
    </row>
    <row r="171" spans="1:18" ht="15" customHeight="1">
      <c r="A171" s="57"/>
      <c r="B171" s="62">
        <v>1</v>
      </c>
      <c r="C171" s="63" t="s">
        <v>76</v>
      </c>
      <c r="D171" s="62">
        <f>COUNTIF(O8:O100,"&gt;=4")</f>
        <v>86</v>
      </c>
      <c r="E171" s="64">
        <f>D171/D173</f>
        <v>0.9555555555555556</v>
      </c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0"/>
      <c r="Q171" s="61"/>
      <c r="R171" s="61"/>
    </row>
    <row r="172" spans="1:18" ht="15" customHeight="1">
      <c r="A172" s="57"/>
      <c r="B172" s="62">
        <v>2</v>
      </c>
      <c r="C172" s="63" t="s">
        <v>77</v>
      </c>
      <c r="D172" s="62">
        <f>COUNTIF(O8:O100,"&lt;4")</f>
        <v>4</v>
      </c>
      <c r="E172" s="64">
        <f>D172/D173</f>
        <v>0.044444444444444446</v>
      </c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0"/>
      <c r="Q172" s="61"/>
      <c r="R172" s="61"/>
    </row>
    <row r="173" spans="1:18" ht="15" customHeight="1">
      <c r="A173" s="57"/>
      <c r="B173" s="62">
        <v>3</v>
      </c>
      <c r="C173" s="63" t="s">
        <v>78</v>
      </c>
      <c r="D173" s="62">
        <f>D171+D172</f>
        <v>90</v>
      </c>
      <c r="E173" s="65">
        <f>E171+E172</f>
        <v>1</v>
      </c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0"/>
      <c r="Q173" s="61"/>
      <c r="R173" s="61"/>
    </row>
    <row r="174" spans="1:18" ht="8.25" customHeight="1">
      <c r="A174" s="66"/>
      <c r="B174" s="67"/>
      <c r="C174" s="68"/>
      <c r="D174" s="69"/>
      <c r="E174" s="70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1"/>
      <c r="R174" s="71"/>
    </row>
    <row r="175" spans="1:18" ht="12.75" customHeight="1">
      <c r="A175" s="73"/>
      <c r="B175" s="73"/>
      <c r="C175" s="74"/>
      <c r="D175" s="75"/>
      <c r="E175" s="73"/>
      <c r="F175" s="76"/>
      <c r="G175" s="76"/>
      <c r="H175" s="76"/>
      <c r="I175" s="77" t="str">
        <f ca="1">"Đà Nẵng, ngày"&amp;" "&amp;DAY(NOW())&amp;" tháng "&amp;MONTH(NOW())&amp;" năm "&amp;YEAR(NOW())</f>
        <v>Đà Nẵng, ngày 10 tháng 1 năm 2011</v>
      </c>
      <c r="J175" s="76"/>
      <c r="L175" s="21"/>
      <c r="M175" s="76"/>
      <c r="N175" s="76"/>
      <c r="O175" s="73"/>
      <c r="P175" s="76"/>
      <c r="Q175" s="76"/>
      <c r="R175" s="76"/>
    </row>
    <row r="176" spans="1:18" ht="15.75" customHeight="1">
      <c r="A176" s="78" t="s">
        <v>79</v>
      </c>
      <c r="B176" s="78"/>
      <c r="C176" s="75"/>
      <c r="D176" s="75" t="s">
        <v>80</v>
      </c>
      <c r="E176" s="78"/>
      <c r="F176" s="78"/>
      <c r="G176" s="78" t="s">
        <v>6</v>
      </c>
      <c r="H176" s="78"/>
      <c r="I176" s="78"/>
      <c r="J176" s="78"/>
      <c r="K176" s="78"/>
      <c r="L176" s="78"/>
      <c r="M176" s="78"/>
      <c r="N176" s="78" t="s">
        <v>19</v>
      </c>
      <c r="O176" s="21"/>
      <c r="P176" s="78"/>
      <c r="Q176" s="78"/>
      <c r="R176" s="78"/>
    </row>
    <row r="177" spans="1:18" ht="19.5" customHeight="1">
      <c r="A177" s="79"/>
      <c r="B177" s="79"/>
      <c r="C177" s="74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21"/>
      <c r="P177" s="76"/>
      <c r="Q177" s="76"/>
      <c r="R177" s="76"/>
    </row>
    <row r="178" spans="1:18" ht="15">
      <c r="A178" s="79"/>
      <c r="B178" s="79"/>
      <c r="C178" s="74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21"/>
      <c r="P178" s="76"/>
      <c r="Q178" s="76"/>
      <c r="R178" s="76"/>
    </row>
    <row r="179" spans="1:18" ht="12" customHeight="1">
      <c r="A179" s="79"/>
      <c r="B179" s="79"/>
      <c r="C179" s="79"/>
      <c r="D179" s="80"/>
      <c r="E179" s="79"/>
      <c r="F179" s="78"/>
      <c r="G179" s="78"/>
      <c r="H179" s="78"/>
      <c r="I179" s="78"/>
      <c r="J179" s="78"/>
      <c r="K179" s="78"/>
      <c r="L179" s="78"/>
      <c r="M179" s="78"/>
      <c r="N179" s="78"/>
      <c r="O179" s="21"/>
      <c r="P179" s="79"/>
      <c r="Q179" s="78"/>
      <c r="R179" s="78"/>
    </row>
    <row r="180" spans="1:18" ht="24.75" customHeight="1">
      <c r="A180" s="155" t="s">
        <v>81</v>
      </c>
      <c r="B180" s="155"/>
      <c r="C180" s="156"/>
      <c r="D180" s="156" t="s">
        <v>229</v>
      </c>
      <c r="E180" s="155"/>
      <c r="F180" s="155"/>
      <c r="G180" s="155" t="s">
        <v>230</v>
      </c>
      <c r="H180" s="155"/>
      <c r="I180" s="155"/>
      <c r="J180" s="155"/>
      <c r="K180" s="155"/>
      <c r="L180" s="155"/>
      <c r="M180" s="155"/>
      <c r="N180" s="155" t="s">
        <v>82</v>
      </c>
      <c r="O180" s="21"/>
      <c r="P180" s="155"/>
      <c r="Q180" s="155"/>
      <c r="R180" s="155"/>
    </row>
    <row r="231" ht="12.75"/>
    <row r="232" ht="12.75"/>
    <row r="233" ht="12.75"/>
    <row r="237" ht="12.75"/>
    <row r="238" ht="12.75"/>
    <row r="239" ht="12.75"/>
    <row r="240" ht="12.75"/>
    <row r="246" ht="12.75"/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O8:O166">
    <cfRule type="cellIs" priority="2" dxfId="1" operator="lessThan" stopIfTrue="1">
      <formula>4</formula>
    </cfRule>
  </conditionalFormatting>
  <conditionalFormatting sqref="N8:N129">
    <cfRule type="cellIs" priority="1" dxfId="0" operator="lessThan" stopIfTrue="1">
      <formula>4</formula>
    </cfRule>
  </conditionalFormatting>
  <printOptions/>
  <pageMargins left="0.1" right="0" top="0.2" bottom="0" header="0" footer="0"/>
  <pageSetup horizontalDpi="600" verticalDpi="600" orientation="portrait" paperSize="9" r:id="rId4"/>
  <headerFooter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Phong Bao Tri</cp:lastModifiedBy>
  <cp:lastPrinted>2011-01-10T11:21:11Z</cp:lastPrinted>
  <dcterms:created xsi:type="dcterms:W3CDTF">2006-09-20T08:20:56Z</dcterms:created>
  <dcterms:modified xsi:type="dcterms:W3CDTF">2011-01-10T11:25:48Z</dcterms:modified>
  <cp:category/>
  <cp:version/>
  <cp:contentType/>
  <cp:contentStatus/>
</cp:coreProperties>
</file>